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103　企画分析係\61産業連関表\03簡易分析ツール（毎年２月上旬更新）\R6\01 R7.2平均消費性向更新\"/>
    </mc:Choice>
  </mc:AlternateContent>
  <xr:revisionPtr revIDLastSave="0" documentId="13_ncr:1_{703D09F9-3ECB-4405-992D-F5D3DB11EFAA}" xr6:coauthVersionLast="36" xr6:coauthVersionMax="36" xr10:uidLastSave="{00000000-0000-0000-0000-000000000000}"/>
  <bookViews>
    <workbookView xWindow="-15" yWindow="4185" windowWidth="20520" windowHeight="3810" tabRatio="820" xr2:uid="{00000000-000D-0000-FFFF-FFFF00000000}"/>
  </bookViews>
  <sheets>
    <sheet name="入力シート" sheetId="31" r:id="rId1"/>
    <sheet name="分析結果" sheetId="35" r:id="rId2"/>
    <sheet name="部門分類表" sheetId="34" r:id="rId3"/>
    <sheet name="各種係数表" sheetId="21" r:id="rId4"/>
    <sheet name="雇用表106分類" sheetId="27" r:id="rId5"/>
    <sheet name="生産者価格表(106分類)" sheetId="30" r:id="rId6"/>
    <sheet name="投入係数(A)" sheetId="11" r:id="rId7"/>
    <sheet name="逆行列表(開放型)" sheetId="14" r:id="rId8"/>
  </sheets>
  <definedNames>
    <definedName name="_1__123Graph_Aｸﾞﾗﾌ_1" localSheetId="3" hidden="1">#REF!</definedName>
    <definedName name="_2__123Graph_Aｸﾞﾗﾌ_1" localSheetId="4" hidden="1">#REF!</definedName>
    <definedName name="_3__123Graph_Aｸﾞﾗﾌ_1" localSheetId="1" hidden="1">#REF!</definedName>
    <definedName name="_3__123Graph_Aｸﾞﾗﾌ_1" hidden="1">#REF!</definedName>
    <definedName name="_4__123Graph_Bｸﾞﾗﾌ_1" localSheetId="3" hidden="1">#REF!</definedName>
    <definedName name="_5__123Graph_Bｸﾞﾗﾌ_1" localSheetId="4" hidden="1">#REF!</definedName>
    <definedName name="_6__123Graph_Bｸﾞﾗﾌ_1" localSheetId="1" hidden="1">#REF!</definedName>
    <definedName name="_6__123Graph_Bｸﾞﾗﾌ_1" hidden="1">#REF!</definedName>
    <definedName name="_xlnm._FilterDatabase" localSheetId="3" hidden="1">各種係数表!#REF!</definedName>
    <definedName name="_xlnm._FilterDatabase" localSheetId="4" hidden="1">雇用表106分類!$A$1:$E$111</definedName>
    <definedName name="_Key1" localSheetId="3" hidden="1">#REF!</definedName>
    <definedName name="_Key1" localSheetId="4" hidden="1">#REF!</definedName>
    <definedName name="_Key1" localSheetId="1" hidden="1">#REF!</definedName>
    <definedName name="_Key1" hidden="1">#REF!</definedName>
    <definedName name="_Order1" hidden="1">0</definedName>
    <definedName name="_Sort" localSheetId="3" hidden="1">#REF!</definedName>
    <definedName name="_Sort" localSheetId="4" hidden="1">#REF!</definedName>
    <definedName name="_Sort" localSheetId="1" hidden="1">#REF!</definedName>
    <definedName name="_Sort" hidden="1">#REF!</definedName>
    <definedName name="_xlnm.Print_Area" localSheetId="3">各種係数表!$A$113:$W$221</definedName>
    <definedName name="_xlnm.Print_Area" localSheetId="7">'逆行列表(開放型)'!#REF!</definedName>
    <definedName name="_xlnm.Print_Area" localSheetId="4">雇用表106分類!$A$1:$H$112</definedName>
    <definedName name="_xlnm.Print_Area" localSheetId="5">'生産者価格表(106分類)'!$A$1:$DZ$119</definedName>
    <definedName name="_xlnm.Print_Area" localSheetId="0">入力シート!$A$1:$G$116</definedName>
    <definedName name="_xlnm.Print_Area" localSheetId="2">部門分類表!$A$1:$K$193</definedName>
    <definedName name="_xlnm.Print_Area" localSheetId="1">分析結果!$M$2:$W$42</definedName>
    <definedName name="_xlnm.Print_Titles" localSheetId="3">各種係数表!$113:$115</definedName>
    <definedName name="_xlnm.Print_Titles" localSheetId="7">'逆行列表(開放型)'!#REF!,'逆行列表(開放型)'!#REF!</definedName>
    <definedName name="_xlnm.Print_Titles" localSheetId="4">雇用表106分類!$1:$4</definedName>
    <definedName name="_xlnm.Print_Titles" localSheetId="0">入力シート!$7:$9</definedName>
    <definedName name="_xlnm.Print_Titles" localSheetId="2">部門分類表!$3:$3</definedName>
  </definedNames>
  <calcPr calcId="191029"/>
</workbook>
</file>

<file path=xl/calcChain.xml><?xml version="1.0" encoding="utf-8"?>
<calcChain xmlns="http://schemas.openxmlformats.org/spreadsheetml/2006/main">
  <c r="E4" i="21" l="1"/>
  <c r="P18" i="35" l="1"/>
  <c r="R13" i="35"/>
  <c r="C116" i="31"/>
  <c r="DE119" i="11" l="1"/>
  <c r="DE118" i="11"/>
  <c r="DE117" i="11"/>
  <c r="DE116" i="11"/>
  <c r="DE115" i="11"/>
  <c r="DE114" i="11"/>
  <c r="DE113" i="11"/>
  <c r="DE112" i="11"/>
  <c r="DE111" i="11"/>
  <c r="DE110" i="11"/>
  <c r="DE109" i="11"/>
  <c r="DE108" i="11"/>
  <c r="DE107" i="11"/>
  <c r="DE106" i="11"/>
  <c r="DE105" i="11"/>
  <c r="DE104" i="11"/>
  <c r="DE103" i="11"/>
  <c r="DE102" i="11"/>
  <c r="DE101" i="11"/>
  <c r="DE100" i="11"/>
  <c r="DE99" i="11"/>
  <c r="DE98" i="11"/>
  <c r="DE97" i="11"/>
  <c r="DE96" i="11"/>
  <c r="DE95" i="11"/>
  <c r="DE94" i="11"/>
  <c r="DE93" i="11"/>
  <c r="DE92" i="11"/>
  <c r="DE91" i="11"/>
  <c r="DE90" i="11"/>
  <c r="DE89" i="11"/>
  <c r="DE88" i="11"/>
  <c r="DE87" i="11"/>
  <c r="DE86" i="11"/>
  <c r="DE85" i="11"/>
  <c r="DE84" i="11"/>
  <c r="DE83" i="11"/>
  <c r="DE82" i="11"/>
  <c r="DE81" i="11"/>
  <c r="DE80" i="11"/>
  <c r="DE79" i="11"/>
  <c r="DE78" i="11"/>
  <c r="DE77" i="11"/>
  <c r="DE76" i="11"/>
  <c r="DE75" i="11"/>
  <c r="DE74" i="11"/>
  <c r="DE73" i="11"/>
  <c r="DE72" i="11"/>
  <c r="DE71" i="11"/>
  <c r="DE70" i="11"/>
  <c r="DE69" i="11"/>
  <c r="DE68" i="11"/>
  <c r="DE67" i="11"/>
  <c r="DE66" i="11"/>
  <c r="DE65" i="11"/>
  <c r="DE64" i="11"/>
  <c r="DE63" i="11"/>
  <c r="DE62" i="11"/>
  <c r="DE61" i="11"/>
  <c r="DE60" i="11"/>
  <c r="DE59" i="11"/>
  <c r="DE58" i="11"/>
  <c r="DE57" i="11"/>
  <c r="DE56" i="11"/>
  <c r="DE55" i="11"/>
  <c r="DE54" i="11"/>
  <c r="DE53" i="11"/>
  <c r="DE52" i="11"/>
  <c r="DE51" i="11"/>
  <c r="DE50" i="11"/>
  <c r="DE49" i="11"/>
  <c r="DE48" i="11"/>
  <c r="DE47" i="11"/>
  <c r="DE46" i="11"/>
  <c r="DE45" i="11"/>
  <c r="DE44" i="11"/>
  <c r="DE43" i="11"/>
  <c r="DE42" i="11"/>
  <c r="DE41" i="11"/>
  <c r="DE40" i="11"/>
  <c r="DE39" i="11"/>
  <c r="DE38" i="11"/>
  <c r="DE37" i="11"/>
  <c r="DE36" i="11"/>
  <c r="DE35" i="11"/>
  <c r="DE34" i="11"/>
  <c r="DE33" i="11"/>
  <c r="DE32" i="11"/>
  <c r="DE31" i="11"/>
  <c r="DE30" i="11"/>
  <c r="DE29" i="11"/>
  <c r="DE28" i="11"/>
  <c r="DE27" i="11"/>
  <c r="DE26" i="11"/>
  <c r="DE25" i="11"/>
  <c r="DE24" i="11"/>
  <c r="DE23" i="11"/>
  <c r="DE22" i="11"/>
  <c r="DE21" i="11"/>
  <c r="DE20" i="11"/>
  <c r="DE19" i="11"/>
  <c r="DE18" i="11"/>
  <c r="DE17" i="11"/>
  <c r="DE16" i="11"/>
  <c r="DE15" i="11"/>
  <c r="DE14" i="11"/>
  <c r="DE13" i="11"/>
  <c r="DE12" i="11"/>
  <c r="DE11" i="11"/>
  <c r="DE10" i="11"/>
  <c r="DE9" i="11"/>
  <c r="DE8" i="11"/>
  <c r="DE7" i="11"/>
  <c r="DE6" i="11"/>
  <c r="DE5" i="11"/>
  <c r="DE4" i="11"/>
  <c r="DD119" i="11"/>
  <c r="DC119" i="11"/>
  <c r="DB119" i="11"/>
  <c r="DA119" i="11"/>
  <c r="CZ119" i="11"/>
  <c r="CY119" i="11"/>
  <c r="CX119" i="11"/>
  <c r="CW119" i="11"/>
  <c r="CV119" i="11"/>
  <c r="CU119" i="11"/>
  <c r="CT119" i="11"/>
  <c r="CS119" i="11"/>
  <c r="CR119" i="11"/>
  <c r="CQ119" i="11"/>
  <c r="CP119" i="11"/>
  <c r="CO119" i="11"/>
  <c r="CN119" i="11"/>
  <c r="CM119" i="11"/>
  <c r="CL119" i="11"/>
  <c r="CK119" i="11"/>
  <c r="CJ119" i="11"/>
  <c r="CI119" i="11"/>
  <c r="CH119" i="11"/>
  <c r="CG119" i="11"/>
  <c r="CF119" i="11"/>
  <c r="CE119" i="11"/>
  <c r="CD119" i="11"/>
  <c r="CC119" i="11"/>
  <c r="CB119" i="11"/>
  <c r="CA119" i="11"/>
  <c r="BZ119" i="11"/>
  <c r="BY119" i="11"/>
  <c r="BX119" i="11"/>
  <c r="BW119" i="11"/>
  <c r="BV119" i="11"/>
  <c r="BU119" i="11"/>
  <c r="BT119" i="11"/>
  <c r="BS119" i="11"/>
  <c r="BR119" i="11"/>
  <c r="BQ119" i="11"/>
  <c r="BP119" i="11"/>
  <c r="BO119" i="11"/>
  <c r="BN119" i="11"/>
  <c r="BM119" i="11"/>
  <c r="BL119" i="11"/>
  <c r="BK119" i="11"/>
  <c r="BJ119" i="11"/>
  <c r="BI119" i="11"/>
  <c r="BH119" i="11"/>
  <c r="BG119" i="11"/>
  <c r="BF119" i="11"/>
  <c r="BE119" i="11"/>
  <c r="BD119" i="11"/>
  <c r="BC119" i="11"/>
  <c r="BB119" i="11"/>
  <c r="BA119" i="11"/>
  <c r="AZ119" i="11"/>
  <c r="AY119"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DD118" i="11"/>
  <c r="DC118" i="11"/>
  <c r="DB118" i="11"/>
  <c r="DA118" i="11"/>
  <c r="CZ118" i="11"/>
  <c r="CY118" i="11"/>
  <c r="CX118" i="11"/>
  <c r="CW118" i="11"/>
  <c r="CV118" i="11"/>
  <c r="CU118" i="11"/>
  <c r="CT118" i="11"/>
  <c r="CS118" i="11"/>
  <c r="CR118" i="11"/>
  <c r="CQ118" i="11"/>
  <c r="CP118" i="11"/>
  <c r="CO118" i="11"/>
  <c r="CN118" i="11"/>
  <c r="CM118" i="11"/>
  <c r="CL118" i="11"/>
  <c r="CK118" i="11"/>
  <c r="CJ118" i="11"/>
  <c r="CI118" i="11"/>
  <c r="CH118" i="11"/>
  <c r="CG118" i="11"/>
  <c r="CF118" i="11"/>
  <c r="CE118" i="11"/>
  <c r="CD118" i="11"/>
  <c r="CC118" i="11"/>
  <c r="CB118" i="11"/>
  <c r="CA118" i="11"/>
  <c r="BZ118" i="11"/>
  <c r="BY118" i="11"/>
  <c r="BX118" i="11"/>
  <c r="BW118" i="11"/>
  <c r="BV118" i="11"/>
  <c r="BU118" i="11"/>
  <c r="BT118" i="11"/>
  <c r="BS118" i="11"/>
  <c r="BR118" i="11"/>
  <c r="BQ118" i="11"/>
  <c r="BP118" i="11"/>
  <c r="BO118" i="11"/>
  <c r="BN118" i="11"/>
  <c r="BM118" i="11"/>
  <c r="BL118" i="11"/>
  <c r="BK118" i="11"/>
  <c r="BJ118" i="11"/>
  <c r="BI118" i="11"/>
  <c r="BH118" i="11"/>
  <c r="BG118" i="11"/>
  <c r="BF118" i="11"/>
  <c r="BE118" i="11"/>
  <c r="BD118" i="11"/>
  <c r="BC118" i="11"/>
  <c r="BB118" i="11"/>
  <c r="BA118" i="11"/>
  <c r="AZ118" i="11"/>
  <c r="AY118" i="11"/>
  <c r="AX118" i="11"/>
  <c r="AW118" i="11"/>
  <c r="AV118" i="11"/>
  <c r="AU118" i="11"/>
  <c r="AT118" i="11"/>
  <c r="AS118" i="11"/>
  <c r="AR118" i="11"/>
  <c r="AQ118"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DD117" i="11"/>
  <c r="DC117" i="11"/>
  <c r="DB117" i="11"/>
  <c r="DA117" i="11"/>
  <c r="CZ117" i="11"/>
  <c r="CY117" i="11"/>
  <c r="CX117" i="11"/>
  <c r="CW117" i="11"/>
  <c r="CV117" i="11"/>
  <c r="CU117" i="11"/>
  <c r="CT117" i="11"/>
  <c r="CS117" i="11"/>
  <c r="CR117" i="11"/>
  <c r="CQ117" i="11"/>
  <c r="CP117" i="11"/>
  <c r="CO117" i="11"/>
  <c r="CN117" i="11"/>
  <c r="CM117" i="11"/>
  <c r="CL117" i="11"/>
  <c r="CK117" i="11"/>
  <c r="CJ117" i="11"/>
  <c r="CI117" i="11"/>
  <c r="CH117" i="11"/>
  <c r="CG117" i="11"/>
  <c r="CF117" i="11"/>
  <c r="CE117" i="11"/>
  <c r="CD117" i="11"/>
  <c r="CC117" i="11"/>
  <c r="CB117" i="11"/>
  <c r="CA117" i="11"/>
  <c r="BZ117" i="11"/>
  <c r="BY117" i="11"/>
  <c r="BX117" i="11"/>
  <c r="BW117" i="11"/>
  <c r="BV117" i="11"/>
  <c r="BU117" i="11"/>
  <c r="BT117" i="11"/>
  <c r="BS117" i="11"/>
  <c r="BR117" i="11"/>
  <c r="BQ117" i="11"/>
  <c r="BP117" i="11"/>
  <c r="BO117" i="11"/>
  <c r="BN117" i="11"/>
  <c r="BM117" i="11"/>
  <c r="BL117" i="11"/>
  <c r="BK117" i="11"/>
  <c r="BJ117" i="11"/>
  <c r="BI117" i="11"/>
  <c r="BH117" i="11"/>
  <c r="BG117" i="11"/>
  <c r="BF117" i="11"/>
  <c r="BE117" i="11"/>
  <c r="BD117" i="11"/>
  <c r="BC117" i="11"/>
  <c r="BB117" i="11"/>
  <c r="BA117" i="11"/>
  <c r="AZ117" i="11"/>
  <c r="AY117"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DD116" i="11"/>
  <c r="DC116" i="11"/>
  <c r="DB116" i="11"/>
  <c r="DA116" i="11"/>
  <c r="CZ116" i="11"/>
  <c r="CY116" i="11"/>
  <c r="CX116" i="11"/>
  <c r="CW116" i="11"/>
  <c r="CV116" i="11"/>
  <c r="CU116" i="11"/>
  <c r="CT116" i="11"/>
  <c r="CS116" i="11"/>
  <c r="CR116" i="11"/>
  <c r="CQ116" i="11"/>
  <c r="CP116" i="11"/>
  <c r="CO116" i="11"/>
  <c r="CN116" i="11"/>
  <c r="CM116" i="11"/>
  <c r="CL116" i="11"/>
  <c r="CK116" i="11"/>
  <c r="CJ116" i="11"/>
  <c r="CI116" i="11"/>
  <c r="CH116" i="11"/>
  <c r="CG116" i="11"/>
  <c r="CF116" i="11"/>
  <c r="CE116" i="11"/>
  <c r="CD116" i="11"/>
  <c r="CC116" i="11"/>
  <c r="CB116" i="11"/>
  <c r="CA116" i="11"/>
  <c r="BZ116" i="11"/>
  <c r="BY116" i="11"/>
  <c r="BX116" i="11"/>
  <c r="BW116" i="11"/>
  <c r="BV116" i="11"/>
  <c r="BU116" i="11"/>
  <c r="BT116" i="11"/>
  <c r="BS116" i="11"/>
  <c r="BR116" i="11"/>
  <c r="BQ116" i="11"/>
  <c r="BP116" i="11"/>
  <c r="BO116" i="11"/>
  <c r="BN116" i="11"/>
  <c r="BM116" i="11"/>
  <c r="BL116" i="11"/>
  <c r="BK116" i="11"/>
  <c r="BJ116" i="11"/>
  <c r="BI116" i="11"/>
  <c r="BH116" i="11"/>
  <c r="BG116" i="11"/>
  <c r="BF116" i="11"/>
  <c r="BE116" i="11"/>
  <c r="BD116"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DD115" i="11"/>
  <c r="DC115" i="11"/>
  <c r="DB115" i="11"/>
  <c r="DA115" i="11"/>
  <c r="CZ115" i="11"/>
  <c r="CY115" i="11"/>
  <c r="CX115" i="11"/>
  <c r="CW115" i="11"/>
  <c r="CV115" i="11"/>
  <c r="CU115" i="11"/>
  <c r="CT115" i="11"/>
  <c r="CS115" i="11"/>
  <c r="CR115" i="11"/>
  <c r="CQ115" i="11"/>
  <c r="CP115" i="11"/>
  <c r="CO115" i="11"/>
  <c r="CN115" i="11"/>
  <c r="CM115" i="11"/>
  <c r="CL115" i="11"/>
  <c r="CK115" i="11"/>
  <c r="CJ115" i="11"/>
  <c r="CI115" i="11"/>
  <c r="CH115" i="11"/>
  <c r="CG115" i="11"/>
  <c r="CF115" i="11"/>
  <c r="CE115" i="11"/>
  <c r="CD115" i="11"/>
  <c r="CC115" i="11"/>
  <c r="CB115" i="11"/>
  <c r="CA115" i="11"/>
  <c r="BZ115" i="11"/>
  <c r="BY115" i="11"/>
  <c r="BX115" i="11"/>
  <c r="BW115" i="11"/>
  <c r="BV115" i="11"/>
  <c r="BU115" i="11"/>
  <c r="BT115" i="11"/>
  <c r="BS115" i="11"/>
  <c r="BR115" i="11"/>
  <c r="BQ115" i="11"/>
  <c r="BP115" i="11"/>
  <c r="BO115" i="11"/>
  <c r="BN115" i="11"/>
  <c r="BM115" i="11"/>
  <c r="BL115" i="11"/>
  <c r="BK115" i="11"/>
  <c r="BJ115" i="11"/>
  <c r="BI115" i="11"/>
  <c r="BH115" i="11"/>
  <c r="BG115" i="11"/>
  <c r="BF115" i="11"/>
  <c r="BE115" i="11"/>
  <c r="BD115" i="11"/>
  <c r="BC115" i="11"/>
  <c r="BB115" i="11"/>
  <c r="BA115" i="11"/>
  <c r="AZ115" i="11"/>
  <c r="AY115" i="11"/>
  <c r="AX115" i="11"/>
  <c r="AW115" i="11"/>
  <c r="AV115" i="11"/>
  <c r="AU115" i="11"/>
  <c r="AT115" i="11"/>
  <c r="AS115" i="11"/>
  <c r="AR115" i="11"/>
  <c r="AQ115"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DD114" i="11"/>
  <c r="DC114" i="11"/>
  <c r="DB114" i="11"/>
  <c r="DA114" i="11"/>
  <c r="CZ114" i="11"/>
  <c r="CY114" i="11"/>
  <c r="CX114" i="11"/>
  <c r="CW114" i="11"/>
  <c r="CV114" i="11"/>
  <c r="CU114" i="11"/>
  <c r="CT114" i="11"/>
  <c r="CS114" i="11"/>
  <c r="CR114" i="11"/>
  <c r="CQ114" i="11"/>
  <c r="CP114" i="11"/>
  <c r="CO114" i="11"/>
  <c r="CN114" i="11"/>
  <c r="CM114" i="11"/>
  <c r="CL114" i="11"/>
  <c r="CK114" i="11"/>
  <c r="CJ114" i="11"/>
  <c r="CI114" i="11"/>
  <c r="CH114" i="11"/>
  <c r="CG114" i="11"/>
  <c r="CF114" i="11"/>
  <c r="CE114" i="11"/>
  <c r="CD114" i="11"/>
  <c r="CC114" i="11"/>
  <c r="CB114" i="11"/>
  <c r="CA114" i="11"/>
  <c r="BZ114" i="11"/>
  <c r="BY114" i="11"/>
  <c r="BX114" i="11"/>
  <c r="BW114" i="11"/>
  <c r="BV114" i="11"/>
  <c r="BU114" i="11"/>
  <c r="BT114" i="11"/>
  <c r="BS114" i="11"/>
  <c r="BR114" i="11"/>
  <c r="BQ114" i="11"/>
  <c r="BP114" i="11"/>
  <c r="BO114" i="11"/>
  <c r="BN114" i="11"/>
  <c r="BM114" i="11"/>
  <c r="BL114" i="11"/>
  <c r="BK114" i="11"/>
  <c r="BJ114" i="11"/>
  <c r="BI114" i="11"/>
  <c r="BH114" i="11"/>
  <c r="BG114" i="11"/>
  <c r="BF114" i="11"/>
  <c r="BE114" i="11"/>
  <c r="BD114" i="11"/>
  <c r="BC114" i="11"/>
  <c r="BB114"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DD113" i="11"/>
  <c r="DC113" i="11"/>
  <c r="DB113" i="11"/>
  <c r="DA113" i="11"/>
  <c r="CZ113" i="11"/>
  <c r="CY113" i="11"/>
  <c r="CX113" i="11"/>
  <c r="CW113" i="11"/>
  <c r="CV113" i="11"/>
  <c r="CU113" i="11"/>
  <c r="CT113" i="11"/>
  <c r="CS113" i="11"/>
  <c r="CR113" i="11"/>
  <c r="CQ113" i="11"/>
  <c r="CP113" i="11"/>
  <c r="CO113" i="11"/>
  <c r="CN113" i="11"/>
  <c r="CM113" i="11"/>
  <c r="CL113" i="11"/>
  <c r="CK113" i="11"/>
  <c r="CJ113" i="11"/>
  <c r="CI113" i="11"/>
  <c r="CH113" i="11"/>
  <c r="CG113" i="11"/>
  <c r="CF113" i="11"/>
  <c r="CE113" i="11"/>
  <c r="CD113" i="11"/>
  <c r="CC113" i="11"/>
  <c r="CB113" i="11"/>
  <c r="CA113" i="11"/>
  <c r="BZ113" i="11"/>
  <c r="BY113" i="11"/>
  <c r="BX113" i="11"/>
  <c r="BW113" i="11"/>
  <c r="BV113" i="11"/>
  <c r="BU113" i="11"/>
  <c r="BT113" i="11"/>
  <c r="BS113" i="11"/>
  <c r="BR113" i="11"/>
  <c r="BQ113" i="11"/>
  <c r="BP113" i="11"/>
  <c r="BO113" i="11"/>
  <c r="BN113" i="11"/>
  <c r="BM113" i="11"/>
  <c r="BL113" i="11"/>
  <c r="BK113" i="11"/>
  <c r="BJ113" i="11"/>
  <c r="BI113" i="11"/>
  <c r="BH113" i="11"/>
  <c r="BG113" i="11"/>
  <c r="BF113" i="11"/>
  <c r="BE113" i="11"/>
  <c r="BD113"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DD112" i="11"/>
  <c r="DC112" i="11"/>
  <c r="DB112" i="11"/>
  <c r="DA112" i="11"/>
  <c r="CZ112" i="11"/>
  <c r="CY112" i="11"/>
  <c r="CX112" i="11"/>
  <c r="CW112" i="11"/>
  <c r="CV112" i="11"/>
  <c r="CU112" i="11"/>
  <c r="CT112" i="11"/>
  <c r="CS112" i="11"/>
  <c r="CR112" i="11"/>
  <c r="CQ112" i="11"/>
  <c r="CP112" i="11"/>
  <c r="CO112" i="11"/>
  <c r="CN112" i="11"/>
  <c r="CM112" i="11"/>
  <c r="CL112" i="11"/>
  <c r="CK112" i="11"/>
  <c r="CJ112" i="11"/>
  <c r="CI112" i="11"/>
  <c r="CH112" i="11"/>
  <c r="CG112" i="11"/>
  <c r="CF112" i="11"/>
  <c r="CE112" i="11"/>
  <c r="CD112" i="11"/>
  <c r="CC112" i="11"/>
  <c r="CB112" i="11"/>
  <c r="CA112" i="11"/>
  <c r="BZ112" i="11"/>
  <c r="BY112" i="11"/>
  <c r="BX112" i="11"/>
  <c r="BW112" i="11"/>
  <c r="BV112" i="11"/>
  <c r="BU112" i="11"/>
  <c r="BT112" i="11"/>
  <c r="BS112" i="11"/>
  <c r="BR112" i="11"/>
  <c r="BQ112" i="11"/>
  <c r="BP112" i="11"/>
  <c r="BO112" i="11"/>
  <c r="BN112" i="11"/>
  <c r="BM112" i="11"/>
  <c r="BL112" i="11"/>
  <c r="BK112" i="11"/>
  <c r="BJ112" i="11"/>
  <c r="BI112" i="11"/>
  <c r="BH112" i="11"/>
  <c r="BG112" i="11"/>
  <c r="BF112" i="11"/>
  <c r="BE112" i="11"/>
  <c r="BD112" i="11"/>
  <c r="BC112" i="11"/>
  <c r="BB112" i="11"/>
  <c r="BA112" i="11"/>
  <c r="AZ112" i="11"/>
  <c r="AY112" i="11"/>
  <c r="AX112"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DD111" i="11"/>
  <c r="DC111" i="11"/>
  <c r="DB111" i="11"/>
  <c r="DA111" i="11"/>
  <c r="CZ111" i="11"/>
  <c r="CY111" i="11"/>
  <c r="CX111" i="11"/>
  <c r="CW111" i="11"/>
  <c r="CV111" i="11"/>
  <c r="CU111" i="11"/>
  <c r="CT111" i="11"/>
  <c r="CS111" i="11"/>
  <c r="CR111" i="11"/>
  <c r="CQ111" i="11"/>
  <c r="CP111" i="11"/>
  <c r="CO111" i="11"/>
  <c r="CN111" i="11"/>
  <c r="CM111" i="11"/>
  <c r="CL111" i="11"/>
  <c r="CK111" i="11"/>
  <c r="CJ111" i="11"/>
  <c r="CI111" i="11"/>
  <c r="CH111" i="11"/>
  <c r="CG111" i="11"/>
  <c r="CF111" i="11"/>
  <c r="CE111" i="11"/>
  <c r="CD111" i="11"/>
  <c r="CC111" i="11"/>
  <c r="CB111" i="11"/>
  <c r="CA111" i="11"/>
  <c r="BZ111" i="11"/>
  <c r="BY111" i="11"/>
  <c r="BX111" i="11"/>
  <c r="BW111" i="11"/>
  <c r="BV111" i="11"/>
  <c r="BU111" i="11"/>
  <c r="BT111" i="11"/>
  <c r="BS111" i="11"/>
  <c r="BR111" i="11"/>
  <c r="BQ111" i="11"/>
  <c r="BP111" i="11"/>
  <c r="BO111" i="11"/>
  <c r="BN111" i="11"/>
  <c r="BM111" i="11"/>
  <c r="BL111" i="11"/>
  <c r="BK111" i="11"/>
  <c r="BJ111" i="11"/>
  <c r="BI111" i="11"/>
  <c r="BH111" i="11"/>
  <c r="BG111" i="11"/>
  <c r="BF111" i="11"/>
  <c r="BE111" i="11"/>
  <c r="BD111" i="11"/>
  <c r="BC111" i="11"/>
  <c r="BB111" i="11"/>
  <c r="BA111" i="11"/>
  <c r="AZ111" i="11"/>
  <c r="AY111"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DD110" i="11"/>
  <c r="DC110" i="11"/>
  <c r="DB110" i="11"/>
  <c r="DA110" i="11"/>
  <c r="CZ110" i="11"/>
  <c r="CY110" i="11"/>
  <c r="CX110" i="11"/>
  <c r="CW110" i="11"/>
  <c r="CV110" i="11"/>
  <c r="CU110" i="11"/>
  <c r="CT110" i="11"/>
  <c r="CS110" i="11"/>
  <c r="CR110" i="11"/>
  <c r="CQ110" i="11"/>
  <c r="CP110" i="11"/>
  <c r="CO110" i="11"/>
  <c r="CN110" i="11"/>
  <c r="CM110" i="11"/>
  <c r="CL110" i="11"/>
  <c r="CK110" i="11"/>
  <c r="CJ110" i="11"/>
  <c r="CI110" i="11"/>
  <c r="CH110" i="11"/>
  <c r="CG110" i="11"/>
  <c r="CF110" i="11"/>
  <c r="CE110" i="11"/>
  <c r="CD110" i="11"/>
  <c r="CC110" i="11"/>
  <c r="CB110" i="11"/>
  <c r="CA110" i="11"/>
  <c r="BZ110" i="11"/>
  <c r="BY110" i="11"/>
  <c r="BX110" i="11"/>
  <c r="BW110" i="11"/>
  <c r="BV110" i="11"/>
  <c r="BU110" i="11"/>
  <c r="BT110" i="11"/>
  <c r="BS110" i="11"/>
  <c r="BR110" i="11"/>
  <c r="BQ110" i="11"/>
  <c r="BP110" i="11"/>
  <c r="BO110" i="11"/>
  <c r="BN110" i="11"/>
  <c r="BM110" i="11"/>
  <c r="BL110" i="11"/>
  <c r="BK110" i="11"/>
  <c r="BJ110" i="11"/>
  <c r="BI110" i="11"/>
  <c r="BH110" i="11"/>
  <c r="BG110" i="11"/>
  <c r="BF110" i="11"/>
  <c r="BE110" i="11"/>
  <c r="BD110"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DD109" i="11"/>
  <c r="DC109" i="11"/>
  <c r="DB109" i="11"/>
  <c r="DA109" i="11"/>
  <c r="CZ109" i="11"/>
  <c r="CY109" i="11"/>
  <c r="CX109" i="11"/>
  <c r="CW109" i="11"/>
  <c r="CV109" i="11"/>
  <c r="CU109" i="11"/>
  <c r="CT109" i="11"/>
  <c r="CS109" i="11"/>
  <c r="CR109" i="11"/>
  <c r="CQ109" i="11"/>
  <c r="CP109" i="11"/>
  <c r="CO109" i="11"/>
  <c r="CN109" i="11"/>
  <c r="CM109" i="11"/>
  <c r="CL109" i="11"/>
  <c r="CK109" i="11"/>
  <c r="CJ109" i="11"/>
  <c r="CI109" i="11"/>
  <c r="CH109" i="11"/>
  <c r="CG109" i="11"/>
  <c r="CF109" i="11"/>
  <c r="CE109" i="11"/>
  <c r="CD109" i="11"/>
  <c r="CC109" i="11"/>
  <c r="CB109" i="11"/>
  <c r="CA109" i="11"/>
  <c r="BZ109" i="11"/>
  <c r="BY109" i="11"/>
  <c r="BX109" i="11"/>
  <c r="BW109" i="11"/>
  <c r="BV109" i="11"/>
  <c r="BU109" i="11"/>
  <c r="BT109" i="11"/>
  <c r="BS109" i="11"/>
  <c r="BR109" i="11"/>
  <c r="BQ109" i="11"/>
  <c r="BP109" i="11"/>
  <c r="BO109" i="11"/>
  <c r="BN109" i="11"/>
  <c r="BM109" i="11"/>
  <c r="BL109" i="11"/>
  <c r="BK109" i="11"/>
  <c r="BJ109" i="11"/>
  <c r="BI109" i="11"/>
  <c r="BH109" i="11"/>
  <c r="BG109" i="11"/>
  <c r="BF109" i="11"/>
  <c r="BE109" i="11"/>
  <c r="BD109" i="11"/>
  <c r="BC109" i="11"/>
  <c r="BB109" i="11"/>
  <c r="BA109" i="11"/>
  <c r="AZ109" i="11"/>
  <c r="AY109" i="11"/>
  <c r="AX109"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DD108" i="11"/>
  <c r="DC108" i="11"/>
  <c r="DB108" i="11"/>
  <c r="DA108" i="11"/>
  <c r="CZ108" i="11"/>
  <c r="CY108" i="11"/>
  <c r="CX108" i="11"/>
  <c r="CW108" i="11"/>
  <c r="CV108" i="11"/>
  <c r="CU108" i="11"/>
  <c r="CT108" i="11"/>
  <c r="CS108" i="11"/>
  <c r="CR108" i="11"/>
  <c r="CQ108" i="11"/>
  <c r="CP108" i="11"/>
  <c r="CO108" i="11"/>
  <c r="CN108" i="11"/>
  <c r="CM108" i="11"/>
  <c r="CL108" i="11"/>
  <c r="CK108" i="11"/>
  <c r="CJ108" i="11"/>
  <c r="CI108" i="11"/>
  <c r="CH108" i="11"/>
  <c r="CG108" i="11"/>
  <c r="CF108" i="11"/>
  <c r="CE108" i="11"/>
  <c r="CD108" i="11"/>
  <c r="CC108" i="11"/>
  <c r="CB108" i="11"/>
  <c r="CA108" i="11"/>
  <c r="BZ108" i="11"/>
  <c r="BY108" i="11"/>
  <c r="BX108" i="11"/>
  <c r="BW108" i="11"/>
  <c r="BV108" i="11"/>
  <c r="BU108" i="11"/>
  <c r="BT108" i="11"/>
  <c r="BS108" i="11"/>
  <c r="BR108" i="11"/>
  <c r="BQ108" i="11"/>
  <c r="BP108" i="11"/>
  <c r="BO108" i="11"/>
  <c r="BN108" i="11"/>
  <c r="BM108" i="11"/>
  <c r="BL108" i="11"/>
  <c r="BK108" i="11"/>
  <c r="BJ108" i="11"/>
  <c r="BI108" i="11"/>
  <c r="BH108" i="11"/>
  <c r="BG108" i="11"/>
  <c r="BF108" i="11"/>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DD107" i="11"/>
  <c r="DC107" i="11"/>
  <c r="DB107" i="11"/>
  <c r="DA107" i="11"/>
  <c r="CZ107" i="11"/>
  <c r="CY107" i="11"/>
  <c r="CX107" i="11"/>
  <c r="CW107" i="11"/>
  <c r="CV107" i="11"/>
  <c r="CU107" i="11"/>
  <c r="CT107" i="11"/>
  <c r="CS107" i="11"/>
  <c r="CR107" i="11"/>
  <c r="CQ107" i="11"/>
  <c r="CP107" i="11"/>
  <c r="CO107" i="11"/>
  <c r="CN107" i="11"/>
  <c r="CM107" i="11"/>
  <c r="CL107" i="11"/>
  <c r="CK107" i="11"/>
  <c r="CJ107" i="11"/>
  <c r="CI107" i="11"/>
  <c r="CH107" i="11"/>
  <c r="CG107" i="11"/>
  <c r="CF107" i="11"/>
  <c r="CE107" i="11"/>
  <c r="CD107" i="11"/>
  <c r="CC107" i="11"/>
  <c r="CB107" i="11"/>
  <c r="CA107" i="11"/>
  <c r="BZ107" i="11"/>
  <c r="BY107" i="11"/>
  <c r="BX107" i="11"/>
  <c r="BW107" i="11"/>
  <c r="BV107" i="11"/>
  <c r="BU107" i="11"/>
  <c r="BT107" i="11"/>
  <c r="BS107" i="11"/>
  <c r="BR107" i="11"/>
  <c r="BQ107" i="11"/>
  <c r="BP107" i="11"/>
  <c r="BO107" i="11"/>
  <c r="BN107" i="11"/>
  <c r="BM107" i="11"/>
  <c r="BL107" i="11"/>
  <c r="BK107" i="11"/>
  <c r="BJ107" i="11"/>
  <c r="BI107" i="11"/>
  <c r="BH107" i="11"/>
  <c r="BG107" i="11"/>
  <c r="BF107"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DD106" i="11"/>
  <c r="DC106" i="11"/>
  <c r="DB106" i="11"/>
  <c r="DA106" i="11"/>
  <c r="CZ106" i="11"/>
  <c r="CY106" i="11"/>
  <c r="CX106" i="11"/>
  <c r="CW106" i="11"/>
  <c r="CV106" i="11"/>
  <c r="CU106" i="11"/>
  <c r="CT106" i="11"/>
  <c r="CS106" i="11"/>
  <c r="CR106" i="11"/>
  <c r="CQ106" i="11"/>
  <c r="CP106" i="11"/>
  <c r="CO106" i="11"/>
  <c r="CN106" i="11"/>
  <c r="CM106" i="11"/>
  <c r="CL106" i="11"/>
  <c r="CK106" i="11"/>
  <c r="CJ106" i="11"/>
  <c r="CI106" i="11"/>
  <c r="CH106" i="11"/>
  <c r="CG106" i="11"/>
  <c r="CF106" i="11"/>
  <c r="CE106" i="11"/>
  <c r="CD106" i="11"/>
  <c r="CC106" i="11"/>
  <c r="CB106" i="11"/>
  <c r="CA106" i="11"/>
  <c r="BZ106" i="11"/>
  <c r="BY106" i="11"/>
  <c r="BX106" i="11"/>
  <c r="BW106" i="11"/>
  <c r="BV106" i="11"/>
  <c r="BU106" i="11"/>
  <c r="BT106" i="11"/>
  <c r="BS106" i="11"/>
  <c r="BR106" i="11"/>
  <c r="BQ106" i="11"/>
  <c r="BP106" i="11"/>
  <c r="BO106" i="11"/>
  <c r="BN106" i="11"/>
  <c r="BM106" i="11"/>
  <c r="BL106" i="11"/>
  <c r="BK106" i="11"/>
  <c r="BJ106" i="11"/>
  <c r="BI106" i="11"/>
  <c r="BH106" i="11"/>
  <c r="BG106" i="11"/>
  <c r="BF106" i="11"/>
  <c r="BE106" i="11"/>
  <c r="BD106" i="11"/>
  <c r="BC106" i="11"/>
  <c r="BB106" i="11"/>
  <c r="BA106" i="11"/>
  <c r="AZ106" i="11"/>
  <c r="AY106" i="11"/>
  <c r="AX106" i="11"/>
  <c r="AW106" i="11"/>
  <c r="AV106" i="11"/>
  <c r="AU106" i="11"/>
  <c r="AT106" i="11"/>
  <c r="AS106" i="11"/>
  <c r="AR106" i="11"/>
  <c r="AQ106"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DD105" i="11"/>
  <c r="DC105" i="11"/>
  <c r="DB105" i="11"/>
  <c r="DA105" i="11"/>
  <c r="CZ105" i="11"/>
  <c r="CY105" i="11"/>
  <c r="CX105" i="11"/>
  <c r="CW105" i="11"/>
  <c r="CV105" i="11"/>
  <c r="CU105" i="11"/>
  <c r="CT105" i="11"/>
  <c r="CS105" i="11"/>
  <c r="CR105" i="11"/>
  <c r="CQ105" i="11"/>
  <c r="CP105" i="11"/>
  <c r="CO105" i="11"/>
  <c r="CN105" i="11"/>
  <c r="CM105" i="11"/>
  <c r="CL105" i="11"/>
  <c r="CK105" i="11"/>
  <c r="CJ105" i="11"/>
  <c r="CI105" i="11"/>
  <c r="CH105" i="11"/>
  <c r="CG105" i="11"/>
  <c r="CF105" i="11"/>
  <c r="CE105" i="11"/>
  <c r="CD105" i="11"/>
  <c r="CC105" i="11"/>
  <c r="CB105" i="11"/>
  <c r="CA105" i="11"/>
  <c r="BZ105" i="11"/>
  <c r="BY105" i="11"/>
  <c r="BX105" i="11"/>
  <c r="BW105" i="11"/>
  <c r="BV105" i="11"/>
  <c r="BU105" i="11"/>
  <c r="BT105" i="11"/>
  <c r="BS105" i="11"/>
  <c r="BR105" i="11"/>
  <c r="BQ105" i="11"/>
  <c r="BP105" i="11"/>
  <c r="BO105" i="11"/>
  <c r="BN105" i="11"/>
  <c r="BM105" i="11"/>
  <c r="BL105" i="11"/>
  <c r="BK105" i="11"/>
  <c r="BJ105" i="11"/>
  <c r="BI105" i="11"/>
  <c r="BH105" i="11"/>
  <c r="BG105" i="11"/>
  <c r="BF105" i="1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DD104" i="11"/>
  <c r="DC104" i="11"/>
  <c r="DB104" i="11"/>
  <c r="DA104" i="11"/>
  <c r="CZ104" i="11"/>
  <c r="CY104" i="11"/>
  <c r="CX104" i="11"/>
  <c r="CW104" i="11"/>
  <c r="CV104" i="11"/>
  <c r="CU104" i="11"/>
  <c r="CT104" i="11"/>
  <c r="CS104" i="11"/>
  <c r="CR104" i="11"/>
  <c r="CQ104" i="11"/>
  <c r="CP104" i="11"/>
  <c r="CO104" i="11"/>
  <c r="CN104" i="11"/>
  <c r="CM104" i="11"/>
  <c r="CL104" i="11"/>
  <c r="CK104" i="11"/>
  <c r="CJ104" i="11"/>
  <c r="CI104" i="11"/>
  <c r="CH104" i="11"/>
  <c r="CG104" i="11"/>
  <c r="CF104" i="11"/>
  <c r="CE104" i="11"/>
  <c r="CD104" i="11"/>
  <c r="CC104" i="11"/>
  <c r="CB104" i="11"/>
  <c r="CA104" i="11"/>
  <c r="BZ104" i="11"/>
  <c r="BY104" i="11"/>
  <c r="BX104" i="11"/>
  <c r="BW104" i="11"/>
  <c r="BV104" i="11"/>
  <c r="BU104" i="11"/>
  <c r="BT104" i="11"/>
  <c r="BS104" i="11"/>
  <c r="BR104" i="11"/>
  <c r="BQ104" i="11"/>
  <c r="BP104" i="11"/>
  <c r="BO104" i="11"/>
  <c r="BN104" i="11"/>
  <c r="BM104" i="11"/>
  <c r="BL104" i="11"/>
  <c r="BK104" i="11"/>
  <c r="BJ104" i="11"/>
  <c r="BI104" i="11"/>
  <c r="BH104" i="11"/>
  <c r="BG104" i="11"/>
  <c r="BF104"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DD103" i="11"/>
  <c r="DC103" i="11"/>
  <c r="DB103" i="11"/>
  <c r="DA103" i="11"/>
  <c r="CZ103" i="11"/>
  <c r="CY103" i="11"/>
  <c r="CX103" i="11"/>
  <c r="CW103" i="11"/>
  <c r="CV103" i="11"/>
  <c r="CU103" i="11"/>
  <c r="CT103" i="11"/>
  <c r="CS103" i="11"/>
  <c r="CR103" i="11"/>
  <c r="CQ103" i="11"/>
  <c r="CP103" i="11"/>
  <c r="CO103" i="11"/>
  <c r="CN103" i="11"/>
  <c r="CM103" i="11"/>
  <c r="CL103" i="11"/>
  <c r="CK103" i="11"/>
  <c r="CJ103" i="11"/>
  <c r="CI103" i="11"/>
  <c r="CH103" i="11"/>
  <c r="CG103" i="11"/>
  <c r="CF103" i="11"/>
  <c r="CE103" i="11"/>
  <c r="CD103" i="11"/>
  <c r="CC103" i="11"/>
  <c r="CB103" i="11"/>
  <c r="CA103" i="11"/>
  <c r="BZ103" i="11"/>
  <c r="BY103" i="11"/>
  <c r="BX103" i="11"/>
  <c r="BW103" i="11"/>
  <c r="BV103" i="11"/>
  <c r="BU103" i="11"/>
  <c r="BT103" i="11"/>
  <c r="BS103" i="11"/>
  <c r="BR103" i="11"/>
  <c r="BQ103" i="11"/>
  <c r="BP103" i="11"/>
  <c r="BO103" i="11"/>
  <c r="BN103" i="11"/>
  <c r="BM103" i="11"/>
  <c r="BL103" i="11"/>
  <c r="BK103" i="11"/>
  <c r="BJ103" i="11"/>
  <c r="BI103" i="11"/>
  <c r="BH103" i="11"/>
  <c r="BG103" i="11"/>
  <c r="BF103" i="11"/>
  <c r="BE103" i="11"/>
  <c r="BD103" i="11"/>
  <c r="BC103" i="11"/>
  <c r="BB103" i="11"/>
  <c r="BA103" i="11"/>
  <c r="AZ103" i="11"/>
  <c r="AY103" i="11"/>
  <c r="AX103" i="11"/>
  <c r="AW103" i="11"/>
  <c r="AV103" i="11"/>
  <c r="AU103" i="11"/>
  <c r="AT103" i="11"/>
  <c r="AS103" i="11"/>
  <c r="AR103" i="11"/>
  <c r="AQ103"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DD102" i="11"/>
  <c r="DC102" i="11"/>
  <c r="DB102" i="11"/>
  <c r="DA102" i="11"/>
  <c r="CZ102" i="11"/>
  <c r="CY102" i="11"/>
  <c r="CX102" i="11"/>
  <c r="CW102" i="11"/>
  <c r="CV102" i="11"/>
  <c r="CU102" i="11"/>
  <c r="CT102" i="11"/>
  <c r="CS102" i="11"/>
  <c r="CR102" i="11"/>
  <c r="CQ102" i="11"/>
  <c r="CP102" i="11"/>
  <c r="CO102" i="11"/>
  <c r="CN102" i="11"/>
  <c r="CM102" i="11"/>
  <c r="CL102" i="11"/>
  <c r="CK102" i="11"/>
  <c r="CJ102" i="11"/>
  <c r="CI102" i="11"/>
  <c r="CH102" i="11"/>
  <c r="CG102" i="11"/>
  <c r="CF102" i="11"/>
  <c r="CE102" i="11"/>
  <c r="CD102" i="11"/>
  <c r="CC102" i="11"/>
  <c r="CB102" i="11"/>
  <c r="CA102" i="11"/>
  <c r="BZ102" i="11"/>
  <c r="BY102" i="11"/>
  <c r="BX102" i="11"/>
  <c r="BW102" i="11"/>
  <c r="BV102" i="11"/>
  <c r="BU102" i="11"/>
  <c r="BT102" i="11"/>
  <c r="BS102" i="11"/>
  <c r="BR102" i="11"/>
  <c r="BQ102" i="11"/>
  <c r="BP102" i="11"/>
  <c r="BO102" i="11"/>
  <c r="BN102" i="11"/>
  <c r="BM102" i="11"/>
  <c r="BL102" i="11"/>
  <c r="BK102" i="11"/>
  <c r="BJ102" i="11"/>
  <c r="BI102" i="11"/>
  <c r="BH102" i="11"/>
  <c r="BG102" i="11"/>
  <c r="BF102" i="11"/>
  <c r="BE102" i="11"/>
  <c r="BD102" i="11"/>
  <c r="BC102" i="11"/>
  <c r="BB102" i="11"/>
  <c r="BA102" i="11"/>
  <c r="AZ102" i="11"/>
  <c r="AY102" i="11"/>
  <c r="AX102"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DD101" i="11"/>
  <c r="DC101" i="11"/>
  <c r="DB101" i="11"/>
  <c r="DA101" i="11"/>
  <c r="CZ101" i="11"/>
  <c r="CY101" i="11"/>
  <c r="CX101" i="11"/>
  <c r="CW101" i="11"/>
  <c r="CV101" i="11"/>
  <c r="CU101" i="11"/>
  <c r="CT101" i="11"/>
  <c r="CS101" i="11"/>
  <c r="CR101" i="11"/>
  <c r="CQ101" i="11"/>
  <c r="CP101" i="11"/>
  <c r="CO101" i="11"/>
  <c r="CN101" i="11"/>
  <c r="CM101" i="11"/>
  <c r="CL101" i="11"/>
  <c r="CK101" i="11"/>
  <c r="CJ101" i="11"/>
  <c r="CI101" i="11"/>
  <c r="CH101" i="11"/>
  <c r="CG101" i="11"/>
  <c r="CF101" i="11"/>
  <c r="CE101" i="11"/>
  <c r="CD101" i="11"/>
  <c r="CC101" i="11"/>
  <c r="CB101" i="11"/>
  <c r="CA101" i="11"/>
  <c r="BZ101" i="11"/>
  <c r="BY101" i="11"/>
  <c r="BX101" i="11"/>
  <c r="BW101" i="11"/>
  <c r="BV101" i="11"/>
  <c r="BU101" i="11"/>
  <c r="BT101" i="11"/>
  <c r="BS101" i="11"/>
  <c r="BR101" i="11"/>
  <c r="BQ101" i="11"/>
  <c r="BP101" i="11"/>
  <c r="BO101" i="11"/>
  <c r="BN101" i="11"/>
  <c r="BM101" i="11"/>
  <c r="BL101" i="11"/>
  <c r="BK101" i="11"/>
  <c r="BJ101" i="11"/>
  <c r="BI101" i="11"/>
  <c r="BH101" i="11"/>
  <c r="BG101" i="11"/>
  <c r="BF101" i="11"/>
  <c r="BE101" i="11"/>
  <c r="BD101" i="11"/>
  <c r="BC101" i="11"/>
  <c r="BB101" i="11"/>
  <c r="BA101" i="11"/>
  <c r="AZ101" i="11"/>
  <c r="AY101" i="11"/>
  <c r="AX101" i="11"/>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DD100" i="11"/>
  <c r="DC100" i="11"/>
  <c r="DB100" i="11"/>
  <c r="DA100" i="11"/>
  <c r="CZ100" i="11"/>
  <c r="CY100" i="11"/>
  <c r="CX100" i="11"/>
  <c r="CW100" i="11"/>
  <c r="CV100" i="11"/>
  <c r="CU100" i="11"/>
  <c r="CT100" i="11"/>
  <c r="CS100" i="11"/>
  <c r="CR100" i="11"/>
  <c r="CQ100" i="11"/>
  <c r="CP100" i="11"/>
  <c r="CO100" i="11"/>
  <c r="CN100" i="11"/>
  <c r="CM100" i="11"/>
  <c r="CL100" i="11"/>
  <c r="CK100" i="11"/>
  <c r="CJ100" i="11"/>
  <c r="CI100" i="11"/>
  <c r="CH100" i="11"/>
  <c r="CG100" i="11"/>
  <c r="CF100" i="11"/>
  <c r="CE100" i="11"/>
  <c r="CD100" i="11"/>
  <c r="CC100" i="11"/>
  <c r="CB100" i="11"/>
  <c r="CA100" i="11"/>
  <c r="BZ100" i="11"/>
  <c r="BY100" i="11"/>
  <c r="BX100" i="11"/>
  <c r="BW100" i="11"/>
  <c r="BV100" i="11"/>
  <c r="BU100" i="11"/>
  <c r="BT100" i="11"/>
  <c r="BS100" i="11"/>
  <c r="BR100" i="11"/>
  <c r="BQ100" i="11"/>
  <c r="BP100" i="11"/>
  <c r="BO100" i="11"/>
  <c r="BN100" i="11"/>
  <c r="BM100" i="11"/>
  <c r="BL100" i="11"/>
  <c r="BK100" i="11"/>
  <c r="BJ100" i="11"/>
  <c r="BI100" i="11"/>
  <c r="BH100" i="11"/>
  <c r="BG100" i="11"/>
  <c r="BF100" i="11"/>
  <c r="BE100" i="11"/>
  <c r="BD100" i="11"/>
  <c r="BC100" i="11"/>
  <c r="BB100" i="11"/>
  <c r="BA100" i="11"/>
  <c r="AZ100" i="11"/>
  <c r="AY100" i="11"/>
  <c r="AX100"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DD99" i="11"/>
  <c r="DC99" i="11"/>
  <c r="DB99" i="11"/>
  <c r="DA99" i="11"/>
  <c r="CZ99" i="11"/>
  <c r="CY99" i="11"/>
  <c r="CX99" i="11"/>
  <c r="CW99" i="11"/>
  <c r="CV99" i="11"/>
  <c r="CU99" i="11"/>
  <c r="CT99" i="11"/>
  <c r="CS99" i="11"/>
  <c r="CR99" i="11"/>
  <c r="CQ99" i="11"/>
  <c r="CP99" i="11"/>
  <c r="CO99" i="11"/>
  <c r="CN99" i="11"/>
  <c r="CM99" i="11"/>
  <c r="CL99" i="11"/>
  <c r="CK99" i="11"/>
  <c r="CJ99" i="11"/>
  <c r="CI99" i="11"/>
  <c r="CH99" i="11"/>
  <c r="CG99" i="11"/>
  <c r="CF99" i="11"/>
  <c r="CE99" i="11"/>
  <c r="CD99" i="11"/>
  <c r="CC99" i="11"/>
  <c r="CB99" i="11"/>
  <c r="CA99" i="11"/>
  <c r="BZ99" i="11"/>
  <c r="BY99" i="11"/>
  <c r="BX99" i="11"/>
  <c r="BW99" i="11"/>
  <c r="BV99" i="11"/>
  <c r="BU99" i="11"/>
  <c r="BT99" i="11"/>
  <c r="BS99" i="11"/>
  <c r="BR99" i="11"/>
  <c r="BQ99" i="11"/>
  <c r="BP99" i="11"/>
  <c r="BO99" i="11"/>
  <c r="BN99" i="11"/>
  <c r="BM99" i="11"/>
  <c r="BL99" i="11"/>
  <c r="BK99" i="11"/>
  <c r="BJ99" i="11"/>
  <c r="BI99" i="11"/>
  <c r="BH99" i="11"/>
  <c r="BG99" i="11"/>
  <c r="BF99" i="11"/>
  <c r="BE99" i="11"/>
  <c r="BD99" i="11"/>
  <c r="BC99" i="11"/>
  <c r="BB99" i="11"/>
  <c r="BA99" i="11"/>
  <c r="AZ99" i="11"/>
  <c r="AY99" i="11"/>
  <c r="AX99"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DD98" i="11"/>
  <c r="DC98" i="11"/>
  <c r="DB98" i="11"/>
  <c r="DA98" i="11"/>
  <c r="CZ98" i="11"/>
  <c r="CY98" i="11"/>
  <c r="CX98" i="11"/>
  <c r="CW98" i="11"/>
  <c r="CV98" i="11"/>
  <c r="CU98" i="11"/>
  <c r="CT98" i="11"/>
  <c r="CS98" i="11"/>
  <c r="CR98" i="11"/>
  <c r="CQ98" i="11"/>
  <c r="CP98" i="11"/>
  <c r="CO98" i="11"/>
  <c r="CN98" i="11"/>
  <c r="CM98" i="11"/>
  <c r="CL98" i="11"/>
  <c r="CK98" i="11"/>
  <c r="CJ98" i="11"/>
  <c r="CI98" i="11"/>
  <c r="CH98" i="11"/>
  <c r="CG98" i="11"/>
  <c r="CF98" i="11"/>
  <c r="CE98" i="11"/>
  <c r="CD98" i="11"/>
  <c r="CC98" i="11"/>
  <c r="CB98" i="11"/>
  <c r="CA98" i="11"/>
  <c r="BZ98" i="11"/>
  <c r="BY98" i="11"/>
  <c r="BX98" i="11"/>
  <c r="BW98" i="11"/>
  <c r="BV98" i="11"/>
  <c r="BU98" i="11"/>
  <c r="BT98" i="11"/>
  <c r="BS98" i="11"/>
  <c r="BR98" i="11"/>
  <c r="BQ98" i="11"/>
  <c r="BP98" i="11"/>
  <c r="BO98" i="11"/>
  <c r="BN98" i="11"/>
  <c r="BM98" i="11"/>
  <c r="BL98" i="11"/>
  <c r="BK98" i="11"/>
  <c r="BJ98" i="11"/>
  <c r="BI98" i="11"/>
  <c r="BH98" i="11"/>
  <c r="BG98" i="11"/>
  <c r="BF98" i="11"/>
  <c r="BE98" i="11"/>
  <c r="BD98" i="11"/>
  <c r="BC98" i="11"/>
  <c r="BB98" i="11"/>
  <c r="BA98" i="11"/>
  <c r="AZ98" i="11"/>
  <c r="AY98" i="11"/>
  <c r="AX98"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DD97" i="11"/>
  <c r="DC97" i="11"/>
  <c r="DB97" i="11"/>
  <c r="DA97" i="11"/>
  <c r="CZ97" i="11"/>
  <c r="CY97" i="11"/>
  <c r="CX97" i="11"/>
  <c r="CW97" i="11"/>
  <c r="CV97" i="11"/>
  <c r="CU97" i="11"/>
  <c r="CT97" i="11"/>
  <c r="CS97" i="11"/>
  <c r="CR97" i="11"/>
  <c r="CQ97" i="11"/>
  <c r="CP97" i="11"/>
  <c r="CO97" i="11"/>
  <c r="CN97" i="11"/>
  <c r="CM97" i="11"/>
  <c r="CL97" i="11"/>
  <c r="CK97" i="11"/>
  <c r="CJ97" i="11"/>
  <c r="CI97" i="11"/>
  <c r="CH97" i="11"/>
  <c r="CG97" i="11"/>
  <c r="CF97" i="11"/>
  <c r="CE97" i="11"/>
  <c r="CD97" i="11"/>
  <c r="CC97" i="11"/>
  <c r="CB97" i="11"/>
  <c r="CA97" i="11"/>
  <c r="BZ97" i="11"/>
  <c r="BY97" i="11"/>
  <c r="BX97" i="11"/>
  <c r="BW97" i="11"/>
  <c r="BV97" i="11"/>
  <c r="BU97" i="11"/>
  <c r="BT97" i="11"/>
  <c r="BS97" i="11"/>
  <c r="BR97" i="11"/>
  <c r="BQ97" i="11"/>
  <c r="BP97" i="11"/>
  <c r="BO97" i="11"/>
  <c r="BN97" i="11"/>
  <c r="BM97" i="11"/>
  <c r="BL97" i="11"/>
  <c r="BK97" i="11"/>
  <c r="BJ97" i="11"/>
  <c r="BI97" i="11"/>
  <c r="BH97" i="11"/>
  <c r="BG97" i="11"/>
  <c r="BF97" i="11"/>
  <c r="BE97" i="11"/>
  <c r="BD97" i="11"/>
  <c r="BC97" i="11"/>
  <c r="BB97" i="11"/>
  <c r="BA97" i="11"/>
  <c r="AZ97" i="11"/>
  <c r="AY97" i="11"/>
  <c r="AX97" i="11"/>
  <c r="AW97" i="11"/>
  <c r="AV97" i="11"/>
  <c r="AU97" i="11"/>
  <c r="AT97" i="11"/>
  <c r="AS97" i="11"/>
  <c r="AR97" i="11"/>
  <c r="AQ97"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DD96" i="11"/>
  <c r="DC96" i="11"/>
  <c r="DB96" i="11"/>
  <c r="DA96" i="11"/>
  <c r="CZ96" i="11"/>
  <c r="CY96" i="11"/>
  <c r="CX96" i="11"/>
  <c r="CW96" i="11"/>
  <c r="CV96" i="11"/>
  <c r="CU96" i="11"/>
  <c r="CT96" i="11"/>
  <c r="CS96" i="11"/>
  <c r="CR96" i="11"/>
  <c r="CQ96" i="11"/>
  <c r="CP96" i="11"/>
  <c r="CO96" i="11"/>
  <c r="CN96" i="11"/>
  <c r="CM96" i="11"/>
  <c r="CL96" i="11"/>
  <c r="CK96" i="11"/>
  <c r="CJ96" i="11"/>
  <c r="CI96" i="11"/>
  <c r="CH96" i="11"/>
  <c r="CG96" i="11"/>
  <c r="CF96" i="11"/>
  <c r="CE96" i="11"/>
  <c r="CD96" i="11"/>
  <c r="CC96" i="11"/>
  <c r="CB96" i="11"/>
  <c r="CA96" i="11"/>
  <c r="BZ96" i="11"/>
  <c r="BY96" i="11"/>
  <c r="BX96" i="11"/>
  <c r="BW96" i="11"/>
  <c r="BV96" i="11"/>
  <c r="BU96" i="11"/>
  <c r="BT96" i="11"/>
  <c r="BS96" i="11"/>
  <c r="BR96" i="11"/>
  <c r="BQ96" i="11"/>
  <c r="BP96" i="11"/>
  <c r="BO96" i="11"/>
  <c r="BN96" i="11"/>
  <c r="BM96" i="11"/>
  <c r="BL96" i="11"/>
  <c r="BK96" i="11"/>
  <c r="BJ96" i="11"/>
  <c r="BI96" i="11"/>
  <c r="BH96" i="11"/>
  <c r="BG96" i="11"/>
  <c r="BF96" i="11"/>
  <c r="BE96" i="11"/>
  <c r="BD96" i="11"/>
  <c r="BC96" i="11"/>
  <c r="BB96" i="11"/>
  <c r="BA96" i="11"/>
  <c r="AZ96" i="11"/>
  <c r="AY96" i="11"/>
  <c r="AX96"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DD95" i="11"/>
  <c r="DC95" i="11"/>
  <c r="DB95" i="11"/>
  <c r="DA95" i="11"/>
  <c r="CZ95" i="11"/>
  <c r="CY95" i="11"/>
  <c r="CX95" i="11"/>
  <c r="CW95" i="11"/>
  <c r="CV95"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DD94" i="11"/>
  <c r="DC94" i="11"/>
  <c r="DB94" i="11"/>
  <c r="DA94" i="11"/>
  <c r="CZ94" i="11"/>
  <c r="CY94" i="11"/>
  <c r="CX94" i="11"/>
  <c r="CW94" i="11"/>
  <c r="CV94" i="11"/>
  <c r="CU94" i="11"/>
  <c r="CT94" i="11"/>
  <c r="CS94" i="11"/>
  <c r="CR94" i="11"/>
  <c r="CQ94" i="11"/>
  <c r="CP94" i="11"/>
  <c r="CO94" i="11"/>
  <c r="CN94" i="11"/>
  <c r="CM94" i="11"/>
  <c r="CL94" i="11"/>
  <c r="CK94" i="11"/>
  <c r="CJ94" i="11"/>
  <c r="CI94" i="11"/>
  <c r="CH94" i="11"/>
  <c r="CG94" i="11"/>
  <c r="CF94" i="11"/>
  <c r="CE94" i="11"/>
  <c r="CD94" i="11"/>
  <c r="CC94" i="11"/>
  <c r="CB94" i="11"/>
  <c r="CA94" i="11"/>
  <c r="BZ94" i="11"/>
  <c r="BY94" i="11"/>
  <c r="BX94" i="11"/>
  <c r="BW94" i="11"/>
  <c r="BV94" i="11"/>
  <c r="BU94" i="11"/>
  <c r="BT94" i="11"/>
  <c r="BS94" i="11"/>
  <c r="BR94" i="11"/>
  <c r="BQ94" i="11"/>
  <c r="BP94" i="11"/>
  <c r="BO94" i="11"/>
  <c r="BN94" i="11"/>
  <c r="BM94" i="11"/>
  <c r="BL94" i="11"/>
  <c r="BK94" i="11"/>
  <c r="BJ94" i="11"/>
  <c r="BI94" i="11"/>
  <c r="BH94" i="11"/>
  <c r="BG94" i="11"/>
  <c r="BF94" i="11"/>
  <c r="BE94" i="11"/>
  <c r="BD94" i="11"/>
  <c r="BC94" i="11"/>
  <c r="BB94" i="11"/>
  <c r="BA94" i="11"/>
  <c r="AZ94" i="11"/>
  <c r="AY94" i="11"/>
  <c r="AX94" i="11"/>
  <c r="AW94" i="11"/>
  <c r="AV94" i="11"/>
  <c r="AU94" i="11"/>
  <c r="AT94" i="11"/>
  <c r="AS94" i="11"/>
  <c r="AR94" i="11"/>
  <c r="AQ94"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DD93" i="11"/>
  <c r="DC93" i="11"/>
  <c r="DB93" i="11"/>
  <c r="DA93" i="11"/>
  <c r="CZ93" i="11"/>
  <c r="CY93" i="11"/>
  <c r="CX93" i="11"/>
  <c r="CW93" i="11"/>
  <c r="CV93" i="11"/>
  <c r="CU93" i="11"/>
  <c r="CT93" i="11"/>
  <c r="CS93" i="11"/>
  <c r="CR93" i="11"/>
  <c r="CQ93" i="11"/>
  <c r="CP93" i="11"/>
  <c r="CO93" i="11"/>
  <c r="CN93" i="11"/>
  <c r="CM93" i="11"/>
  <c r="CL93" i="11"/>
  <c r="CK93" i="11"/>
  <c r="CJ93" i="11"/>
  <c r="CI93" i="11"/>
  <c r="CH93" i="11"/>
  <c r="CG93" i="11"/>
  <c r="CF93" i="11"/>
  <c r="CE93" i="11"/>
  <c r="CD93" i="11"/>
  <c r="CC93" i="11"/>
  <c r="CB93" i="11"/>
  <c r="CA93" i="11"/>
  <c r="BZ93" i="11"/>
  <c r="BY93" i="11"/>
  <c r="BX93" i="11"/>
  <c r="BW93" i="11"/>
  <c r="BV93" i="11"/>
  <c r="BU93" i="11"/>
  <c r="BT93" i="11"/>
  <c r="BS93" i="11"/>
  <c r="BR93" i="11"/>
  <c r="BQ93" i="11"/>
  <c r="BP93" i="11"/>
  <c r="BO93" i="11"/>
  <c r="BN93" i="11"/>
  <c r="BM93" i="11"/>
  <c r="BL93" i="11"/>
  <c r="BK93" i="11"/>
  <c r="BJ93" i="11"/>
  <c r="BI93" i="11"/>
  <c r="BH93" i="11"/>
  <c r="BG93" i="11"/>
  <c r="BF93" i="11"/>
  <c r="BE93" i="11"/>
  <c r="BD93" i="11"/>
  <c r="BC93" i="11"/>
  <c r="BB93" i="11"/>
  <c r="BA93" i="11"/>
  <c r="AZ93" i="11"/>
  <c r="AY93" i="11"/>
  <c r="AX93" i="11"/>
  <c r="AW93" i="11"/>
  <c r="AV93" i="11"/>
  <c r="AU93" i="11"/>
  <c r="AT93" i="11"/>
  <c r="AS93" i="11"/>
  <c r="AR93" i="11"/>
  <c r="AQ93"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DD92" i="11"/>
  <c r="DC92" i="11"/>
  <c r="DB92" i="11"/>
  <c r="DA92" i="11"/>
  <c r="CZ92" i="11"/>
  <c r="CY92" i="11"/>
  <c r="CX92" i="11"/>
  <c r="CW92" i="11"/>
  <c r="CV92" i="11"/>
  <c r="CU92" i="11"/>
  <c r="CT92" i="11"/>
  <c r="CS92" i="11"/>
  <c r="CR92" i="11"/>
  <c r="CQ92" i="11"/>
  <c r="CP92" i="11"/>
  <c r="CO92" i="11"/>
  <c r="CN92" i="11"/>
  <c r="CM92" i="11"/>
  <c r="CL92" i="11"/>
  <c r="CK92" i="11"/>
  <c r="CJ92" i="11"/>
  <c r="CI92" i="11"/>
  <c r="CH92" i="11"/>
  <c r="CG92" i="11"/>
  <c r="CF92" i="11"/>
  <c r="CE92" i="11"/>
  <c r="CD92" i="11"/>
  <c r="CC92" i="11"/>
  <c r="CB92" i="11"/>
  <c r="CA92" i="11"/>
  <c r="BZ92" i="11"/>
  <c r="BY92" i="11"/>
  <c r="BX92" i="11"/>
  <c r="BW92" i="11"/>
  <c r="BV92" i="11"/>
  <c r="BU92" i="11"/>
  <c r="BT92" i="11"/>
  <c r="BS92" i="11"/>
  <c r="BR92" i="11"/>
  <c r="BQ92" i="11"/>
  <c r="BP92" i="11"/>
  <c r="BO92" i="11"/>
  <c r="BN92" i="11"/>
  <c r="BM92" i="11"/>
  <c r="BL92" i="11"/>
  <c r="BK92" i="11"/>
  <c r="BJ92" i="11"/>
  <c r="BI92" i="11"/>
  <c r="BH92" i="11"/>
  <c r="BG92" i="11"/>
  <c r="BF92" i="11"/>
  <c r="BE92" i="11"/>
  <c r="BD92" i="11"/>
  <c r="BC92" i="11"/>
  <c r="BB92" i="11"/>
  <c r="BA92" i="11"/>
  <c r="AZ92" i="11"/>
  <c r="AY92"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DD91" i="11"/>
  <c r="DC91" i="11"/>
  <c r="DB91" i="11"/>
  <c r="DA91" i="11"/>
  <c r="CZ91" i="11"/>
  <c r="CY91" i="11"/>
  <c r="CX91" i="11"/>
  <c r="CW91" i="11"/>
  <c r="CV91" i="11"/>
  <c r="CU91" i="11"/>
  <c r="CT91" i="11"/>
  <c r="CS91" i="11"/>
  <c r="CR91" i="11"/>
  <c r="CQ91" i="11"/>
  <c r="CP91" i="11"/>
  <c r="CO91" i="11"/>
  <c r="CN91" i="11"/>
  <c r="CM91" i="11"/>
  <c r="CL91" i="11"/>
  <c r="CK91" i="11"/>
  <c r="CJ91" i="11"/>
  <c r="CI91" i="11"/>
  <c r="CH91" i="11"/>
  <c r="CG91" i="11"/>
  <c r="CF91" i="11"/>
  <c r="CE91" i="11"/>
  <c r="CD91" i="11"/>
  <c r="CC91" i="11"/>
  <c r="CB91" i="11"/>
  <c r="CA91" i="11"/>
  <c r="BZ91" i="11"/>
  <c r="BY91" i="11"/>
  <c r="BX91" i="11"/>
  <c r="BW91" i="11"/>
  <c r="BV91" i="11"/>
  <c r="BU91" i="11"/>
  <c r="BT91" i="11"/>
  <c r="BS91" i="11"/>
  <c r="BR91" i="11"/>
  <c r="BQ91" i="11"/>
  <c r="BP91" i="11"/>
  <c r="BO91" i="11"/>
  <c r="BN91" i="11"/>
  <c r="BM91" i="11"/>
  <c r="BL91" i="11"/>
  <c r="BK91" i="11"/>
  <c r="BJ91" i="11"/>
  <c r="BI91" i="11"/>
  <c r="BH91" i="11"/>
  <c r="BG91" i="11"/>
  <c r="BF91" i="11"/>
  <c r="BE91" i="11"/>
  <c r="BD91" i="11"/>
  <c r="BC91" i="11"/>
  <c r="BB91" i="11"/>
  <c r="BA91" i="11"/>
  <c r="AZ91" i="11"/>
  <c r="AY91" i="11"/>
  <c r="AX91" i="11"/>
  <c r="AW91" i="11"/>
  <c r="AV91" i="11"/>
  <c r="AU91" i="11"/>
  <c r="AT91" i="11"/>
  <c r="AS91" i="11"/>
  <c r="AR91" i="11"/>
  <c r="AQ91"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DD90" i="11"/>
  <c r="DC90" i="11"/>
  <c r="DB90" i="11"/>
  <c r="DA90" i="11"/>
  <c r="CZ90" i="11"/>
  <c r="CY90" i="11"/>
  <c r="CX90" i="11"/>
  <c r="CW90" i="11"/>
  <c r="CV90" i="11"/>
  <c r="CU90" i="11"/>
  <c r="CT90" i="11"/>
  <c r="CS90" i="11"/>
  <c r="CR90" i="11"/>
  <c r="CQ90" i="11"/>
  <c r="CP90" i="11"/>
  <c r="CO90" i="11"/>
  <c r="CN90" i="11"/>
  <c r="CM90" i="11"/>
  <c r="CL90" i="11"/>
  <c r="CK90" i="11"/>
  <c r="CJ90" i="11"/>
  <c r="CI90" i="11"/>
  <c r="CH90" i="11"/>
  <c r="CG90" i="11"/>
  <c r="CF90" i="11"/>
  <c r="CE90" i="11"/>
  <c r="CD90" i="11"/>
  <c r="CC90" i="11"/>
  <c r="CB90" i="11"/>
  <c r="CA90" i="11"/>
  <c r="BZ90" i="11"/>
  <c r="BY90" i="11"/>
  <c r="BX90" i="11"/>
  <c r="BW90" i="11"/>
  <c r="BV90" i="11"/>
  <c r="BU90" i="11"/>
  <c r="BT90" i="11"/>
  <c r="BS90" i="11"/>
  <c r="BR90" i="11"/>
  <c r="BQ90" i="11"/>
  <c r="BP90" i="11"/>
  <c r="BO90" i="11"/>
  <c r="BN90" i="11"/>
  <c r="BM90" i="11"/>
  <c r="BL90" i="11"/>
  <c r="BK90" i="11"/>
  <c r="BJ90" i="11"/>
  <c r="BI90" i="11"/>
  <c r="BH90" i="11"/>
  <c r="BG90" i="11"/>
  <c r="BF90" i="11"/>
  <c r="BE90" i="11"/>
  <c r="BD90" i="11"/>
  <c r="BC90" i="11"/>
  <c r="BB90" i="11"/>
  <c r="BA90" i="11"/>
  <c r="AZ90" i="11"/>
  <c r="AY90" i="11"/>
  <c r="AX90" i="11"/>
  <c r="AW90" i="11"/>
  <c r="AV90" i="1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DD89" i="11"/>
  <c r="DC89" i="11"/>
  <c r="DB89" i="11"/>
  <c r="DA89" i="11"/>
  <c r="CZ89" i="11"/>
  <c r="CY89" i="11"/>
  <c r="CX89" i="11"/>
  <c r="CW89" i="11"/>
  <c r="CV89" i="11"/>
  <c r="CU89" i="11"/>
  <c r="CT89" i="11"/>
  <c r="CS89" i="11"/>
  <c r="CR89" i="11"/>
  <c r="CQ89" i="11"/>
  <c r="CP89" i="11"/>
  <c r="CO89" i="11"/>
  <c r="CN89" i="11"/>
  <c r="CM89" i="11"/>
  <c r="CL89" i="11"/>
  <c r="CK89" i="11"/>
  <c r="CJ89" i="11"/>
  <c r="CI89" i="11"/>
  <c r="CH89" i="11"/>
  <c r="CG89" i="11"/>
  <c r="CF89" i="11"/>
  <c r="CE89" i="11"/>
  <c r="CD89" i="11"/>
  <c r="CC89" i="11"/>
  <c r="CB89" i="11"/>
  <c r="CA89" i="11"/>
  <c r="BZ89" i="11"/>
  <c r="BY89" i="11"/>
  <c r="BX89" i="11"/>
  <c r="BW89" i="11"/>
  <c r="BV89" i="11"/>
  <c r="BU89" i="11"/>
  <c r="BT89" i="11"/>
  <c r="BS89" i="11"/>
  <c r="BR89" i="11"/>
  <c r="BQ89" i="11"/>
  <c r="BP89" i="11"/>
  <c r="BO89" i="11"/>
  <c r="BN89" i="11"/>
  <c r="BM89" i="11"/>
  <c r="BL89" i="11"/>
  <c r="BK89" i="11"/>
  <c r="BJ89" i="11"/>
  <c r="BI89" i="11"/>
  <c r="BH89" i="11"/>
  <c r="BG89" i="11"/>
  <c r="BF89" i="11"/>
  <c r="BE89" i="11"/>
  <c r="BD89" i="11"/>
  <c r="BC89" i="11"/>
  <c r="BB89" i="11"/>
  <c r="BA89" i="11"/>
  <c r="AZ89" i="11"/>
  <c r="AY89" i="11"/>
  <c r="AX89"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DD88" i="11"/>
  <c r="DC88" i="11"/>
  <c r="DB88" i="11"/>
  <c r="DA88" i="11"/>
  <c r="CZ88" i="11"/>
  <c r="CY88" i="11"/>
  <c r="CX88" i="11"/>
  <c r="CW88" i="11"/>
  <c r="CV88" i="11"/>
  <c r="CU88" i="11"/>
  <c r="CT88" i="11"/>
  <c r="CS88" i="11"/>
  <c r="CR88" i="11"/>
  <c r="CQ88" i="11"/>
  <c r="CP88" i="11"/>
  <c r="CO88" i="11"/>
  <c r="CN88" i="11"/>
  <c r="CM88" i="11"/>
  <c r="CL88" i="11"/>
  <c r="CK88" i="11"/>
  <c r="CJ88" i="11"/>
  <c r="CI88" i="11"/>
  <c r="CH88" i="11"/>
  <c r="CG88" i="11"/>
  <c r="CF88" i="11"/>
  <c r="CE88" i="11"/>
  <c r="CD88" i="11"/>
  <c r="CC88" i="11"/>
  <c r="CB88" i="11"/>
  <c r="CA88" i="11"/>
  <c r="BZ88" i="11"/>
  <c r="BY88" i="11"/>
  <c r="BX88" i="11"/>
  <c r="BW88" i="11"/>
  <c r="BV88" i="11"/>
  <c r="BU88" i="11"/>
  <c r="BT88" i="11"/>
  <c r="BS88" i="11"/>
  <c r="BR88" i="11"/>
  <c r="BQ88" i="11"/>
  <c r="BP88" i="11"/>
  <c r="BO88" i="11"/>
  <c r="BN88" i="11"/>
  <c r="BM88" i="11"/>
  <c r="BL88" i="11"/>
  <c r="BK88" i="11"/>
  <c r="BJ88" i="11"/>
  <c r="BI88" i="11"/>
  <c r="BH88" i="11"/>
  <c r="BG88" i="11"/>
  <c r="BF88" i="11"/>
  <c r="BE88" i="11"/>
  <c r="BD88" i="11"/>
  <c r="BC88" i="11"/>
  <c r="BB88" i="11"/>
  <c r="BA88" i="11"/>
  <c r="AZ88" i="11"/>
  <c r="AY88" i="11"/>
  <c r="AX88"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DD87" i="11"/>
  <c r="DC87" i="11"/>
  <c r="DB87" i="11"/>
  <c r="DA87" i="11"/>
  <c r="CZ87" i="11"/>
  <c r="CY87" i="11"/>
  <c r="CX87" i="11"/>
  <c r="CW87" i="11"/>
  <c r="CV87" i="11"/>
  <c r="CU87" i="11"/>
  <c r="CT87" i="11"/>
  <c r="CS87" i="11"/>
  <c r="CR87" i="11"/>
  <c r="CQ87" i="11"/>
  <c r="CP87" i="11"/>
  <c r="CO87" i="11"/>
  <c r="CN87" i="11"/>
  <c r="CM87" i="11"/>
  <c r="CL87" i="11"/>
  <c r="CK87" i="11"/>
  <c r="CJ87" i="11"/>
  <c r="CI87" i="11"/>
  <c r="CH87" i="11"/>
  <c r="CG87" i="11"/>
  <c r="CF87" i="11"/>
  <c r="CE87" i="11"/>
  <c r="CD87" i="11"/>
  <c r="CC87" i="11"/>
  <c r="CB87" i="11"/>
  <c r="CA87" i="11"/>
  <c r="BZ87" i="11"/>
  <c r="BY87" i="11"/>
  <c r="BX87" i="11"/>
  <c r="BW87" i="11"/>
  <c r="BV87" i="11"/>
  <c r="BU87" i="11"/>
  <c r="BT87" i="11"/>
  <c r="BS87" i="11"/>
  <c r="BR87" i="11"/>
  <c r="BQ87" i="11"/>
  <c r="BP87" i="11"/>
  <c r="BO87" i="11"/>
  <c r="BN87" i="11"/>
  <c r="BM87" i="11"/>
  <c r="BL87" i="11"/>
  <c r="BK87" i="11"/>
  <c r="BJ87" i="11"/>
  <c r="BI87" i="11"/>
  <c r="BH87" i="11"/>
  <c r="BG87" i="11"/>
  <c r="BF87" i="11"/>
  <c r="BE87" i="11"/>
  <c r="BD87" i="11"/>
  <c r="BC87" i="11"/>
  <c r="BB87" i="11"/>
  <c r="BA87" i="11"/>
  <c r="AZ87" i="11"/>
  <c r="AY87" i="11"/>
  <c r="AX87"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DD86" i="11"/>
  <c r="DC86" i="11"/>
  <c r="DB86" i="11"/>
  <c r="DA86" i="11"/>
  <c r="CZ86" i="11"/>
  <c r="CY86" i="11"/>
  <c r="CX86" i="11"/>
  <c r="CW86" i="11"/>
  <c r="CV86" i="11"/>
  <c r="CU86" i="11"/>
  <c r="CT86" i="11"/>
  <c r="CS86" i="11"/>
  <c r="CR86" i="11"/>
  <c r="CQ86" i="11"/>
  <c r="CP86" i="11"/>
  <c r="CO86" i="11"/>
  <c r="CN86" i="11"/>
  <c r="CM86" i="11"/>
  <c r="CL86" i="11"/>
  <c r="CK86" i="11"/>
  <c r="CJ86" i="11"/>
  <c r="CI86" i="11"/>
  <c r="CH86" i="11"/>
  <c r="CG86" i="11"/>
  <c r="CF86" i="11"/>
  <c r="CE86" i="11"/>
  <c r="CD86" i="11"/>
  <c r="CC86" i="11"/>
  <c r="CB86" i="11"/>
  <c r="CA86" i="11"/>
  <c r="BZ86" i="11"/>
  <c r="BY86" i="11"/>
  <c r="BX86" i="11"/>
  <c r="BW86" i="11"/>
  <c r="BV86" i="11"/>
  <c r="BU86" i="11"/>
  <c r="BT86" i="11"/>
  <c r="BS86" i="11"/>
  <c r="BR86" i="11"/>
  <c r="BQ86" i="11"/>
  <c r="BP86" i="11"/>
  <c r="BO86" i="11"/>
  <c r="BN86" i="11"/>
  <c r="BM86" i="11"/>
  <c r="BL86" i="11"/>
  <c r="BK86" i="11"/>
  <c r="BJ86" i="11"/>
  <c r="BI86" i="11"/>
  <c r="BH86" i="11"/>
  <c r="BG86" i="11"/>
  <c r="BF86" i="11"/>
  <c r="BE86" i="11"/>
  <c r="BD86" i="11"/>
  <c r="BC86" i="11"/>
  <c r="BB86" i="11"/>
  <c r="BA86" i="11"/>
  <c r="AZ86" i="11"/>
  <c r="AY86"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DD85" i="11"/>
  <c r="DC85" i="11"/>
  <c r="DB85" i="11"/>
  <c r="DA85" i="11"/>
  <c r="CZ85" i="11"/>
  <c r="CY85" i="11"/>
  <c r="CX85" i="11"/>
  <c r="CW85" i="11"/>
  <c r="CV85" i="11"/>
  <c r="CU85" i="11"/>
  <c r="CT85" i="11"/>
  <c r="CS85" i="11"/>
  <c r="CR85" i="11"/>
  <c r="CQ85" i="11"/>
  <c r="CP85" i="11"/>
  <c r="CO85" i="11"/>
  <c r="CN85" i="11"/>
  <c r="CM85" i="11"/>
  <c r="CL85" i="11"/>
  <c r="CK85" i="11"/>
  <c r="CJ85" i="11"/>
  <c r="CI85" i="11"/>
  <c r="CH85" i="11"/>
  <c r="CG85" i="11"/>
  <c r="CF85" i="11"/>
  <c r="CE85" i="11"/>
  <c r="CD85" i="11"/>
  <c r="CC85" i="11"/>
  <c r="CB85" i="11"/>
  <c r="CA85" i="11"/>
  <c r="BZ85" i="11"/>
  <c r="BY85" i="11"/>
  <c r="BX85" i="11"/>
  <c r="BW85" i="11"/>
  <c r="BV85" i="11"/>
  <c r="BU85" i="11"/>
  <c r="BT85" i="11"/>
  <c r="BS85" i="11"/>
  <c r="BR85" i="11"/>
  <c r="BQ85" i="11"/>
  <c r="BP85" i="11"/>
  <c r="BO85" i="11"/>
  <c r="BN85" i="11"/>
  <c r="BM85" i="11"/>
  <c r="BL85" i="11"/>
  <c r="BK85" i="11"/>
  <c r="BJ85" i="11"/>
  <c r="BI85" i="11"/>
  <c r="BH85" i="11"/>
  <c r="BG85" i="11"/>
  <c r="BF85" i="11"/>
  <c r="BE85" i="11"/>
  <c r="BD85" i="11"/>
  <c r="BC85" i="11"/>
  <c r="BB85" i="11"/>
  <c r="BA85" i="11"/>
  <c r="AZ85" i="11"/>
  <c r="AY85" i="11"/>
  <c r="AX85" i="11"/>
  <c r="AW85" i="11"/>
  <c r="AV85" i="11"/>
  <c r="AU85" i="11"/>
  <c r="AT85" i="11"/>
  <c r="AS85" i="11"/>
  <c r="AR85" i="11"/>
  <c r="AQ85"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DD84" i="11"/>
  <c r="DC84" i="11"/>
  <c r="DB84" i="11"/>
  <c r="DA84" i="11"/>
  <c r="CZ84" i="11"/>
  <c r="CY84" i="11"/>
  <c r="CX84" i="11"/>
  <c r="CW84" i="11"/>
  <c r="CV84" i="11"/>
  <c r="CU84" i="11"/>
  <c r="CT84" i="11"/>
  <c r="CS84" i="11"/>
  <c r="CR84" i="11"/>
  <c r="CQ84" i="11"/>
  <c r="CP84" i="11"/>
  <c r="CO84" i="11"/>
  <c r="CN84" i="11"/>
  <c r="CM84" i="11"/>
  <c r="CL84" i="11"/>
  <c r="CK84" i="11"/>
  <c r="CJ84" i="11"/>
  <c r="CI84" i="11"/>
  <c r="CH84" i="11"/>
  <c r="CG84" i="11"/>
  <c r="CF84" i="11"/>
  <c r="CE84" i="11"/>
  <c r="CD84" i="11"/>
  <c r="CC84" i="11"/>
  <c r="CB84" i="11"/>
  <c r="CA84" i="11"/>
  <c r="BZ84" i="11"/>
  <c r="BY84" i="11"/>
  <c r="BX84" i="11"/>
  <c r="BW84" i="11"/>
  <c r="BV84" i="11"/>
  <c r="BU84" i="11"/>
  <c r="BT84" i="11"/>
  <c r="BS84" i="11"/>
  <c r="BR84" i="11"/>
  <c r="BQ84" i="11"/>
  <c r="BP84" i="11"/>
  <c r="BO84" i="11"/>
  <c r="BN84" i="11"/>
  <c r="BM84" i="11"/>
  <c r="BL84" i="11"/>
  <c r="BK84" i="11"/>
  <c r="BJ84" i="11"/>
  <c r="BI84" i="11"/>
  <c r="BH84" i="11"/>
  <c r="BG84" i="11"/>
  <c r="BF84" i="11"/>
  <c r="BE84" i="11"/>
  <c r="BD84" i="11"/>
  <c r="BC84" i="11"/>
  <c r="BB84" i="11"/>
  <c r="BA84" i="11"/>
  <c r="AZ84" i="11"/>
  <c r="AY84" i="11"/>
  <c r="AX84"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DD83" i="11"/>
  <c r="DC83" i="11"/>
  <c r="DB83" i="11"/>
  <c r="DA83" i="11"/>
  <c r="CZ83" i="11"/>
  <c r="CY83" i="11"/>
  <c r="CX83" i="11"/>
  <c r="CW83" i="11"/>
  <c r="CV83" i="11"/>
  <c r="CU83" i="11"/>
  <c r="CT83" i="11"/>
  <c r="CS83" i="11"/>
  <c r="CR83" i="11"/>
  <c r="CQ83" i="11"/>
  <c r="CP83" i="11"/>
  <c r="CO83" i="11"/>
  <c r="CN83" i="11"/>
  <c r="CM83" i="11"/>
  <c r="CL83" i="11"/>
  <c r="CK83" i="11"/>
  <c r="CJ83" i="11"/>
  <c r="CI83" i="11"/>
  <c r="CH83" i="11"/>
  <c r="CG83" i="11"/>
  <c r="CF83" i="11"/>
  <c r="CE83" i="11"/>
  <c r="CD83" i="11"/>
  <c r="CC83" i="11"/>
  <c r="CB83" i="11"/>
  <c r="CA83" i="11"/>
  <c r="BZ83" i="11"/>
  <c r="BY83" i="11"/>
  <c r="BX83" i="11"/>
  <c r="BW83" i="11"/>
  <c r="BV83" i="11"/>
  <c r="BU83" i="11"/>
  <c r="BT83" i="11"/>
  <c r="BS83" i="11"/>
  <c r="BR83" i="11"/>
  <c r="BQ83" i="11"/>
  <c r="BP83" i="11"/>
  <c r="BO83" i="11"/>
  <c r="BN83" i="11"/>
  <c r="BM83" i="11"/>
  <c r="BL83" i="11"/>
  <c r="BK83" i="11"/>
  <c r="BJ83" i="11"/>
  <c r="BI83" i="11"/>
  <c r="BH83" i="11"/>
  <c r="BG83" i="11"/>
  <c r="BF83" i="11"/>
  <c r="BE83" i="11"/>
  <c r="BD83" i="11"/>
  <c r="BC83" i="11"/>
  <c r="BB83" i="11"/>
  <c r="BA83" i="11"/>
  <c r="AZ83" i="11"/>
  <c r="AY83" i="11"/>
  <c r="AX83" i="11"/>
  <c r="AW83" i="11"/>
  <c r="AV83" i="11"/>
  <c r="AU83" i="11"/>
  <c r="AT83" i="11"/>
  <c r="AS83" i="11"/>
  <c r="AR83" i="11"/>
  <c r="AQ83"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DD82" i="11"/>
  <c r="DC82" i="11"/>
  <c r="DB82" i="11"/>
  <c r="DA82" i="11"/>
  <c r="CZ82" i="11"/>
  <c r="CY82" i="11"/>
  <c r="CX82" i="11"/>
  <c r="CW82" i="11"/>
  <c r="CV82" i="11"/>
  <c r="CU82" i="11"/>
  <c r="CT82" i="11"/>
  <c r="CS82" i="11"/>
  <c r="CR82" i="11"/>
  <c r="CQ82" i="11"/>
  <c r="CP82" i="11"/>
  <c r="CO82" i="11"/>
  <c r="CN82" i="11"/>
  <c r="CM82" i="11"/>
  <c r="CL82" i="11"/>
  <c r="CK82" i="11"/>
  <c r="CJ82" i="11"/>
  <c r="CI82" i="11"/>
  <c r="CH82" i="11"/>
  <c r="CG82" i="11"/>
  <c r="CF82" i="11"/>
  <c r="CE82" i="11"/>
  <c r="CD82" i="11"/>
  <c r="CC82" i="11"/>
  <c r="CB82" i="11"/>
  <c r="CA82" i="11"/>
  <c r="BZ82" i="11"/>
  <c r="BY82" i="11"/>
  <c r="BX82" i="11"/>
  <c r="BW82" i="11"/>
  <c r="BV82" i="11"/>
  <c r="BU82" i="11"/>
  <c r="BT82" i="11"/>
  <c r="BS82" i="11"/>
  <c r="BR82" i="11"/>
  <c r="BQ82" i="11"/>
  <c r="BP82" i="11"/>
  <c r="BO82" i="11"/>
  <c r="BN82" i="11"/>
  <c r="BM82" i="11"/>
  <c r="BL82" i="11"/>
  <c r="BK82" i="11"/>
  <c r="BJ82" i="11"/>
  <c r="BI82" i="11"/>
  <c r="BH82" i="11"/>
  <c r="BG82" i="11"/>
  <c r="BF82" i="11"/>
  <c r="BE82" i="11"/>
  <c r="BD82" i="11"/>
  <c r="BC82" i="11"/>
  <c r="BB82" i="11"/>
  <c r="BA82" i="11"/>
  <c r="AZ82" i="11"/>
  <c r="AY82" i="11"/>
  <c r="AX82" i="11"/>
  <c r="AW82" i="11"/>
  <c r="AV82" i="11"/>
  <c r="AU82" i="11"/>
  <c r="AT82" i="11"/>
  <c r="AS82" i="11"/>
  <c r="AR82" i="11"/>
  <c r="AQ82"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DD81" i="11"/>
  <c r="DC81" i="11"/>
  <c r="DB81" i="11"/>
  <c r="DA81" i="11"/>
  <c r="CZ81" i="11"/>
  <c r="CY81" i="11"/>
  <c r="CX81" i="11"/>
  <c r="CW81" i="11"/>
  <c r="CV81" i="11"/>
  <c r="CU81" i="11"/>
  <c r="CT81" i="11"/>
  <c r="CS81" i="11"/>
  <c r="CR81" i="11"/>
  <c r="CQ81" i="11"/>
  <c r="CP81" i="11"/>
  <c r="CO81" i="11"/>
  <c r="CN81" i="11"/>
  <c r="CM81" i="11"/>
  <c r="CL81" i="11"/>
  <c r="CK81" i="11"/>
  <c r="CJ81" i="11"/>
  <c r="CI81" i="11"/>
  <c r="CH81" i="11"/>
  <c r="CG81" i="11"/>
  <c r="CF81" i="11"/>
  <c r="CE81" i="11"/>
  <c r="CD81" i="11"/>
  <c r="CC81" i="11"/>
  <c r="CB81" i="11"/>
  <c r="CA81" i="11"/>
  <c r="BZ81" i="11"/>
  <c r="BY81" i="11"/>
  <c r="BX81" i="11"/>
  <c r="BW81" i="11"/>
  <c r="BV81" i="11"/>
  <c r="BU81" i="11"/>
  <c r="BT81" i="11"/>
  <c r="BS81" i="11"/>
  <c r="BR81" i="11"/>
  <c r="BQ81" i="11"/>
  <c r="BP81" i="11"/>
  <c r="BO81" i="11"/>
  <c r="BN81" i="11"/>
  <c r="BM81" i="11"/>
  <c r="BL81" i="11"/>
  <c r="BK81" i="11"/>
  <c r="BJ81" i="11"/>
  <c r="BI81" i="11"/>
  <c r="BH81" i="11"/>
  <c r="BG81" i="11"/>
  <c r="BF81" i="11"/>
  <c r="BE81" i="11"/>
  <c r="BD81" i="11"/>
  <c r="BC81" i="11"/>
  <c r="BB81" i="11"/>
  <c r="BA81" i="11"/>
  <c r="AZ81" i="11"/>
  <c r="AY81" i="11"/>
  <c r="AX81" i="11"/>
  <c r="AW81" i="11"/>
  <c r="AV81" i="11"/>
  <c r="AU81" i="11"/>
  <c r="AT81" i="11"/>
  <c r="AS81" i="11"/>
  <c r="AR81" i="11"/>
  <c r="AQ81"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DD80" i="11"/>
  <c r="DC80" i="11"/>
  <c r="DB80" i="11"/>
  <c r="DA80" i="11"/>
  <c r="CZ80" i="11"/>
  <c r="CY80" i="11"/>
  <c r="CX80" i="11"/>
  <c r="CW80" i="11"/>
  <c r="CV80" i="11"/>
  <c r="CU80" i="11"/>
  <c r="CT80" i="11"/>
  <c r="CS80" i="11"/>
  <c r="CR80" i="11"/>
  <c r="CQ80" i="11"/>
  <c r="CP80" i="11"/>
  <c r="CO80" i="11"/>
  <c r="CN80" i="11"/>
  <c r="CM80" i="11"/>
  <c r="CL80" i="11"/>
  <c r="CK80" i="11"/>
  <c r="CJ80" i="11"/>
  <c r="CI80" i="11"/>
  <c r="CH80" i="11"/>
  <c r="CG80" i="11"/>
  <c r="CF80" i="11"/>
  <c r="CE80" i="11"/>
  <c r="CD80" i="11"/>
  <c r="CC80" i="11"/>
  <c r="CB80" i="11"/>
  <c r="CA80" i="11"/>
  <c r="BZ80" i="11"/>
  <c r="BY80" i="11"/>
  <c r="BX80" i="11"/>
  <c r="BW80" i="11"/>
  <c r="BV80" i="11"/>
  <c r="BU80" i="11"/>
  <c r="BT80" i="11"/>
  <c r="BS80" i="11"/>
  <c r="BR80" i="11"/>
  <c r="BQ80" i="11"/>
  <c r="BP80" i="11"/>
  <c r="BO80" i="11"/>
  <c r="BN80" i="11"/>
  <c r="BM80" i="11"/>
  <c r="BL80" i="11"/>
  <c r="BK80" i="11"/>
  <c r="BJ80" i="11"/>
  <c r="BI80" i="11"/>
  <c r="BH80" i="11"/>
  <c r="BG80" i="11"/>
  <c r="BF80" i="11"/>
  <c r="BE80" i="11"/>
  <c r="BD80" i="11"/>
  <c r="BC80" i="11"/>
  <c r="BB80" i="11"/>
  <c r="BA80" i="11"/>
  <c r="AZ80" i="11"/>
  <c r="AY80" i="11"/>
  <c r="AX80" i="11"/>
  <c r="AW80" i="1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DD79" i="11"/>
  <c r="DC79" i="11"/>
  <c r="DB79" i="11"/>
  <c r="DA79" i="11"/>
  <c r="CZ79" i="11"/>
  <c r="CY79" i="11"/>
  <c r="CX79" i="11"/>
  <c r="CW79" i="11"/>
  <c r="CV79" i="11"/>
  <c r="CU79" i="11"/>
  <c r="CT79" i="11"/>
  <c r="CS79" i="11"/>
  <c r="CR79" i="11"/>
  <c r="CQ79" i="11"/>
  <c r="CP79" i="11"/>
  <c r="CO79" i="11"/>
  <c r="CN79" i="11"/>
  <c r="CM79" i="11"/>
  <c r="CL79" i="11"/>
  <c r="CK79" i="11"/>
  <c r="CJ79" i="11"/>
  <c r="CI79" i="11"/>
  <c r="CH79" i="11"/>
  <c r="CG79" i="11"/>
  <c r="CF79" i="11"/>
  <c r="CE79" i="11"/>
  <c r="CD79" i="11"/>
  <c r="CC79" i="11"/>
  <c r="CB79" i="11"/>
  <c r="CA79" i="11"/>
  <c r="BZ79" i="11"/>
  <c r="BY79" i="11"/>
  <c r="BX79" i="11"/>
  <c r="BW79" i="11"/>
  <c r="BV79" i="11"/>
  <c r="BU79" i="11"/>
  <c r="BT79" i="11"/>
  <c r="BS79" i="11"/>
  <c r="BR79" i="11"/>
  <c r="BQ79" i="11"/>
  <c r="BP79" i="11"/>
  <c r="BO79" i="11"/>
  <c r="BN79" i="11"/>
  <c r="BM79" i="11"/>
  <c r="BL79" i="11"/>
  <c r="BK79" i="11"/>
  <c r="BJ79" i="11"/>
  <c r="BI79" i="11"/>
  <c r="BH79" i="11"/>
  <c r="BG79" i="11"/>
  <c r="BF79" i="11"/>
  <c r="BE79" i="11"/>
  <c r="BD79" i="11"/>
  <c r="BC79" i="11"/>
  <c r="BB79" i="11"/>
  <c r="BA79" i="11"/>
  <c r="AZ79" i="11"/>
  <c r="AY79" i="11"/>
  <c r="AX79" i="11"/>
  <c r="AW79" i="11"/>
  <c r="AV79" i="11"/>
  <c r="AU79" i="11"/>
  <c r="AT79" i="11"/>
  <c r="AS79" i="11"/>
  <c r="AR79" i="11"/>
  <c r="AQ79"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DD78" i="11"/>
  <c r="DC78" i="11"/>
  <c r="DB78" i="11"/>
  <c r="DA78" i="11"/>
  <c r="CZ78" i="11"/>
  <c r="CY78" i="11"/>
  <c r="CX78" i="11"/>
  <c r="CW78" i="11"/>
  <c r="CV78" i="11"/>
  <c r="CU78" i="11"/>
  <c r="CT78" i="11"/>
  <c r="CS78" i="11"/>
  <c r="CR78" i="11"/>
  <c r="CQ78" i="11"/>
  <c r="CP78" i="11"/>
  <c r="CO78" i="11"/>
  <c r="CN78" i="11"/>
  <c r="CM78" i="11"/>
  <c r="CL78" i="11"/>
  <c r="CK78" i="11"/>
  <c r="CJ78" i="11"/>
  <c r="CI78" i="11"/>
  <c r="CH78" i="11"/>
  <c r="CG78" i="11"/>
  <c r="CF78" i="11"/>
  <c r="CE78" i="11"/>
  <c r="CD78" i="11"/>
  <c r="CC78" i="11"/>
  <c r="CB78" i="11"/>
  <c r="CA78" i="11"/>
  <c r="BZ78" i="11"/>
  <c r="BY78" i="11"/>
  <c r="BX78" i="11"/>
  <c r="BW78" i="11"/>
  <c r="BV78" i="11"/>
  <c r="BU78" i="11"/>
  <c r="BT78" i="11"/>
  <c r="BS78" i="11"/>
  <c r="BR78" i="11"/>
  <c r="BQ78" i="11"/>
  <c r="BP78" i="11"/>
  <c r="BO78" i="11"/>
  <c r="BN78" i="11"/>
  <c r="BM78" i="11"/>
  <c r="BL78" i="11"/>
  <c r="BK78" i="11"/>
  <c r="BJ78" i="11"/>
  <c r="BI78" i="11"/>
  <c r="BH78" i="11"/>
  <c r="BG78" i="11"/>
  <c r="BF78" i="11"/>
  <c r="BE78" i="11"/>
  <c r="BD78" i="11"/>
  <c r="BC78" i="11"/>
  <c r="BB78" i="11"/>
  <c r="BA78" i="11"/>
  <c r="AZ78" i="11"/>
  <c r="AY78" i="11"/>
  <c r="AX78"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DD77" i="11"/>
  <c r="DC77" i="11"/>
  <c r="DB77" i="11"/>
  <c r="DA77" i="11"/>
  <c r="CZ77" i="11"/>
  <c r="CY77" i="11"/>
  <c r="CX77" i="11"/>
  <c r="CW77" i="11"/>
  <c r="CV77" i="11"/>
  <c r="CU77" i="11"/>
  <c r="CT77" i="11"/>
  <c r="CS77" i="11"/>
  <c r="CR77" i="11"/>
  <c r="CQ77" i="11"/>
  <c r="CP77" i="11"/>
  <c r="CO77" i="11"/>
  <c r="CN77" i="11"/>
  <c r="CM77" i="11"/>
  <c r="CL77" i="11"/>
  <c r="CK77" i="11"/>
  <c r="CJ77" i="11"/>
  <c r="CI77" i="11"/>
  <c r="CH77" i="11"/>
  <c r="CG77" i="11"/>
  <c r="CF77" i="11"/>
  <c r="CE77" i="11"/>
  <c r="CD77" i="11"/>
  <c r="CC77" i="11"/>
  <c r="CB77" i="11"/>
  <c r="CA77" i="11"/>
  <c r="BZ77" i="11"/>
  <c r="BY77" i="11"/>
  <c r="BX77" i="11"/>
  <c r="BW77" i="11"/>
  <c r="BV77" i="11"/>
  <c r="BU77" i="11"/>
  <c r="BT77" i="11"/>
  <c r="BS77" i="11"/>
  <c r="BR77" i="11"/>
  <c r="BQ77" i="11"/>
  <c r="BP77" i="11"/>
  <c r="BO77" i="11"/>
  <c r="BN77" i="11"/>
  <c r="BM77" i="11"/>
  <c r="BL77" i="11"/>
  <c r="BK77" i="11"/>
  <c r="BJ77" i="11"/>
  <c r="BI77" i="11"/>
  <c r="BH77" i="11"/>
  <c r="BG77" i="11"/>
  <c r="BF77" i="11"/>
  <c r="BE77" i="11"/>
  <c r="BD77" i="11"/>
  <c r="BC77" i="11"/>
  <c r="BB77" i="11"/>
  <c r="BA77" i="11"/>
  <c r="AZ77" i="11"/>
  <c r="AY77" i="11"/>
  <c r="AX77"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DD76" i="11"/>
  <c r="DC76" i="11"/>
  <c r="DB76" i="11"/>
  <c r="DA76" i="11"/>
  <c r="CZ76" i="11"/>
  <c r="CY76" i="11"/>
  <c r="CX76" i="11"/>
  <c r="CW76" i="11"/>
  <c r="CV76" i="11"/>
  <c r="CU76" i="11"/>
  <c r="CT76" i="11"/>
  <c r="CS76" i="11"/>
  <c r="CR76" i="11"/>
  <c r="CQ76" i="11"/>
  <c r="CP76" i="11"/>
  <c r="CO76" i="11"/>
  <c r="CN76" i="11"/>
  <c r="CM76" i="11"/>
  <c r="CL76" i="11"/>
  <c r="CK76" i="11"/>
  <c r="CJ76" i="11"/>
  <c r="CI76" i="11"/>
  <c r="CH76" i="11"/>
  <c r="CG76" i="11"/>
  <c r="CF76" i="11"/>
  <c r="CE76" i="11"/>
  <c r="CD76" i="11"/>
  <c r="CC76" i="11"/>
  <c r="CB76" i="11"/>
  <c r="CA76" i="11"/>
  <c r="BZ76" i="11"/>
  <c r="BY76" i="11"/>
  <c r="BX76" i="11"/>
  <c r="BW76" i="11"/>
  <c r="BV76" i="11"/>
  <c r="BU76" i="11"/>
  <c r="BT76" i="11"/>
  <c r="BS76" i="11"/>
  <c r="BR76" i="11"/>
  <c r="BQ76" i="11"/>
  <c r="BP76" i="11"/>
  <c r="BO76" i="11"/>
  <c r="BN76" i="11"/>
  <c r="BM76" i="11"/>
  <c r="BL76" i="11"/>
  <c r="BK76" i="11"/>
  <c r="BJ76" i="11"/>
  <c r="BI76" i="11"/>
  <c r="BH76" i="11"/>
  <c r="BG76" i="11"/>
  <c r="BF76" i="11"/>
  <c r="BE76" i="11"/>
  <c r="BD76" i="11"/>
  <c r="BC76" i="11"/>
  <c r="BB76" i="11"/>
  <c r="BA76" i="11"/>
  <c r="AZ76" i="11"/>
  <c r="AY76" i="11"/>
  <c r="AX76" i="11"/>
  <c r="AW76" i="1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DD75" i="11"/>
  <c r="DC75" i="11"/>
  <c r="DB75" i="11"/>
  <c r="DA75" i="11"/>
  <c r="CZ75" i="11"/>
  <c r="CY75" i="11"/>
  <c r="CX75" i="11"/>
  <c r="CW75" i="11"/>
  <c r="CV75" i="11"/>
  <c r="CU75" i="11"/>
  <c r="CT75" i="11"/>
  <c r="CS75" i="11"/>
  <c r="CR75" i="11"/>
  <c r="CQ75" i="11"/>
  <c r="CP75" i="11"/>
  <c r="CO75" i="11"/>
  <c r="CN75" i="11"/>
  <c r="CM75" i="11"/>
  <c r="CL75" i="11"/>
  <c r="CK75" i="11"/>
  <c r="CJ75" i="11"/>
  <c r="CI75" i="11"/>
  <c r="CH75" i="11"/>
  <c r="CG75" i="11"/>
  <c r="CF75" i="11"/>
  <c r="CE75" i="11"/>
  <c r="CD75" i="11"/>
  <c r="CC75" i="11"/>
  <c r="CB75" i="11"/>
  <c r="CA75" i="11"/>
  <c r="BZ75" i="11"/>
  <c r="BY75" i="11"/>
  <c r="BX75" i="11"/>
  <c r="BW75" i="11"/>
  <c r="BV75" i="11"/>
  <c r="BU75" i="11"/>
  <c r="BT75" i="11"/>
  <c r="BS75" i="11"/>
  <c r="BR75" i="11"/>
  <c r="BQ75" i="11"/>
  <c r="BP75" i="11"/>
  <c r="BO75" i="11"/>
  <c r="BN75" i="11"/>
  <c r="BM75" i="11"/>
  <c r="BL75" i="11"/>
  <c r="BK75" i="11"/>
  <c r="BJ75" i="11"/>
  <c r="BI75" i="11"/>
  <c r="BH75" i="11"/>
  <c r="BG75" i="11"/>
  <c r="BF75" i="11"/>
  <c r="BE75" i="11"/>
  <c r="BD75" i="11"/>
  <c r="BC75" i="11"/>
  <c r="BB75" i="11"/>
  <c r="BA75" i="11"/>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DD74" i="11"/>
  <c r="DC74" i="11"/>
  <c r="DB74" i="11"/>
  <c r="DA74" i="11"/>
  <c r="CZ74" i="11"/>
  <c r="CY74" i="11"/>
  <c r="CX74" i="11"/>
  <c r="CW74" i="11"/>
  <c r="CV74" i="11"/>
  <c r="CU74" i="11"/>
  <c r="CT74" i="11"/>
  <c r="CS74" i="11"/>
  <c r="CR74" i="11"/>
  <c r="CQ74" i="11"/>
  <c r="CP74" i="11"/>
  <c r="CO74" i="11"/>
  <c r="CN74" i="11"/>
  <c r="CM74" i="11"/>
  <c r="CL74" i="11"/>
  <c r="CK74" i="11"/>
  <c r="CJ74" i="11"/>
  <c r="CI74" i="11"/>
  <c r="CH74" i="11"/>
  <c r="CG74" i="11"/>
  <c r="CF74" i="11"/>
  <c r="CE74" i="11"/>
  <c r="CD74" i="11"/>
  <c r="CC74" i="11"/>
  <c r="CB74" i="11"/>
  <c r="CA74" i="11"/>
  <c r="BZ74" i="11"/>
  <c r="BY74" i="11"/>
  <c r="BX74" i="11"/>
  <c r="BW74" i="11"/>
  <c r="BV74" i="11"/>
  <c r="BU74" i="11"/>
  <c r="BT74" i="11"/>
  <c r="BS74" i="11"/>
  <c r="BR74" i="11"/>
  <c r="BQ74" i="11"/>
  <c r="BP74" i="11"/>
  <c r="BO74" i="11"/>
  <c r="BN74" i="11"/>
  <c r="BM74" i="11"/>
  <c r="BL74" i="11"/>
  <c r="BK74" i="11"/>
  <c r="BJ74" i="11"/>
  <c r="BI74" i="11"/>
  <c r="BH74" i="11"/>
  <c r="BG74" i="11"/>
  <c r="BF74" i="11"/>
  <c r="BE74" i="11"/>
  <c r="BD74" i="11"/>
  <c r="BC74" i="11"/>
  <c r="BB74" i="11"/>
  <c r="BA74"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DD73" i="11"/>
  <c r="DC73" i="11"/>
  <c r="DB73" i="11"/>
  <c r="DA73" i="11"/>
  <c r="CZ73" i="11"/>
  <c r="CY73" i="11"/>
  <c r="CX73" i="11"/>
  <c r="CW73" i="11"/>
  <c r="CV73" i="11"/>
  <c r="CU73" i="11"/>
  <c r="CT73" i="11"/>
  <c r="CS73" i="11"/>
  <c r="CR73" i="11"/>
  <c r="CQ73" i="11"/>
  <c r="CP73" i="11"/>
  <c r="CO73" i="11"/>
  <c r="CN73" i="11"/>
  <c r="CM73" i="11"/>
  <c r="CL73" i="11"/>
  <c r="CK73" i="11"/>
  <c r="CJ73" i="11"/>
  <c r="CI73" i="11"/>
  <c r="CH73" i="11"/>
  <c r="CG73" i="11"/>
  <c r="CF73" i="11"/>
  <c r="CE73" i="11"/>
  <c r="CD73" i="11"/>
  <c r="CC73" i="11"/>
  <c r="CB73" i="11"/>
  <c r="CA73" i="11"/>
  <c r="BZ73" i="11"/>
  <c r="BY73" i="11"/>
  <c r="BX73" i="11"/>
  <c r="BW73" i="11"/>
  <c r="BV73" i="11"/>
  <c r="BU73" i="11"/>
  <c r="BT73" i="11"/>
  <c r="BS73" i="11"/>
  <c r="BR73" i="11"/>
  <c r="BQ73" i="11"/>
  <c r="BP73" i="11"/>
  <c r="BO73" i="11"/>
  <c r="BN73" i="11"/>
  <c r="BM73" i="11"/>
  <c r="BL73" i="11"/>
  <c r="BK73" i="11"/>
  <c r="BJ73" i="11"/>
  <c r="BI73" i="11"/>
  <c r="BH73" i="11"/>
  <c r="BG73" i="11"/>
  <c r="BF73" i="11"/>
  <c r="BE73" i="11"/>
  <c r="BD73" i="11"/>
  <c r="BC73" i="11"/>
  <c r="BB73" i="11"/>
  <c r="BA73"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DD72" i="11"/>
  <c r="DC72" i="11"/>
  <c r="DB72" i="11"/>
  <c r="DA72" i="11"/>
  <c r="CZ72" i="11"/>
  <c r="CY72" i="11"/>
  <c r="CX72" i="11"/>
  <c r="CW72" i="11"/>
  <c r="CV72" i="11"/>
  <c r="CU72" i="11"/>
  <c r="CT72" i="11"/>
  <c r="CS72" i="11"/>
  <c r="CR72" i="11"/>
  <c r="CQ72" i="11"/>
  <c r="CP72" i="11"/>
  <c r="CO72" i="11"/>
  <c r="CN72" i="11"/>
  <c r="CM72" i="11"/>
  <c r="CL72" i="11"/>
  <c r="CK72" i="11"/>
  <c r="CJ72" i="11"/>
  <c r="CI72" i="11"/>
  <c r="CH72" i="11"/>
  <c r="CG72" i="11"/>
  <c r="CF72" i="11"/>
  <c r="CE72" i="11"/>
  <c r="CD72" i="11"/>
  <c r="CC72" i="11"/>
  <c r="CB72" i="11"/>
  <c r="CA72" i="11"/>
  <c r="BZ72" i="11"/>
  <c r="BY72" i="11"/>
  <c r="BX72" i="11"/>
  <c r="BW72" i="11"/>
  <c r="BV72" i="11"/>
  <c r="BU72" i="11"/>
  <c r="BT72" i="11"/>
  <c r="BS72" i="11"/>
  <c r="BR72" i="11"/>
  <c r="BQ72" i="11"/>
  <c r="BP72" i="11"/>
  <c r="BO72" i="11"/>
  <c r="BN72" i="11"/>
  <c r="BM72" i="11"/>
  <c r="BL72" i="11"/>
  <c r="BK72" i="11"/>
  <c r="BJ72" i="11"/>
  <c r="BI72" i="11"/>
  <c r="BH72" i="11"/>
  <c r="BG72" i="11"/>
  <c r="BF72" i="11"/>
  <c r="BE72" i="11"/>
  <c r="BD72" i="11"/>
  <c r="BC72" i="11"/>
  <c r="BB72" i="11"/>
  <c r="BA72"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DD71" i="11"/>
  <c r="DC71" i="11"/>
  <c r="DB71" i="11"/>
  <c r="DA71" i="11"/>
  <c r="CZ71" i="11"/>
  <c r="CY71" i="11"/>
  <c r="CX71" i="11"/>
  <c r="CW71" i="11"/>
  <c r="CV71" i="11"/>
  <c r="CU71" i="11"/>
  <c r="CT71" i="11"/>
  <c r="CS71" i="11"/>
  <c r="CR71" i="11"/>
  <c r="CQ71" i="11"/>
  <c r="CP71" i="11"/>
  <c r="CO71" i="11"/>
  <c r="CN71" i="11"/>
  <c r="CM71" i="11"/>
  <c r="CL71" i="11"/>
  <c r="CK71" i="11"/>
  <c r="CJ71" i="11"/>
  <c r="CI71" i="11"/>
  <c r="CH71" i="11"/>
  <c r="CG71" i="11"/>
  <c r="CF71" i="11"/>
  <c r="CE71" i="11"/>
  <c r="CD71" i="11"/>
  <c r="CC71" i="11"/>
  <c r="CB71" i="11"/>
  <c r="CA71" i="11"/>
  <c r="BZ71" i="11"/>
  <c r="BY71" i="11"/>
  <c r="BX71" i="11"/>
  <c r="BW71" i="11"/>
  <c r="BV71" i="11"/>
  <c r="BU71" i="11"/>
  <c r="BT71" i="11"/>
  <c r="BS71" i="11"/>
  <c r="BR71" i="11"/>
  <c r="BQ71" i="11"/>
  <c r="BP71" i="11"/>
  <c r="BO71" i="11"/>
  <c r="BN71" i="11"/>
  <c r="BM71" i="11"/>
  <c r="BL71" i="11"/>
  <c r="BK71" i="11"/>
  <c r="BJ71" i="11"/>
  <c r="BI71" i="11"/>
  <c r="BH71" i="11"/>
  <c r="BG71" i="11"/>
  <c r="BF71" i="11"/>
  <c r="BE71" i="11"/>
  <c r="BD71" i="11"/>
  <c r="BC71" i="11"/>
  <c r="BB71" i="11"/>
  <c r="BA71" i="11"/>
  <c r="AZ71" i="11"/>
  <c r="AY71" i="11"/>
  <c r="AX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DD70" i="11"/>
  <c r="DC70" i="11"/>
  <c r="DB70" i="11"/>
  <c r="DA70" i="11"/>
  <c r="CZ70" i="11"/>
  <c r="CY70" i="11"/>
  <c r="CX70" i="11"/>
  <c r="CW70" i="11"/>
  <c r="CV70" i="11"/>
  <c r="CU70" i="11"/>
  <c r="CT70" i="11"/>
  <c r="CS70" i="11"/>
  <c r="CR70" i="11"/>
  <c r="CQ70" i="11"/>
  <c r="CP70" i="11"/>
  <c r="CO70" i="11"/>
  <c r="CN70" i="11"/>
  <c r="CM70" i="11"/>
  <c r="CL70" i="11"/>
  <c r="CK70" i="11"/>
  <c r="CJ70" i="11"/>
  <c r="CI70" i="11"/>
  <c r="CH70" i="11"/>
  <c r="CG70" i="11"/>
  <c r="CF70" i="11"/>
  <c r="CE70" i="11"/>
  <c r="CD70" i="11"/>
  <c r="CC70" i="11"/>
  <c r="CB70" i="11"/>
  <c r="CA70" i="11"/>
  <c r="BZ70" i="11"/>
  <c r="BY70" i="11"/>
  <c r="BX70" i="11"/>
  <c r="BW70" i="11"/>
  <c r="BV70" i="11"/>
  <c r="BU70" i="11"/>
  <c r="BT70" i="11"/>
  <c r="BS70" i="11"/>
  <c r="BR70" i="11"/>
  <c r="BQ70" i="11"/>
  <c r="BP70" i="11"/>
  <c r="BO70" i="11"/>
  <c r="BN70" i="11"/>
  <c r="BM70" i="11"/>
  <c r="BL70" i="11"/>
  <c r="BK70" i="11"/>
  <c r="BJ70" i="11"/>
  <c r="BI70" i="11"/>
  <c r="BH70" i="11"/>
  <c r="BG70" i="11"/>
  <c r="BF70" i="11"/>
  <c r="BE70" i="11"/>
  <c r="BD70" i="11"/>
  <c r="BC70" i="11"/>
  <c r="BB70" i="11"/>
  <c r="BA70" i="11"/>
  <c r="AZ70" i="11"/>
  <c r="AY70" i="11"/>
  <c r="AX70" i="11"/>
  <c r="AW70" i="11"/>
  <c r="AV70" i="11"/>
  <c r="AU70" i="11"/>
  <c r="AT70" i="11"/>
  <c r="AS70" i="11"/>
  <c r="AR70" i="11"/>
  <c r="AQ70"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DD69" i="11"/>
  <c r="DC69" i="11"/>
  <c r="DB69" i="11"/>
  <c r="DA69" i="11"/>
  <c r="CZ69" i="11"/>
  <c r="CY69" i="11"/>
  <c r="CX69" i="11"/>
  <c r="CW69" i="11"/>
  <c r="CV69" i="11"/>
  <c r="CU69" i="11"/>
  <c r="CT69" i="11"/>
  <c r="CS69" i="11"/>
  <c r="CR69" i="11"/>
  <c r="CQ69" i="11"/>
  <c r="CP69" i="11"/>
  <c r="CO69" i="11"/>
  <c r="CN69" i="11"/>
  <c r="CM69" i="11"/>
  <c r="CL69" i="11"/>
  <c r="CK69" i="11"/>
  <c r="CJ69" i="11"/>
  <c r="CI69" i="11"/>
  <c r="CH69" i="11"/>
  <c r="CG69" i="11"/>
  <c r="CF69" i="11"/>
  <c r="CE69" i="11"/>
  <c r="CD69" i="11"/>
  <c r="CC69" i="11"/>
  <c r="CB69" i="11"/>
  <c r="CA69" i="11"/>
  <c r="BZ69" i="11"/>
  <c r="BY69" i="11"/>
  <c r="BX69" i="11"/>
  <c r="BW69" i="11"/>
  <c r="BV69" i="11"/>
  <c r="BU69" i="11"/>
  <c r="BT69" i="11"/>
  <c r="BS69" i="11"/>
  <c r="BR69" i="11"/>
  <c r="BQ69" i="11"/>
  <c r="BP69" i="11"/>
  <c r="BO69" i="11"/>
  <c r="BN69" i="11"/>
  <c r="BM69" i="11"/>
  <c r="BL69" i="11"/>
  <c r="BK69" i="11"/>
  <c r="BJ69" i="11"/>
  <c r="BI69" i="11"/>
  <c r="BH69" i="11"/>
  <c r="BG69" i="11"/>
  <c r="BF69" i="11"/>
  <c r="BE69" i="11"/>
  <c r="BD69" i="11"/>
  <c r="BC69" i="11"/>
  <c r="BB69" i="11"/>
  <c r="BA69" i="11"/>
  <c r="AZ69" i="11"/>
  <c r="AY69"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DD68" i="11"/>
  <c r="DC68" i="11"/>
  <c r="DB68" i="11"/>
  <c r="DA68" i="11"/>
  <c r="CZ68" i="11"/>
  <c r="CY68" i="11"/>
  <c r="CX68" i="11"/>
  <c r="CW68" i="11"/>
  <c r="CV68" i="11"/>
  <c r="CU68" i="11"/>
  <c r="CT68" i="11"/>
  <c r="CS68" i="11"/>
  <c r="CR68" i="11"/>
  <c r="CQ68" i="11"/>
  <c r="CP68" i="11"/>
  <c r="CO68" i="11"/>
  <c r="CN68" i="11"/>
  <c r="CM68" i="11"/>
  <c r="CL68" i="11"/>
  <c r="CK68" i="11"/>
  <c r="CJ68" i="11"/>
  <c r="CI68" i="11"/>
  <c r="CH68" i="11"/>
  <c r="CG68" i="11"/>
  <c r="CF68" i="11"/>
  <c r="CE68" i="11"/>
  <c r="CD68" i="11"/>
  <c r="CC68" i="11"/>
  <c r="CB68" i="11"/>
  <c r="CA68" i="11"/>
  <c r="BZ68" i="11"/>
  <c r="BY68" i="11"/>
  <c r="BX68" i="11"/>
  <c r="BW68" i="11"/>
  <c r="BV68" i="11"/>
  <c r="BU68" i="11"/>
  <c r="BT68" i="11"/>
  <c r="BS68" i="11"/>
  <c r="BR68" i="11"/>
  <c r="BQ68" i="11"/>
  <c r="BP68" i="11"/>
  <c r="BO68" i="11"/>
  <c r="BN68" i="11"/>
  <c r="BM68" i="11"/>
  <c r="BL68" i="11"/>
  <c r="BK68" i="11"/>
  <c r="BJ68" i="11"/>
  <c r="BI68" i="11"/>
  <c r="BH68" i="11"/>
  <c r="BG68" i="11"/>
  <c r="BF68" i="11"/>
  <c r="BE68" i="11"/>
  <c r="BD68" i="11"/>
  <c r="BC68" i="11"/>
  <c r="BB68"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DD67" i="11"/>
  <c r="DC67" i="11"/>
  <c r="DB67" i="11"/>
  <c r="DA67" i="11"/>
  <c r="CZ67" i="11"/>
  <c r="CY67" i="11"/>
  <c r="CX67" i="11"/>
  <c r="CW67" i="11"/>
  <c r="CV67" i="11"/>
  <c r="CU67" i="11"/>
  <c r="CT67" i="11"/>
  <c r="CS67" i="11"/>
  <c r="CR67" i="11"/>
  <c r="CQ67" i="11"/>
  <c r="CP67" i="11"/>
  <c r="CO67" i="11"/>
  <c r="CN67" i="11"/>
  <c r="CM67" i="11"/>
  <c r="CL67" i="11"/>
  <c r="CK67" i="11"/>
  <c r="CJ67" i="11"/>
  <c r="CI67" i="11"/>
  <c r="CH67" i="11"/>
  <c r="CG67" i="11"/>
  <c r="CF67" i="11"/>
  <c r="CE67" i="11"/>
  <c r="CD67" i="11"/>
  <c r="CC67" i="11"/>
  <c r="CB67" i="11"/>
  <c r="CA67" i="11"/>
  <c r="BZ67" i="11"/>
  <c r="BY67" i="11"/>
  <c r="BX67" i="11"/>
  <c r="BW67" i="11"/>
  <c r="BV67" i="11"/>
  <c r="BU67" i="11"/>
  <c r="BT67" i="11"/>
  <c r="BS67" i="11"/>
  <c r="BR67" i="11"/>
  <c r="BQ67" i="11"/>
  <c r="BP67" i="11"/>
  <c r="BO67" i="11"/>
  <c r="BN67" i="11"/>
  <c r="BM67" i="11"/>
  <c r="BL67" i="11"/>
  <c r="BK67" i="11"/>
  <c r="BJ67" i="11"/>
  <c r="BI67" i="11"/>
  <c r="BH67" i="11"/>
  <c r="BG67" i="11"/>
  <c r="BF67" i="11"/>
  <c r="BE67" i="11"/>
  <c r="BD67" i="11"/>
  <c r="BC67" i="11"/>
  <c r="BB67" i="11"/>
  <c r="BA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DD66" i="11"/>
  <c r="DC66" i="11"/>
  <c r="DB66" i="11"/>
  <c r="DA66" i="11"/>
  <c r="CZ66" i="11"/>
  <c r="CY66" i="11"/>
  <c r="CX66" i="11"/>
  <c r="CW66" i="11"/>
  <c r="CV66" i="11"/>
  <c r="CU66" i="11"/>
  <c r="CT66" i="11"/>
  <c r="CS66" i="11"/>
  <c r="CR66" i="11"/>
  <c r="CQ66" i="11"/>
  <c r="CP66" i="11"/>
  <c r="CO66" i="11"/>
  <c r="CN66" i="11"/>
  <c r="CM66" i="11"/>
  <c r="CL66" i="11"/>
  <c r="CK66" i="11"/>
  <c r="CJ66" i="11"/>
  <c r="CI66" i="11"/>
  <c r="CH66" i="11"/>
  <c r="CG66" i="11"/>
  <c r="CF66" i="11"/>
  <c r="CE66" i="11"/>
  <c r="CD66" i="11"/>
  <c r="CC66" i="11"/>
  <c r="CB66" i="11"/>
  <c r="CA66" i="11"/>
  <c r="BZ66" i="11"/>
  <c r="BY66" i="11"/>
  <c r="BX66" i="11"/>
  <c r="BW66" i="11"/>
  <c r="BV66" i="11"/>
  <c r="BU66" i="11"/>
  <c r="BT66" i="11"/>
  <c r="BS66" i="11"/>
  <c r="BR66" i="11"/>
  <c r="BQ66" i="11"/>
  <c r="BP66" i="11"/>
  <c r="BO66" i="11"/>
  <c r="BN66" i="11"/>
  <c r="BM66" i="11"/>
  <c r="BL66" i="11"/>
  <c r="BK66" i="11"/>
  <c r="BJ66" i="11"/>
  <c r="BI66" i="11"/>
  <c r="BH66" i="11"/>
  <c r="BG66" i="11"/>
  <c r="BF66" i="11"/>
  <c r="BE66" i="11"/>
  <c r="BD66" i="11"/>
  <c r="BC66" i="11"/>
  <c r="BB66" i="11"/>
  <c r="BA66" i="11"/>
  <c r="AZ66" i="11"/>
  <c r="AY66" i="11"/>
  <c r="AX66"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DD65" i="11"/>
  <c r="DC65" i="11"/>
  <c r="DB65" i="11"/>
  <c r="DA65" i="11"/>
  <c r="CZ65" i="11"/>
  <c r="CY65" i="11"/>
  <c r="CX65" i="11"/>
  <c r="CW65" i="11"/>
  <c r="CV65" i="11"/>
  <c r="CU65" i="11"/>
  <c r="CT65" i="11"/>
  <c r="CS65" i="11"/>
  <c r="CR65" i="11"/>
  <c r="CQ65" i="11"/>
  <c r="CP65" i="11"/>
  <c r="CO65" i="11"/>
  <c r="CN65" i="11"/>
  <c r="CM65" i="11"/>
  <c r="CL65" i="11"/>
  <c r="CK65" i="11"/>
  <c r="CJ65" i="11"/>
  <c r="CI65" i="11"/>
  <c r="CH65" i="11"/>
  <c r="CG65" i="11"/>
  <c r="CF65" i="11"/>
  <c r="CE65" i="11"/>
  <c r="CD65" i="11"/>
  <c r="CC65" i="11"/>
  <c r="CB65" i="11"/>
  <c r="CA65" i="11"/>
  <c r="BZ65" i="11"/>
  <c r="BY65" i="11"/>
  <c r="BX65" i="11"/>
  <c r="BW65" i="11"/>
  <c r="BV65" i="11"/>
  <c r="BU65" i="11"/>
  <c r="BT65" i="11"/>
  <c r="BS65" i="11"/>
  <c r="BR65" i="11"/>
  <c r="BQ65" i="11"/>
  <c r="BP65" i="11"/>
  <c r="BO65" i="11"/>
  <c r="BN65" i="11"/>
  <c r="BM65" i="11"/>
  <c r="BL65" i="11"/>
  <c r="BK65" i="11"/>
  <c r="BJ65" i="11"/>
  <c r="BI65" i="11"/>
  <c r="BH65" i="11"/>
  <c r="BG65" i="11"/>
  <c r="BF65" i="11"/>
  <c r="BE65" i="11"/>
  <c r="BD65" i="11"/>
  <c r="BC65" i="11"/>
  <c r="BB65" i="11"/>
  <c r="BA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DD64" i="11"/>
  <c r="DC64" i="11"/>
  <c r="DB64" i="11"/>
  <c r="DA64" i="11"/>
  <c r="CZ64" i="11"/>
  <c r="CY64" i="11"/>
  <c r="CX64" i="11"/>
  <c r="CW64" i="11"/>
  <c r="CV64" i="11"/>
  <c r="CU64" i="11"/>
  <c r="CT64" i="11"/>
  <c r="CS64" i="11"/>
  <c r="CR64" i="11"/>
  <c r="CQ64" i="11"/>
  <c r="CP64" i="11"/>
  <c r="CO64" i="11"/>
  <c r="CN64" i="11"/>
  <c r="CM64" i="11"/>
  <c r="CL64" i="11"/>
  <c r="CK64" i="11"/>
  <c r="CJ64" i="11"/>
  <c r="CI64" i="11"/>
  <c r="CH64" i="11"/>
  <c r="CG64" i="11"/>
  <c r="CF64" i="11"/>
  <c r="CE64" i="11"/>
  <c r="CD64" i="11"/>
  <c r="CC64" i="11"/>
  <c r="CB64" i="11"/>
  <c r="CA64" i="11"/>
  <c r="BZ64" i="11"/>
  <c r="BY64" i="11"/>
  <c r="BX64" i="11"/>
  <c r="BW64" i="11"/>
  <c r="BV64" i="11"/>
  <c r="BU64" i="11"/>
  <c r="BT64" i="11"/>
  <c r="BS64" i="11"/>
  <c r="BR64" i="11"/>
  <c r="BQ64" i="11"/>
  <c r="BP64" i="11"/>
  <c r="BO64" i="11"/>
  <c r="BN64" i="11"/>
  <c r="BM64" i="11"/>
  <c r="BL64" i="11"/>
  <c r="BK64" i="11"/>
  <c r="BJ64" i="11"/>
  <c r="BI64" i="11"/>
  <c r="BH64" i="11"/>
  <c r="BG64" i="11"/>
  <c r="BF64" i="11"/>
  <c r="BE64" i="11"/>
  <c r="BD64" i="11"/>
  <c r="BC64" i="11"/>
  <c r="BB64" i="11"/>
  <c r="BA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DD63" i="11"/>
  <c r="DC63" i="11"/>
  <c r="DB63" i="11"/>
  <c r="DA63" i="11"/>
  <c r="CZ63" i="11"/>
  <c r="CY63" i="11"/>
  <c r="CX63" i="11"/>
  <c r="CW63" i="11"/>
  <c r="CV63" i="11"/>
  <c r="CU63" i="11"/>
  <c r="CT63" i="11"/>
  <c r="CS63" i="11"/>
  <c r="CR63" i="11"/>
  <c r="CQ63" i="11"/>
  <c r="CP63" i="11"/>
  <c r="CO63" i="11"/>
  <c r="CN63" i="11"/>
  <c r="CM63" i="11"/>
  <c r="CL63" i="11"/>
  <c r="CK63" i="11"/>
  <c r="CJ63" i="11"/>
  <c r="CI63" i="11"/>
  <c r="CH63" i="11"/>
  <c r="CG63" i="11"/>
  <c r="CF63" i="11"/>
  <c r="CE63" i="11"/>
  <c r="CD63" i="11"/>
  <c r="CC63" i="11"/>
  <c r="CB63" i="11"/>
  <c r="CA63" i="11"/>
  <c r="BZ63" i="11"/>
  <c r="BY63" i="11"/>
  <c r="BX63" i="11"/>
  <c r="BW63" i="11"/>
  <c r="BV63" i="11"/>
  <c r="BU63" i="11"/>
  <c r="BT63" i="11"/>
  <c r="BS63" i="11"/>
  <c r="BR63" i="11"/>
  <c r="BQ63" i="11"/>
  <c r="BP63" i="11"/>
  <c r="BO63" i="11"/>
  <c r="BN63" i="11"/>
  <c r="BM63" i="11"/>
  <c r="BL63" i="11"/>
  <c r="BK63" i="11"/>
  <c r="BJ63" i="11"/>
  <c r="BI63" i="11"/>
  <c r="BH63" i="11"/>
  <c r="BG63" i="11"/>
  <c r="BF63" i="11"/>
  <c r="BE63" i="11"/>
  <c r="BD63" i="11"/>
  <c r="BC63" i="11"/>
  <c r="BB63" i="11"/>
  <c r="BA63" i="11"/>
  <c r="AZ63" i="11"/>
  <c r="AY63"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DD62" i="11"/>
  <c r="DC62" i="11"/>
  <c r="DB62" i="11"/>
  <c r="DA62" i="11"/>
  <c r="CZ62" i="11"/>
  <c r="CY62" i="11"/>
  <c r="CX62" i="11"/>
  <c r="CW62" i="11"/>
  <c r="CV62" i="11"/>
  <c r="CU62" i="11"/>
  <c r="CT62" i="11"/>
  <c r="CS62" i="11"/>
  <c r="CR62" i="11"/>
  <c r="CQ62" i="11"/>
  <c r="CP62" i="11"/>
  <c r="CO62" i="11"/>
  <c r="CN62" i="11"/>
  <c r="CM62" i="11"/>
  <c r="CL62" i="11"/>
  <c r="CK62" i="11"/>
  <c r="CJ62" i="11"/>
  <c r="CI62" i="11"/>
  <c r="CH62" i="11"/>
  <c r="CG62" i="11"/>
  <c r="CF62" i="11"/>
  <c r="CE62" i="11"/>
  <c r="CD62" i="11"/>
  <c r="CC62" i="11"/>
  <c r="CB62" i="11"/>
  <c r="CA62" i="11"/>
  <c r="BZ62" i="11"/>
  <c r="BY62" i="11"/>
  <c r="BX62" i="11"/>
  <c r="BW62" i="11"/>
  <c r="BV62" i="11"/>
  <c r="BU62" i="11"/>
  <c r="BT62" i="11"/>
  <c r="BS62" i="11"/>
  <c r="BR62" i="11"/>
  <c r="BQ62" i="11"/>
  <c r="BP62" i="11"/>
  <c r="BO62" i="11"/>
  <c r="BN62" i="11"/>
  <c r="BM62" i="11"/>
  <c r="BL62" i="11"/>
  <c r="BK62" i="11"/>
  <c r="BJ62" i="11"/>
  <c r="BI62" i="11"/>
  <c r="BH62" i="11"/>
  <c r="BG62" i="11"/>
  <c r="BF62" i="11"/>
  <c r="BE62" i="11"/>
  <c r="BD62" i="11"/>
  <c r="BC62" i="11"/>
  <c r="BB62" i="11"/>
  <c r="BA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DD61" i="11"/>
  <c r="DC61" i="11"/>
  <c r="DB61" i="11"/>
  <c r="DA61" i="11"/>
  <c r="CZ61" i="11"/>
  <c r="CY61" i="11"/>
  <c r="CX61" i="11"/>
  <c r="CW61" i="11"/>
  <c r="CV61" i="11"/>
  <c r="CU61" i="11"/>
  <c r="CT61" i="11"/>
  <c r="CS61" i="11"/>
  <c r="CR61" i="11"/>
  <c r="CQ61" i="11"/>
  <c r="CP61" i="11"/>
  <c r="CO61" i="11"/>
  <c r="CN61" i="11"/>
  <c r="CM61" i="11"/>
  <c r="CL61" i="11"/>
  <c r="CK61" i="11"/>
  <c r="CJ61" i="11"/>
  <c r="CI61" i="11"/>
  <c r="CH61" i="11"/>
  <c r="CG61" i="11"/>
  <c r="CF61" i="11"/>
  <c r="CE61" i="11"/>
  <c r="CD61" i="11"/>
  <c r="CC61" i="11"/>
  <c r="CB61" i="11"/>
  <c r="CA61" i="11"/>
  <c r="BZ61" i="11"/>
  <c r="BY61" i="11"/>
  <c r="BX61" i="11"/>
  <c r="BW61" i="11"/>
  <c r="BV61" i="11"/>
  <c r="BU61" i="11"/>
  <c r="BT61" i="11"/>
  <c r="BS61" i="11"/>
  <c r="BR61" i="11"/>
  <c r="BQ61" i="11"/>
  <c r="BP61" i="11"/>
  <c r="BO61" i="11"/>
  <c r="BN61" i="11"/>
  <c r="BM61" i="11"/>
  <c r="BL61" i="11"/>
  <c r="BK61" i="11"/>
  <c r="BJ61" i="11"/>
  <c r="BI61" i="11"/>
  <c r="BH61" i="11"/>
  <c r="BG61" i="11"/>
  <c r="BF61" i="11"/>
  <c r="BE61" i="11"/>
  <c r="BD61" i="11"/>
  <c r="BC61" i="11"/>
  <c r="BB61" i="11"/>
  <c r="BA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DD60" i="11"/>
  <c r="DC60" i="11"/>
  <c r="DB60" i="11"/>
  <c r="DA60" i="11"/>
  <c r="CZ60" i="11"/>
  <c r="CY60" i="11"/>
  <c r="CX60" i="11"/>
  <c r="CW60" i="11"/>
  <c r="CV60" i="11"/>
  <c r="CU60" i="11"/>
  <c r="CT60" i="11"/>
  <c r="CS60" i="11"/>
  <c r="CR60" i="11"/>
  <c r="CQ60" i="11"/>
  <c r="CP60" i="11"/>
  <c r="CO60" i="11"/>
  <c r="CN60" i="11"/>
  <c r="CM60" i="11"/>
  <c r="CL60" i="11"/>
  <c r="CK60" i="11"/>
  <c r="CJ60" i="11"/>
  <c r="CI60" i="11"/>
  <c r="CH60" i="11"/>
  <c r="CG60" i="11"/>
  <c r="CF60" i="11"/>
  <c r="CE60" i="11"/>
  <c r="CD60" i="11"/>
  <c r="CC60" i="11"/>
  <c r="CB60" i="11"/>
  <c r="CA60" i="11"/>
  <c r="BZ60" i="11"/>
  <c r="BY60" i="11"/>
  <c r="BX60" i="11"/>
  <c r="BW60" i="11"/>
  <c r="BV60" i="11"/>
  <c r="BU60" i="11"/>
  <c r="BT60" i="11"/>
  <c r="BS60" i="11"/>
  <c r="BR60" i="11"/>
  <c r="BQ60" i="11"/>
  <c r="BP60" i="11"/>
  <c r="BO60" i="11"/>
  <c r="BN60" i="11"/>
  <c r="BM60" i="11"/>
  <c r="BL60" i="11"/>
  <c r="BK60" i="11"/>
  <c r="BJ60" i="11"/>
  <c r="BI60" i="11"/>
  <c r="BH60" i="11"/>
  <c r="BG60" i="11"/>
  <c r="BF60" i="11"/>
  <c r="BE60" i="11"/>
  <c r="BD60" i="11"/>
  <c r="BC60" i="11"/>
  <c r="BB60" i="11"/>
  <c r="BA60" i="11"/>
  <c r="AZ60"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DD59" i="11"/>
  <c r="DC59" i="11"/>
  <c r="DB59" i="11"/>
  <c r="DA59" i="11"/>
  <c r="CZ59" i="11"/>
  <c r="CY59" i="11"/>
  <c r="CX59" i="11"/>
  <c r="CW59" i="11"/>
  <c r="CV59" i="11"/>
  <c r="CU59" i="11"/>
  <c r="CT59" i="11"/>
  <c r="CS59" i="11"/>
  <c r="CR59" i="11"/>
  <c r="CQ59" i="11"/>
  <c r="CP59" i="11"/>
  <c r="CO59" i="11"/>
  <c r="CN59" i="11"/>
  <c r="CM59" i="11"/>
  <c r="CL59" i="11"/>
  <c r="CK59" i="11"/>
  <c r="CJ59" i="11"/>
  <c r="CI59" i="11"/>
  <c r="CH59" i="11"/>
  <c r="CG59" i="11"/>
  <c r="CF59" i="11"/>
  <c r="CE59" i="11"/>
  <c r="CD59" i="11"/>
  <c r="CC59" i="11"/>
  <c r="CB59" i="11"/>
  <c r="CA59" i="11"/>
  <c r="BZ59" i="11"/>
  <c r="BY59" i="11"/>
  <c r="BX59" i="11"/>
  <c r="BW59" i="11"/>
  <c r="BV59" i="11"/>
  <c r="BU59" i="11"/>
  <c r="BT59" i="11"/>
  <c r="BS59" i="11"/>
  <c r="BR59" i="11"/>
  <c r="BQ59" i="11"/>
  <c r="BP59" i="11"/>
  <c r="BO59" i="11"/>
  <c r="BN59" i="11"/>
  <c r="BM59" i="11"/>
  <c r="BL59" i="11"/>
  <c r="BK59" i="11"/>
  <c r="BJ59" i="11"/>
  <c r="BI59" i="11"/>
  <c r="BH59" i="11"/>
  <c r="BG59" i="11"/>
  <c r="BF59" i="11"/>
  <c r="BE59" i="11"/>
  <c r="BD59" i="11"/>
  <c r="BC59" i="11"/>
  <c r="BB59" i="11"/>
  <c r="BA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DD58" i="11"/>
  <c r="DC58" i="11"/>
  <c r="DB58" i="11"/>
  <c r="DA58" i="11"/>
  <c r="CZ58" i="11"/>
  <c r="CY58" i="11"/>
  <c r="CX58" i="11"/>
  <c r="CW58" i="11"/>
  <c r="CV58" i="11"/>
  <c r="CU58" i="11"/>
  <c r="CT58" i="11"/>
  <c r="CS58" i="11"/>
  <c r="CR58" i="11"/>
  <c r="CQ58" i="11"/>
  <c r="CP58" i="11"/>
  <c r="CO58" i="11"/>
  <c r="CN58" i="11"/>
  <c r="CM58" i="11"/>
  <c r="CL58" i="11"/>
  <c r="CK58" i="11"/>
  <c r="CJ58" i="11"/>
  <c r="CI58" i="11"/>
  <c r="CH58" i="11"/>
  <c r="CG58" i="11"/>
  <c r="CF58" i="11"/>
  <c r="CE58" i="11"/>
  <c r="CD58" i="11"/>
  <c r="CC58" i="11"/>
  <c r="CB58" i="11"/>
  <c r="CA58" i="11"/>
  <c r="BZ58" i="11"/>
  <c r="BY58" i="11"/>
  <c r="BX58" i="11"/>
  <c r="BW58" i="11"/>
  <c r="BV58" i="11"/>
  <c r="BU58" i="11"/>
  <c r="BT58" i="11"/>
  <c r="BS58" i="11"/>
  <c r="BR58" i="11"/>
  <c r="BQ58" i="11"/>
  <c r="BP58" i="11"/>
  <c r="BO58" i="11"/>
  <c r="BN58" i="11"/>
  <c r="BM58" i="11"/>
  <c r="BL58" i="11"/>
  <c r="BK58" i="11"/>
  <c r="BJ58" i="11"/>
  <c r="BI58" i="11"/>
  <c r="BH58" i="11"/>
  <c r="BG58" i="11"/>
  <c r="BF58" i="11"/>
  <c r="BE58" i="11"/>
  <c r="BD58" i="11"/>
  <c r="BC58" i="11"/>
  <c r="BB58" i="11"/>
  <c r="BA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DD57" i="11"/>
  <c r="DC57" i="11"/>
  <c r="DB57" i="11"/>
  <c r="DA57" i="11"/>
  <c r="CZ57" i="11"/>
  <c r="CY57" i="11"/>
  <c r="CX57" i="11"/>
  <c r="CW57" i="11"/>
  <c r="CV57" i="11"/>
  <c r="CU57" i="11"/>
  <c r="CT57" i="11"/>
  <c r="CS57" i="11"/>
  <c r="CR57" i="11"/>
  <c r="CQ57" i="11"/>
  <c r="CP57" i="11"/>
  <c r="CO57" i="11"/>
  <c r="CN57" i="11"/>
  <c r="CM57" i="11"/>
  <c r="CL57" i="11"/>
  <c r="CK57" i="11"/>
  <c r="CJ57" i="11"/>
  <c r="CI57" i="11"/>
  <c r="CH57" i="11"/>
  <c r="CG57" i="11"/>
  <c r="CF57" i="11"/>
  <c r="CE57" i="11"/>
  <c r="CD57" i="11"/>
  <c r="CC57" i="11"/>
  <c r="CB57" i="11"/>
  <c r="CA57" i="11"/>
  <c r="BZ57" i="11"/>
  <c r="BY57" i="11"/>
  <c r="BX57" i="11"/>
  <c r="BW57" i="11"/>
  <c r="BV57" i="11"/>
  <c r="BU57" i="11"/>
  <c r="BT57" i="11"/>
  <c r="BS57" i="11"/>
  <c r="BR57" i="11"/>
  <c r="BQ57" i="11"/>
  <c r="BP57" i="11"/>
  <c r="BO57" i="11"/>
  <c r="BN57" i="11"/>
  <c r="BM57" i="11"/>
  <c r="BL57" i="11"/>
  <c r="BK57" i="11"/>
  <c r="BJ57" i="11"/>
  <c r="BI57" i="11"/>
  <c r="BH57" i="11"/>
  <c r="BG57" i="11"/>
  <c r="BF57" i="11"/>
  <c r="BE57" i="11"/>
  <c r="BD57" i="11"/>
  <c r="BC57" i="11"/>
  <c r="BB57" i="11"/>
  <c r="BA57" i="11"/>
  <c r="AZ57"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DD56" i="11"/>
  <c r="DC56" i="11"/>
  <c r="DB56" i="11"/>
  <c r="DA56" i="11"/>
  <c r="CZ56" i="11"/>
  <c r="CY56" i="11"/>
  <c r="CX56" i="11"/>
  <c r="CW56" i="11"/>
  <c r="CV56"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DD55" i="11"/>
  <c r="DC55" i="11"/>
  <c r="DB55" i="11"/>
  <c r="DA55" i="11"/>
  <c r="CZ55" i="11"/>
  <c r="CY55" i="11"/>
  <c r="CX55" i="11"/>
  <c r="CW55" i="11"/>
  <c r="CV55" i="11"/>
  <c r="CU55" i="11"/>
  <c r="CT55" i="11"/>
  <c r="CS55" i="11"/>
  <c r="CR55" i="11"/>
  <c r="CQ55" i="11"/>
  <c r="CP55" i="11"/>
  <c r="CO55" i="11"/>
  <c r="CN55" i="11"/>
  <c r="CM55" i="11"/>
  <c r="CL55" i="11"/>
  <c r="CK55" i="11"/>
  <c r="CJ55" i="11"/>
  <c r="CI55" i="11"/>
  <c r="CH55" i="11"/>
  <c r="CG55" i="11"/>
  <c r="CF55" i="11"/>
  <c r="CE55" i="11"/>
  <c r="CD55" i="11"/>
  <c r="CC55" i="11"/>
  <c r="CB55" i="11"/>
  <c r="CA55" i="11"/>
  <c r="BZ55" i="11"/>
  <c r="BY55" i="11"/>
  <c r="BX55" i="11"/>
  <c r="BW55" i="11"/>
  <c r="BV55" i="11"/>
  <c r="BU55" i="11"/>
  <c r="BT55" i="11"/>
  <c r="BS55" i="11"/>
  <c r="BR55" i="11"/>
  <c r="BQ55" i="11"/>
  <c r="BP55" i="11"/>
  <c r="BO55" i="11"/>
  <c r="BN55" i="11"/>
  <c r="BM55" i="11"/>
  <c r="BL55" i="11"/>
  <c r="BK55" i="11"/>
  <c r="BJ55" i="11"/>
  <c r="BI55" i="11"/>
  <c r="BH55" i="11"/>
  <c r="BG55" i="11"/>
  <c r="BF55" i="11"/>
  <c r="BE55" i="11"/>
  <c r="BD55" i="11"/>
  <c r="BC55" i="11"/>
  <c r="BB55" i="11"/>
  <c r="BA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DD54" i="11"/>
  <c r="DC54" i="11"/>
  <c r="DB54" i="11"/>
  <c r="DA54" i="11"/>
  <c r="CZ54" i="11"/>
  <c r="CY54" i="11"/>
  <c r="CX54" i="11"/>
  <c r="CW54" i="11"/>
  <c r="CV54" i="11"/>
  <c r="CU54" i="11"/>
  <c r="CT54" i="11"/>
  <c r="CS54" i="11"/>
  <c r="CR54" i="11"/>
  <c r="CQ54" i="11"/>
  <c r="CP54" i="11"/>
  <c r="CO54" i="11"/>
  <c r="CN54" i="11"/>
  <c r="CM54" i="11"/>
  <c r="CL54" i="11"/>
  <c r="CK54" i="11"/>
  <c r="CJ54" i="11"/>
  <c r="CI54" i="11"/>
  <c r="CH54" i="11"/>
  <c r="CG54" i="11"/>
  <c r="CF54" i="11"/>
  <c r="CE54" i="11"/>
  <c r="CD54" i="11"/>
  <c r="CC54" i="11"/>
  <c r="CB54" i="11"/>
  <c r="CA54" i="11"/>
  <c r="BZ54" i="11"/>
  <c r="BY54" i="11"/>
  <c r="BX54" i="11"/>
  <c r="BW54" i="11"/>
  <c r="BV54" i="11"/>
  <c r="BU54" i="11"/>
  <c r="BT54" i="11"/>
  <c r="BS54" i="11"/>
  <c r="BR54" i="11"/>
  <c r="BQ54" i="11"/>
  <c r="BP54" i="11"/>
  <c r="BO54" i="11"/>
  <c r="BN54" i="11"/>
  <c r="BM54" i="11"/>
  <c r="BL54" i="11"/>
  <c r="BK54" i="11"/>
  <c r="BJ54" i="11"/>
  <c r="BI54" i="11"/>
  <c r="BH54" i="11"/>
  <c r="BG54" i="11"/>
  <c r="BF54" i="11"/>
  <c r="BE54" i="11"/>
  <c r="BD54" i="11"/>
  <c r="BC54" i="11"/>
  <c r="BB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DD53" i="11"/>
  <c r="DC53" i="11"/>
  <c r="DB53" i="11"/>
  <c r="DA53" i="11"/>
  <c r="CZ53" i="11"/>
  <c r="CY53" i="11"/>
  <c r="CX53" i="11"/>
  <c r="CW53" i="11"/>
  <c r="CV53" i="11"/>
  <c r="CU53" i="11"/>
  <c r="CT53" i="11"/>
  <c r="CS53" i="11"/>
  <c r="CR53" i="11"/>
  <c r="CQ53" i="11"/>
  <c r="CP53" i="11"/>
  <c r="CO53" i="11"/>
  <c r="CN53" i="11"/>
  <c r="CM53" i="11"/>
  <c r="CL53" i="11"/>
  <c r="CK53" i="11"/>
  <c r="CJ53" i="11"/>
  <c r="CI53" i="11"/>
  <c r="CH53" i="11"/>
  <c r="CG53" i="11"/>
  <c r="CF53" i="11"/>
  <c r="CE53" i="11"/>
  <c r="CD53" i="11"/>
  <c r="CC53" i="11"/>
  <c r="CB53" i="11"/>
  <c r="CA53" i="11"/>
  <c r="BZ53" i="11"/>
  <c r="BY53" i="11"/>
  <c r="BX53" i="11"/>
  <c r="BW53" i="11"/>
  <c r="BV53" i="11"/>
  <c r="BU53" i="11"/>
  <c r="BT53" i="11"/>
  <c r="BS53" i="11"/>
  <c r="BR53" i="11"/>
  <c r="BQ53" i="11"/>
  <c r="BP53" i="11"/>
  <c r="BO53" i="11"/>
  <c r="BN53" i="11"/>
  <c r="BM53" i="11"/>
  <c r="BL53" i="11"/>
  <c r="BK53" i="11"/>
  <c r="BJ53" i="11"/>
  <c r="BI53" i="11"/>
  <c r="BH53" i="11"/>
  <c r="BG53" i="11"/>
  <c r="BF53" i="11"/>
  <c r="BE53" i="11"/>
  <c r="BD53" i="11"/>
  <c r="BC53" i="11"/>
  <c r="BB53" i="11"/>
  <c r="BA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DD52" i="11"/>
  <c r="DC52" i="11"/>
  <c r="DB52" i="11"/>
  <c r="DA52" i="11"/>
  <c r="CZ52" i="11"/>
  <c r="CY52" i="11"/>
  <c r="CX52" i="11"/>
  <c r="CW52" i="11"/>
  <c r="CV52" i="11"/>
  <c r="CU52" i="11"/>
  <c r="CT52" i="11"/>
  <c r="CS52" i="11"/>
  <c r="CR52" i="11"/>
  <c r="CQ52" i="11"/>
  <c r="CP52" i="11"/>
  <c r="CO52" i="11"/>
  <c r="CN52" i="11"/>
  <c r="CM52" i="11"/>
  <c r="CL52" i="11"/>
  <c r="CK52" i="11"/>
  <c r="CJ52" i="11"/>
  <c r="CI52" i="11"/>
  <c r="CH52" i="11"/>
  <c r="CG52" i="11"/>
  <c r="CF52" i="11"/>
  <c r="CE52" i="11"/>
  <c r="CD52" i="11"/>
  <c r="CC52" i="11"/>
  <c r="CB52" i="11"/>
  <c r="CA52" i="11"/>
  <c r="BZ52" i="11"/>
  <c r="BY52" i="11"/>
  <c r="BX52" i="11"/>
  <c r="BW52" i="11"/>
  <c r="BV52" i="11"/>
  <c r="BU52" i="11"/>
  <c r="BT52" i="11"/>
  <c r="BS52" i="11"/>
  <c r="BR52" i="11"/>
  <c r="BQ52" i="11"/>
  <c r="BP52" i="11"/>
  <c r="BO52" i="11"/>
  <c r="BN52" i="11"/>
  <c r="BM52" i="11"/>
  <c r="BL52" i="11"/>
  <c r="BK52" i="11"/>
  <c r="BJ52" i="11"/>
  <c r="BI52" i="11"/>
  <c r="BH52" i="11"/>
  <c r="BG52" i="11"/>
  <c r="BF52" i="11"/>
  <c r="BE52" i="11"/>
  <c r="BD52" i="11"/>
  <c r="BC52" i="11"/>
  <c r="BB52"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DD51" i="11"/>
  <c r="DC51" i="11"/>
  <c r="DB51" i="11"/>
  <c r="DA51" i="11"/>
  <c r="CZ51" i="11"/>
  <c r="CY51" i="11"/>
  <c r="CX51" i="11"/>
  <c r="CW51" i="11"/>
  <c r="CV51" i="11"/>
  <c r="CU51" i="11"/>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DD50" i="11"/>
  <c r="DC50" i="11"/>
  <c r="DB50" i="11"/>
  <c r="DA50" i="11"/>
  <c r="CZ50" i="11"/>
  <c r="CY50" i="11"/>
  <c r="CX50" i="11"/>
  <c r="CW50" i="11"/>
  <c r="CV50" i="11"/>
  <c r="CU50"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DD49" i="11"/>
  <c r="DC49" i="11"/>
  <c r="DB49" i="11"/>
  <c r="DA49" i="11"/>
  <c r="CZ49" i="11"/>
  <c r="CY49" i="11"/>
  <c r="CX49" i="11"/>
  <c r="CW49" i="11"/>
  <c r="CV49" i="11"/>
  <c r="CU49"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DD48" i="11"/>
  <c r="DC48" i="11"/>
  <c r="DB48" i="11"/>
  <c r="DA48" i="11"/>
  <c r="CZ48" i="11"/>
  <c r="CY48" i="11"/>
  <c r="CX48" i="11"/>
  <c r="CW48" i="11"/>
  <c r="CV48" i="11"/>
  <c r="CU48"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DD47" i="11"/>
  <c r="DC47" i="11"/>
  <c r="DB47" i="11"/>
  <c r="DA47" i="11"/>
  <c r="CZ47" i="11"/>
  <c r="CY47" i="11"/>
  <c r="CX47"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DD46" i="11"/>
  <c r="DC46" i="11"/>
  <c r="DB46" i="11"/>
  <c r="DA46" i="11"/>
  <c r="CZ46" i="11"/>
  <c r="CY46" i="11"/>
  <c r="CX46"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DD45" i="11"/>
  <c r="DC45" i="11"/>
  <c r="DB45" i="11"/>
  <c r="DA45" i="11"/>
  <c r="CZ45" i="11"/>
  <c r="CY45" i="11"/>
  <c r="CX45"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DD44" i="11"/>
  <c r="DC44" i="11"/>
  <c r="DB44" i="11"/>
  <c r="DA44" i="11"/>
  <c r="CZ44" i="11"/>
  <c r="CY44" i="11"/>
  <c r="CX44"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DD43" i="11"/>
  <c r="DC43" i="11"/>
  <c r="DB43" i="11"/>
  <c r="DA43" i="11"/>
  <c r="CZ43" i="11"/>
  <c r="CY43" i="11"/>
  <c r="CX43"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DD42" i="11"/>
  <c r="DC42" i="11"/>
  <c r="DB42" i="11"/>
  <c r="DA42" i="11"/>
  <c r="CZ42" i="11"/>
  <c r="CY42" i="11"/>
  <c r="CX42"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DD41" i="11"/>
  <c r="DC41" i="11"/>
  <c r="DB41" i="11"/>
  <c r="DA41" i="11"/>
  <c r="CZ41" i="11"/>
  <c r="CY41" i="11"/>
  <c r="CX41"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DD40" i="11"/>
  <c r="DC40" i="11"/>
  <c r="DB40" i="11"/>
  <c r="DA40" i="11"/>
  <c r="CZ40" i="11"/>
  <c r="CY40" i="11"/>
  <c r="CX40"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DD39" i="11"/>
  <c r="DC39" i="11"/>
  <c r="DB39" i="11"/>
  <c r="DA39" i="11"/>
  <c r="CZ39" i="11"/>
  <c r="CY39" i="11"/>
  <c r="CX39"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DD38" i="11"/>
  <c r="DC38" i="11"/>
  <c r="DB38" i="11"/>
  <c r="DA38" i="11"/>
  <c r="CZ38" i="11"/>
  <c r="CY38" i="11"/>
  <c r="CX38"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DD34" i="11"/>
  <c r="DC34" i="11"/>
  <c r="DB34" i="11"/>
  <c r="DA34" i="11"/>
  <c r="CZ34" i="11"/>
  <c r="CY34" i="11"/>
  <c r="CX34"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DD32" i="11"/>
  <c r="DC32" i="11"/>
  <c r="DB32" i="11"/>
  <c r="DA32" i="11"/>
  <c r="CZ32" i="11"/>
  <c r="CY32" i="11"/>
  <c r="CX32"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DD30" i="11"/>
  <c r="DC30" i="11"/>
  <c r="DB30" i="11"/>
  <c r="DA30" i="11"/>
  <c r="CZ30" i="11"/>
  <c r="CY30" i="11"/>
  <c r="CX30"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DD29" i="11"/>
  <c r="DC29" i="11"/>
  <c r="DB29" i="11"/>
  <c r="DA29" i="11"/>
  <c r="CZ29" i="11"/>
  <c r="CY29" i="11"/>
  <c r="CX29"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DD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DD27" i="11"/>
  <c r="DC27" i="11"/>
  <c r="DB27" i="11"/>
  <c r="DA27" i="11"/>
  <c r="CZ27" i="11"/>
  <c r="CY27" i="11"/>
  <c r="CX27"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DD26" i="11"/>
  <c r="DC26" i="11"/>
  <c r="DB26" i="11"/>
  <c r="DA26" i="11"/>
  <c r="CZ26" i="11"/>
  <c r="CY26" i="11"/>
  <c r="CX26"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DD25" i="11"/>
  <c r="DC25" i="11"/>
  <c r="DB25" i="11"/>
  <c r="DA25" i="11"/>
  <c r="CZ25" i="11"/>
  <c r="CY25" i="11"/>
  <c r="CX25"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DD17" i="11"/>
  <c r="DC17" i="11"/>
  <c r="DB17" i="11"/>
  <c r="DA17" i="11"/>
  <c r="CZ17" i="11"/>
  <c r="CY17" i="11"/>
  <c r="CX17"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DD15" i="11"/>
  <c r="DC15" i="11"/>
  <c r="DB15" i="11"/>
  <c r="DA15" i="11"/>
  <c r="CZ15" i="11"/>
  <c r="CY15" i="11"/>
  <c r="CX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DD14" i="11"/>
  <c r="DC14" i="11"/>
  <c r="DB14" i="11"/>
  <c r="DA14" i="11"/>
  <c r="CZ14" i="11"/>
  <c r="CY14" i="11"/>
  <c r="CX14"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DD13" i="11"/>
  <c r="DC13" i="11"/>
  <c r="DB13" i="11"/>
  <c r="DA13" i="11"/>
  <c r="CZ13" i="11"/>
  <c r="CY13" i="11"/>
  <c r="CX13"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DD12" i="11"/>
  <c r="DC12" i="11"/>
  <c r="DB12" i="11"/>
  <c r="DA12" i="11"/>
  <c r="CZ12" i="11"/>
  <c r="CY12" i="11"/>
  <c r="CX12"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DD10" i="11"/>
  <c r="DC10" i="11"/>
  <c r="DB10" i="11"/>
  <c r="DA10" i="11"/>
  <c r="CZ10" i="11"/>
  <c r="CY10" i="11"/>
  <c r="CX10"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DD9" i="11"/>
  <c r="DC9" i="11"/>
  <c r="DB9" i="11"/>
  <c r="DA9" i="11"/>
  <c r="CZ9" i="11"/>
  <c r="CY9" i="11"/>
  <c r="CX9" i="11"/>
  <c r="CW9" i="11"/>
  <c r="CV9" i="11"/>
  <c r="CU9" i="11"/>
  <c r="CT9" i="11"/>
  <c r="CS9" i="11"/>
  <c r="CR9" i="11"/>
  <c r="CQ9" i="11"/>
  <c r="CP9" i="11"/>
  <c r="CO9" i="11"/>
  <c r="CN9" i="11"/>
  <c r="CM9" i="11"/>
  <c r="CL9" i="11"/>
  <c r="CK9" i="11"/>
  <c r="CJ9" i="11"/>
  <c r="CI9" i="11"/>
  <c r="CH9" i="11"/>
  <c r="CG9" i="11"/>
  <c r="CF9" i="11"/>
  <c r="CE9" i="11"/>
  <c r="CD9" i="11"/>
  <c r="CC9" i="11"/>
  <c r="CB9" i="11"/>
  <c r="CA9" i="11"/>
  <c r="BZ9" i="11"/>
  <c r="BY9" i="11"/>
  <c r="BX9" i="11"/>
  <c r="BW9" i="11"/>
  <c r="BV9" i="11"/>
  <c r="BU9" i="11"/>
  <c r="BT9"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DD8" i="11"/>
  <c r="DC8" i="11"/>
  <c r="DB8" i="11"/>
  <c r="DA8" i="11"/>
  <c r="CZ8" i="11"/>
  <c r="CY8" i="11"/>
  <c r="CX8" i="11"/>
  <c r="CW8" i="11"/>
  <c r="CV8" i="11"/>
  <c r="CU8" i="11"/>
  <c r="CT8" i="11"/>
  <c r="CS8" i="11"/>
  <c r="CR8" i="11"/>
  <c r="CQ8" i="11"/>
  <c r="CP8" i="11"/>
  <c r="CO8" i="11"/>
  <c r="CN8" i="11"/>
  <c r="CM8" i="11"/>
  <c r="CL8" i="11"/>
  <c r="CK8" i="11"/>
  <c r="CJ8" i="11"/>
  <c r="CI8" i="11"/>
  <c r="CH8" i="11"/>
  <c r="CG8" i="11"/>
  <c r="CF8" i="11"/>
  <c r="CE8" i="11"/>
  <c r="CD8" i="11"/>
  <c r="CC8" i="11"/>
  <c r="CB8" i="11"/>
  <c r="CA8" i="11"/>
  <c r="BZ8" i="11"/>
  <c r="BY8" i="11"/>
  <c r="BX8" i="11"/>
  <c r="BW8" i="11"/>
  <c r="BV8" i="11"/>
  <c r="BU8" i="11"/>
  <c r="BT8"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DD7" i="11"/>
  <c r="DC7" i="11"/>
  <c r="DB7" i="11"/>
  <c r="DA7" i="11"/>
  <c r="CZ7" i="11"/>
  <c r="CY7" i="11"/>
  <c r="CX7" i="11"/>
  <c r="CW7" i="11"/>
  <c r="CV7" i="11"/>
  <c r="CU7" i="11"/>
  <c r="CT7" i="11"/>
  <c r="CS7" i="11"/>
  <c r="CR7" i="11"/>
  <c r="CQ7" i="11"/>
  <c r="CP7" i="11"/>
  <c r="CO7" i="11"/>
  <c r="CN7" i="11"/>
  <c r="CM7" i="11"/>
  <c r="CL7" i="11"/>
  <c r="CK7" i="11"/>
  <c r="CJ7" i="11"/>
  <c r="CI7" i="11"/>
  <c r="CH7" i="11"/>
  <c r="CG7" i="11"/>
  <c r="CF7" i="11"/>
  <c r="CE7" i="11"/>
  <c r="CD7" i="11"/>
  <c r="CC7" i="11"/>
  <c r="CB7" i="11"/>
  <c r="CA7" i="11"/>
  <c r="BZ7" i="11"/>
  <c r="BY7" i="11"/>
  <c r="BX7" i="11"/>
  <c r="BW7" i="11"/>
  <c r="BV7" i="11"/>
  <c r="BU7" i="11"/>
  <c r="BT7" i="11"/>
  <c r="BS7" i="11"/>
  <c r="BR7" i="11"/>
  <c r="BQ7" i="11"/>
  <c r="BP7" i="11"/>
  <c r="BO7" i="11"/>
  <c r="BN7" i="11"/>
  <c r="BM7" i="11"/>
  <c r="BL7" i="11"/>
  <c r="BK7" i="11"/>
  <c r="BJ7" i="11"/>
  <c r="BI7" i="11"/>
  <c r="BH7" i="11"/>
  <c r="BG7" i="11"/>
  <c r="BF7" i="11"/>
  <c r="BE7" i="11"/>
  <c r="BD7" i="11"/>
  <c r="BC7" i="11"/>
  <c r="BB7" i="11"/>
  <c r="BA7" i="11"/>
  <c r="AZ7" i="11"/>
  <c r="AY7" i="11"/>
  <c r="AX7" i="11"/>
  <c r="AW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DD6" i="11"/>
  <c r="DC6" i="11"/>
  <c r="DB6" i="11"/>
  <c r="DA6" i="11"/>
  <c r="CZ6" i="11"/>
  <c r="CY6" i="11"/>
  <c r="CX6" i="11"/>
  <c r="CW6" i="11"/>
  <c r="CV6" i="11"/>
  <c r="CU6" i="11"/>
  <c r="CT6" i="11"/>
  <c r="CS6" i="11"/>
  <c r="CR6" i="11"/>
  <c r="CQ6" i="11"/>
  <c r="CP6" i="11"/>
  <c r="CO6" i="11"/>
  <c r="CN6" i="11"/>
  <c r="CM6" i="11"/>
  <c r="CL6" i="11"/>
  <c r="CK6" i="11"/>
  <c r="CJ6" i="11"/>
  <c r="CI6" i="11"/>
  <c r="CH6" i="11"/>
  <c r="CG6" i="11"/>
  <c r="CF6" i="11"/>
  <c r="CE6" i="11"/>
  <c r="CD6" i="11"/>
  <c r="CC6" i="11"/>
  <c r="CB6" i="11"/>
  <c r="CA6" i="11"/>
  <c r="BZ6" i="11"/>
  <c r="BY6" i="11"/>
  <c r="BX6" i="11"/>
  <c r="BW6" i="11"/>
  <c r="BV6" i="11"/>
  <c r="BU6" i="11"/>
  <c r="BT6"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DD5" i="11"/>
  <c r="DC5" i="11"/>
  <c r="DB5" i="11"/>
  <c r="DA5" i="11"/>
  <c r="CZ5" i="11"/>
  <c r="CY5" i="11"/>
  <c r="CX5" i="11"/>
  <c r="CW5" i="11"/>
  <c r="CV5" i="11"/>
  <c r="CU5" i="11"/>
  <c r="CT5" i="11"/>
  <c r="CS5" i="11"/>
  <c r="CR5" i="11"/>
  <c r="CQ5" i="11"/>
  <c r="CP5" i="11"/>
  <c r="CO5" i="11"/>
  <c r="CN5" i="11"/>
  <c r="CM5" i="11"/>
  <c r="CL5" i="11"/>
  <c r="CK5" i="11"/>
  <c r="CJ5" i="11"/>
  <c r="CI5" i="11"/>
  <c r="CH5" i="11"/>
  <c r="CG5" i="11"/>
  <c r="CF5" i="11"/>
  <c r="CE5" i="11"/>
  <c r="CD5" i="11"/>
  <c r="CC5" i="11"/>
  <c r="CB5" i="11"/>
  <c r="CA5" i="11"/>
  <c r="BZ5" i="11"/>
  <c r="BY5" i="11"/>
  <c r="BX5" i="11"/>
  <c r="BW5" i="11"/>
  <c r="BV5" i="11"/>
  <c r="BU5" i="11"/>
  <c r="BT5"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DD4" i="11"/>
  <c r="DC4" i="11"/>
  <c r="DB4" i="11"/>
  <c r="DA4" i="11"/>
  <c r="CZ4" i="11"/>
  <c r="CY4" i="11"/>
  <c r="CX4" i="11"/>
  <c r="CW4" i="11"/>
  <c r="CV4" i="11"/>
  <c r="CU4" i="11"/>
  <c r="CT4" i="11"/>
  <c r="CS4" i="11"/>
  <c r="CR4" i="11"/>
  <c r="CQ4" i="11"/>
  <c r="CP4" i="11"/>
  <c r="CO4" i="11"/>
  <c r="CN4" i="11"/>
  <c r="CM4" i="11"/>
  <c r="CL4" i="11"/>
  <c r="CK4" i="11"/>
  <c r="CJ4" i="11"/>
  <c r="CI4" i="11"/>
  <c r="CH4" i="11"/>
  <c r="CG4" i="11"/>
  <c r="CF4" i="11"/>
  <c r="CE4" i="11"/>
  <c r="CD4" i="11"/>
  <c r="CC4" i="11"/>
  <c r="CB4" i="11"/>
  <c r="CA4" i="11"/>
  <c r="BZ4" i="11"/>
  <c r="BY4" i="11"/>
  <c r="BX4" i="11"/>
  <c r="BW4" i="11"/>
  <c r="BV4" i="11"/>
  <c r="BU4" i="11"/>
  <c r="BT4" i="11"/>
  <c r="BS4" i="11"/>
  <c r="BR4" i="11"/>
  <c r="BQ4" i="11"/>
  <c r="BP4" i="11"/>
  <c r="BO4" i="11"/>
  <c r="BN4" i="11"/>
  <c r="BM4" i="11"/>
  <c r="BL4" i="11"/>
  <c r="BK4" i="11"/>
  <c r="BJ4" i="11"/>
  <c r="BI4" i="11"/>
  <c r="BH4" i="11"/>
  <c r="BG4" i="11"/>
  <c r="BF4" i="11"/>
  <c r="BE4" i="11"/>
  <c r="BD4" i="11"/>
  <c r="BC4" i="11"/>
  <c r="BB4" i="11"/>
  <c r="BA4" i="11"/>
  <c r="AZ4" i="11"/>
  <c r="AY4" i="11"/>
  <c r="AX4"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I131" i="21" l="1" a="1"/>
  <c r="I131" i="21" s="1"/>
  <c r="F221" i="21" l="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P53" i="35" l="1"/>
  <c r="F53" i="35"/>
  <c r="F57" i="35"/>
  <c r="P57" i="35"/>
  <c r="P65" i="35"/>
  <c r="F65" i="35"/>
  <c r="P77" i="35"/>
  <c r="F77" i="35"/>
  <c r="P85" i="35"/>
  <c r="F85" i="35"/>
  <c r="P93" i="35"/>
  <c r="F93" i="35"/>
  <c r="F101" i="35"/>
  <c r="P101" i="35"/>
  <c r="F113" i="35"/>
  <c r="P113" i="35"/>
  <c r="F121" i="35"/>
  <c r="P121" i="35"/>
  <c r="F129" i="35"/>
  <c r="P129" i="35"/>
  <c r="F137" i="35"/>
  <c r="P137" i="35"/>
  <c r="P145" i="35"/>
  <c r="F145" i="35"/>
  <c r="P153" i="35"/>
  <c r="F153" i="35"/>
  <c r="P58" i="35"/>
  <c r="F58" i="35"/>
  <c r="P66" i="35"/>
  <c r="F66" i="35"/>
  <c r="P74" i="35"/>
  <c r="F74" i="35"/>
  <c r="P78" i="35"/>
  <c r="F78" i="35"/>
  <c r="F86" i="35"/>
  <c r="P86" i="35"/>
  <c r="F94" i="35"/>
  <c r="P94" i="35"/>
  <c r="P102" i="35"/>
  <c r="F102" i="35"/>
  <c r="P110" i="35"/>
  <c r="F110" i="35"/>
  <c r="F118" i="35"/>
  <c r="P118" i="35"/>
  <c r="F126" i="35"/>
  <c r="P126" i="35"/>
  <c r="F134" i="35"/>
  <c r="P134" i="35"/>
  <c r="F142" i="35"/>
  <c r="P142" i="35"/>
  <c r="P154" i="35"/>
  <c r="F154" i="35"/>
  <c r="P51" i="35"/>
  <c r="F51" i="35"/>
  <c r="F55" i="35"/>
  <c r="P55" i="35"/>
  <c r="F59" i="35"/>
  <c r="P59" i="35"/>
  <c r="F63" i="35"/>
  <c r="P63" i="35"/>
  <c r="P67" i="35"/>
  <c r="F67" i="35"/>
  <c r="P71" i="35"/>
  <c r="F71" i="35"/>
  <c r="F75" i="35"/>
  <c r="P75" i="35"/>
  <c r="F79" i="35"/>
  <c r="P79" i="35"/>
  <c r="P83" i="35"/>
  <c r="F83" i="35"/>
  <c r="P87" i="35"/>
  <c r="F87" i="35"/>
  <c r="P91" i="35"/>
  <c r="F91" i="35"/>
  <c r="P95" i="35"/>
  <c r="F95" i="35"/>
  <c r="F99" i="35"/>
  <c r="P99" i="35"/>
  <c r="F103" i="35"/>
  <c r="P103" i="35"/>
  <c r="P107" i="35"/>
  <c r="F107" i="35"/>
  <c r="F111" i="35"/>
  <c r="P111" i="35"/>
  <c r="F115" i="35"/>
  <c r="P115" i="35"/>
  <c r="P119" i="35"/>
  <c r="F119" i="35"/>
  <c r="P123" i="35"/>
  <c r="F123" i="35"/>
  <c r="P127" i="35"/>
  <c r="F127" i="35"/>
  <c r="F131" i="35"/>
  <c r="P131" i="35"/>
  <c r="P135" i="35"/>
  <c r="F135" i="35"/>
  <c r="F139" i="35"/>
  <c r="P139" i="35"/>
  <c r="F143" i="35"/>
  <c r="P143" i="35"/>
  <c r="P147" i="35"/>
  <c r="F147" i="35"/>
  <c r="P151" i="35"/>
  <c r="F151" i="35"/>
  <c r="P49" i="35"/>
  <c r="F49" i="35"/>
  <c r="P61" i="35"/>
  <c r="F61" i="35"/>
  <c r="P73" i="35"/>
  <c r="F73" i="35"/>
  <c r="P81" i="35"/>
  <c r="F81" i="35"/>
  <c r="P89" i="35"/>
  <c r="F89" i="35"/>
  <c r="F97" i="35"/>
  <c r="P97" i="35"/>
  <c r="F109" i="35"/>
  <c r="P109" i="35"/>
  <c r="F117" i="35"/>
  <c r="P117" i="35"/>
  <c r="P125" i="35"/>
  <c r="F125" i="35"/>
  <c r="P133" i="35"/>
  <c r="F133" i="35"/>
  <c r="F141" i="35"/>
  <c r="P141" i="35"/>
  <c r="F149" i="35"/>
  <c r="P149" i="35"/>
  <c r="F50" i="35"/>
  <c r="P50" i="35"/>
  <c r="P54" i="35"/>
  <c r="F54" i="35"/>
  <c r="F62" i="35"/>
  <c r="P62" i="35"/>
  <c r="F70" i="35"/>
  <c r="P70" i="35"/>
  <c r="F82" i="35"/>
  <c r="P82" i="35"/>
  <c r="F90" i="35"/>
  <c r="P90" i="35"/>
  <c r="P98" i="35"/>
  <c r="F98" i="35"/>
  <c r="P106" i="35"/>
  <c r="F106" i="35"/>
  <c r="F114" i="35"/>
  <c r="P114" i="35"/>
  <c r="P122" i="35"/>
  <c r="F122" i="35"/>
  <c r="P130" i="35"/>
  <c r="F130" i="35"/>
  <c r="P138" i="35"/>
  <c r="F138" i="35"/>
  <c r="P146" i="35"/>
  <c r="F146" i="35"/>
  <c r="P150" i="35"/>
  <c r="F150" i="35"/>
  <c r="P52" i="35"/>
  <c r="F52" i="35"/>
  <c r="F56" i="35"/>
  <c r="P56" i="35"/>
  <c r="P60" i="35"/>
  <c r="F60" i="35"/>
  <c r="F64" i="35"/>
  <c r="P64" i="35"/>
  <c r="F68" i="35"/>
  <c r="P68" i="35"/>
  <c r="P72" i="35"/>
  <c r="F72" i="35"/>
  <c r="F76" i="35"/>
  <c r="P76" i="35"/>
  <c r="P80" i="35"/>
  <c r="F80" i="35"/>
  <c r="P84" i="35"/>
  <c r="F84" i="35"/>
  <c r="F88" i="35"/>
  <c r="P88" i="35"/>
  <c r="P92" i="35"/>
  <c r="F92" i="35"/>
  <c r="F96" i="35"/>
  <c r="P96" i="35"/>
  <c r="P100" i="35"/>
  <c r="F100" i="35"/>
  <c r="P104" i="35"/>
  <c r="F104" i="35"/>
  <c r="F108" i="35"/>
  <c r="P108" i="35"/>
  <c r="P112" i="35"/>
  <c r="F112" i="35"/>
  <c r="F116" i="35"/>
  <c r="P116" i="35"/>
  <c r="P120" i="35"/>
  <c r="F120" i="35"/>
  <c r="F124" i="35"/>
  <c r="P124" i="35"/>
  <c r="F128" i="35"/>
  <c r="P128" i="35"/>
  <c r="P132" i="35"/>
  <c r="F132" i="35"/>
  <c r="P136" i="35"/>
  <c r="F136" i="35"/>
  <c r="P140" i="35"/>
  <c r="F140" i="35"/>
  <c r="P144" i="35"/>
  <c r="F144" i="35"/>
  <c r="F148" i="35"/>
  <c r="P148" i="35"/>
  <c r="F152" i="35"/>
  <c r="P152" i="35"/>
  <c r="F105" i="35"/>
  <c r="P105" i="35"/>
  <c r="P69" i="35"/>
  <c r="F69" i="35"/>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I221" i="21" l="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0" i="21"/>
  <c r="I129" i="21"/>
  <c r="I128" i="21"/>
  <c r="I127" i="21"/>
  <c r="I126" i="21"/>
  <c r="I125" i="21"/>
  <c r="I124" i="21"/>
  <c r="I123" i="21"/>
  <c r="I122" i="21"/>
  <c r="I121" i="21"/>
  <c r="I120" i="21"/>
  <c r="I119" i="21"/>
  <c r="I118" i="21"/>
  <c r="I117" i="21"/>
  <c r="H116" i="21" a="1"/>
  <c r="H116" i="21" s="1"/>
  <c r="G116" i="21" a="1"/>
  <c r="G116" i="21" s="1"/>
  <c r="C116" i="21" l="1"/>
  <c r="D116" i="21"/>
  <c r="H218" i="21"/>
  <c r="H210" i="21"/>
  <c r="H202" i="21"/>
  <c r="H194" i="21"/>
  <c r="H186" i="21"/>
  <c r="H178" i="21"/>
  <c r="H170" i="21"/>
  <c r="H162" i="21"/>
  <c r="H154" i="21"/>
  <c r="H146" i="21"/>
  <c r="H138" i="21"/>
  <c r="H130" i="21"/>
  <c r="H118" i="21"/>
  <c r="H221" i="21"/>
  <c r="H217" i="21"/>
  <c r="H213" i="21"/>
  <c r="H209" i="21"/>
  <c r="H205" i="21"/>
  <c r="H201" i="21"/>
  <c r="H197" i="21"/>
  <c r="H193" i="21"/>
  <c r="H189" i="21"/>
  <c r="H185" i="21"/>
  <c r="H181" i="21"/>
  <c r="H177" i="21"/>
  <c r="H173" i="21"/>
  <c r="H169" i="21"/>
  <c r="H165" i="21"/>
  <c r="H161" i="21"/>
  <c r="H157" i="21"/>
  <c r="H153" i="21"/>
  <c r="H149" i="21"/>
  <c r="H145" i="21"/>
  <c r="H141" i="21"/>
  <c r="H137" i="21"/>
  <c r="H133" i="21"/>
  <c r="H129" i="21"/>
  <c r="H125" i="21"/>
  <c r="H121" i="21"/>
  <c r="H117" i="21"/>
  <c r="H219" i="21"/>
  <c r="H215" i="21"/>
  <c r="H211" i="21"/>
  <c r="H207" i="21"/>
  <c r="H203" i="21"/>
  <c r="H199" i="21"/>
  <c r="H195" i="21"/>
  <c r="H191" i="21"/>
  <c r="H187" i="21"/>
  <c r="H183" i="21"/>
  <c r="H179" i="21"/>
  <c r="H175" i="21"/>
  <c r="H171" i="21"/>
  <c r="H167" i="21"/>
  <c r="H163" i="21"/>
  <c r="H159" i="21"/>
  <c r="H155" i="21"/>
  <c r="H151" i="21"/>
  <c r="H147" i="21"/>
  <c r="H143" i="21"/>
  <c r="H139" i="21"/>
  <c r="H135" i="21"/>
  <c r="H131" i="21"/>
  <c r="H127" i="21"/>
  <c r="H123" i="21"/>
  <c r="H119" i="21"/>
  <c r="H214" i="21"/>
  <c r="H206" i="21"/>
  <c r="H198" i="21"/>
  <c r="H190" i="21"/>
  <c r="H182" i="21"/>
  <c r="H174" i="21"/>
  <c r="H166" i="21"/>
  <c r="H158" i="21"/>
  <c r="H150" i="21"/>
  <c r="H142" i="21"/>
  <c r="H134" i="21"/>
  <c r="H126" i="21"/>
  <c r="H122" i="21"/>
  <c r="H220" i="21"/>
  <c r="H216" i="21"/>
  <c r="H212" i="21"/>
  <c r="H208" i="21"/>
  <c r="H204" i="21"/>
  <c r="H200" i="21"/>
  <c r="H196" i="21"/>
  <c r="H192" i="21"/>
  <c r="H188" i="21"/>
  <c r="H184" i="21"/>
  <c r="H180" i="21"/>
  <c r="H176" i="21"/>
  <c r="H172" i="21"/>
  <c r="H168" i="21"/>
  <c r="H164" i="21"/>
  <c r="H160" i="21"/>
  <c r="H156" i="21"/>
  <c r="H152" i="21"/>
  <c r="H148" i="21"/>
  <c r="H144" i="21"/>
  <c r="H140" i="21"/>
  <c r="H136" i="21"/>
  <c r="H132" i="21"/>
  <c r="H128" i="21"/>
  <c r="H124" i="21"/>
  <c r="H120" i="21"/>
  <c r="G215" i="21"/>
  <c r="G207" i="21"/>
  <c r="G199" i="21"/>
  <c r="G191" i="21"/>
  <c r="G183" i="21"/>
  <c r="G175" i="21"/>
  <c r="G171" i="21"/>
  <c r="G163" i="21"/>
  <c r="G155" i="21"/>
  <c r="G147" i="21"/>
  <c r="G139" i="21"/>
  <c r="G131" i="21"/>
  <c r="G123" i="21"/>
  <c r="G214" i="21"/>
  <c r="G206" i="21"/>
  <c r="G198" i="21"/>
  <c r="G190" i="21"/>
  <c r="G182" i="21"/>
  <c r="G174" i="21"/>
  <c r="G166" i="21"/>
  <c r="G158" i="21"/>
  <c r="G150" i="21"/>
  <c r="G142" i="21"/>
  <c r="G134" i="21"/>
  <c r="G126" i="21"/>
  <c r="G118" i="21"/>
  <c r="G221" i="21"/>
  <c r="G217" i="21"/>
  <c r="G213" i="21"/>
  <c r="G209" i="21"/>
  <c r="G205" i="21"/>
  <c r="G201" i="21"/>
  <c r="G197" i="21"/>
  <c r="G193" i="21"/>
  <c r="G189" i="21"/>
  <c r="G185" i="21"/>
  <c r="G181" i="21"/>
  <c r="G177" i="21"/>
  <c r="G173" i="21"/>
  <c r="G169" i="21"/>
  <c r="G165" i="21"/>
  <c r="G161" i="21"/>
  <c r="G157" i="21"/>
  <c r="G153" i="21"/>
  <c r="G149" i="21"/>
  <c r="G145" i="21"/>
  <c r="G141" i="21"/>
  <c r="G137" i="21"/>
  <c r="G133" i="21"/>
  <c r="G129" i="21"/>
  <c r="G125" i="21"/>
  <c r="G121" i="21"/>
  <c r="G117" i="21"/>
  <c r="G219" i="21"/>
  <c r="G211" i="21"/>
  <c r="G203" i="21"/>
  <c r="G195" i="21"/>
  <c r="G187" i="21"/>
  <c r="G179" i="21"/>
  <c r="G167" i="21"/>
  <c r="G159" i="21"/>
  <c r="G151" i="21"/>
  <c r="G143" i="21"/>
  <c r="G135" i="21"/>
  <c r="G127" i="21"/>
  <c r="G119" i="21"/>
  <c r="G218" i="21"/>
  <c r="G210" i="21"/>
  <c r="G202" i="21"/>
  <c r="G194" i="21"/>
  <c r="G186" i="21"/>
  <c r="G178" i="21"/>
  <c r="G170" i="21"/>
  <c r="G162" i="21"/>
  <c r="G154" i="21"/>
  <c r="G146" i="21"/>
  <c r="G138" i="21"/>
  <c r="G130" i="21"/>
  <c r="G122" i="21"/>
  <c r="G220" i="21"/>
  <c r="G216" i="21"/>
  <c r="G212" i="21"/>
  <c r="G208" i="21"/>
  <c r="G204" i="21"/>
  <c r="G200" i="21"/>
  <c r="G196" i="21"/>
  <c r="G192" i="21"/>
  <c r="G188" i="21"/>
  <c r="G184" i="21"/>
  <c r="G180" i="21"/>
  <c r="G176" i="21"/>
  <c r="G172" i="21"/>
  <c r="G168" i="21"/>
  <c r="G164" i="21"/>
  <c r="G160" i="21"/>
  <c r="G156" i="21"/>
  <c r="G152" i="21"/>
  <c r="G148" i="21"/>
  <c r="G144" i="21"/>
  <c r="G140" i="21"/>
  <c r="G136" i="21"/>
  <c r="G132" i="21"/>
  <c r="G128" i="21"/>
  <c r="G124" i="21"/>
  <c r="G120" i="21"/>
  <c r="E116" i="21" l="1"/>
  <c r="G111" i="21"/>
  <c r="D116" i="31"/>
  <c r="F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C117" i="21" s="1"/>
  <c r="F10" i="31"/>
  <c r="D111" i="21"/>
  <c r="C111" i="21"/>
  <c r="G88" i="27"/>
  <c r="G24" i="27"/>
  <c r="G75" i="27"/>
  <c r="H104" i="27"/>
  <c r="G71" i="27"/>
  <c r="H71" i="27"/>
  <c r="H87" i="27"/>
  <c r="G90" i="27"/>
  <c r="G106" i="27"/>
  <c r="G76" i="27"/>
  <c r="H78" i="27"/>
  <c r="G53" i="27"/>
  <c r="G57" i="27"/>
  <c r="H77" i="27"/>
  <c r="H37" i="27"/>
  <c r="H102" i="27"/>
  <c r="G43" i="27"/>
  <c r="H83" i="27"/>
  <c r="H8" i="27"/>
  <c r="G21" i="27"/>
  <c r="G7" i="27"/>
  <c r="I116" i="21"/>
  <c r="G64" i="27"/>
  <c r="G98" i="27"/>
  <c r="H7" i="27"/>
  <c r="G83" i="27"/>
  <c r="J116" i="21" l="1"/>
  <c r="J125" i="21"/>
  <c r="J151" i="21"/>
  <c r="J184" i="21"/>
  <c r="J217" i="21"/>
  <c r="J194" i="21"/>
  <c r="J198" i="21"/>
  <c r="J119" i="21"/>
  <c r="J128" i="21"/>
  <c r="J122" i="21"/>
  <c r="J187" i="21"/>
  <c r="J148" i="21"/>
  <c r="J212" i="21"/>
  <c r="J173" i="21"/>
  <c r="J142" i="21"/>
  <c r="J167" i="21"/>
  <c r="J200" i="21"/>
  <c r="J129" i="21"/>
  <c r="J202" i="21"/>
  <c r="J214" i="21"/>
  <c r="J127" i="21"/>
  <c r="J145" i="21"/>
  <c r="J130" i="21"/>
  <c r="J195" i="21"/>
  <c r="J156" i="21"/>
  <c r="J220" i="21"/>
  <c r="J181" i="21"/>
  <c r="J158" i="21"/>
  <c r="J183" i="21"/>
  <c r="J120" i="21"/>
  <c r="J146" i="21"/>
  <c r="J210" i="21"/>
  <c r="J126" i="21"/>
  <c r="J144" i="21"/>
  <c r="J161" i="21"/>
  <c r="J139" i="21"/>
  <c r="J203" i="21"/>
  <c r="J164" i="21"/>
  <c r="J124" i="21"/>
  <c r="J189" i="21"/>
  <c r="J147" i="21"/>
  <c r="J133" i="21"/>
  <c r="J215" i="21"/>
  <c r="J153" i="21"/>
  <c r="J117" i="21"/>
  <c r="J176" i="21"/>
  <c r="J155" i="21"/>
  <c r="J180" i="21"/>
  <c r="J205" i="21"/>
  <c r="J136" i="21"/>
  <c r="J169" i="21"/>
  <c r="J134" i="21"/>
  <c r="J192" i="21"/>
  <c r="J163" i="21"/>
  <c r="J188" i="21"/>
  <c r="J213" i="21"/>
  <c r="J152" i="21"/>
  <c r="J185" i="21"/>
  <c r="J166" i="21"/>
  <c r="J208" i="21"/>
  <c r="J121" i="21"/>
  <c r="J132" i="21"/>
  <c r="J157" i="21"/>
  <c r="J168" i="21"/>
  <c r="J186" i="21"/>
  <c r="J207" i="21"/>
  <c r="J138" i="21"/>
  <c r="J140" i="21"/>
  <c r="J165" i="21"/>
  <c r="J174" i="21"/>
  <c r="J199" i="21"/>
  <c r="J137" i="21"/>
  <c r="J154" i="21"/>
  <c r="J218" i="21"/>
  <c r="J143" i="21"/>
  <c r="J160" i="21"/>
  <c r="J177" i="21"/>
  <c r="J211" i="21"/>
  <c r="J172" i="21"/>
  <c r="J197" i="21"/>
  <c r="J190" i="21"/>
  <c r="J162" i="21"/>
  <c r="J159" i="21"/>
  <c r="J193" i="21"/>
  <c r="J219" i="21"/>
  <c r="J141" i="21"/>
  <c r="J206" i="21"/>
  <c r="J170" i="21"/>
  <c r="J175" i="21"/>
  <c r="J209" i="21"/>
  <c r="J123" i="21"/>
  <c r="J149" i="21"/>
  <c r="J118" i="21"/>
  <c r="J178" i="21"/>
  <c r="J191" i="21"/>
  <c r="J171" i="21"/>
  <c r="J196" i="21"/>
  <c r="J221" i="21"/>
  <c r="J135" i="21"/>
  <c r="J201" i="21"/>
  <c r="J182" i="21"/>
  <c r="J216" i="21"/>
  <c r="J179" i="21"/>
  <c r="J204" i="21"/>
  <c r="D137" i="21"/>
  <c r="C137" i="21"/>
  <c r="C119" i="21"/>
  <c r="D119" i="21"/>
  <c r="F13" i="31" s="1"/>
  <c r="D123" i="21"/>
  <c r="F17" i="31" s="1"/>
  <c r="C123" i="21"/>
  <c r="D127" i="21"/>
  <c r="F21" i="31" s="1"/>
  <c r="C127" i="21"/>
  <c r="D131" i="21"/>
  <c r="F25" i="31" s="1"/>
  <c r="C131" i="21"/>
  <c r="C135" i="21"/>
  <c r="D135" i="21"/>
  <c r="F29" i="31" s="1"/>
  <c r="D138" i="21"/>
  <c r="F32" i="31" s="1"/>
  <c r="C138" i="21"/>
  <c r="E32" i="31" s="1"/>
  <c r="C142" i="21"/>
  <c r="D142" i="21"/>
  <c r="F36" i="31" s="1"/>
  <c r="D146" i="21"/>
  <c r="F40" i="31" s="1"/>
  <c r="C146" i="21"/>
  <c r="C150" i="21"/>
  <c r="D150" i="21"/>
  <c r="F44" i="31" s="1"/>
  <c r="D154" i="21"/>
  <c r="F48" i="31" s="1"/>
  <c r="C154" i="21"/>
  <c r="C158" i="21"/>
  <c r="D158" i="21"/>
  <c r="F52" i="31" s="1"/>
  <c r="D162" i="21"/>
  <c r="F56" i="31" s="1"/>
  <c r="C162" i="21"/>
  <c r="C166" i="21"/>
  <c r="D166" i="21"/>
  <c r="F60" i="31" s="1"/>
  <c r="D170" i="21"/>
  <c r="F64" i="31" s="1"/>
  <c r="C170" i="21"/>
  <c r="E64" i="31" s="1"/>
  <c r="C174" i="21"/>
  <c r="D174" i="21"/>
  <c r="F68" i="31" s="1"/>
  <c r="D178" i="21"/>
  <c r="F72" i="31" s="1"/>
  <c r="C178" i="21"/>
  <c r="C182" i="21"/>
  <c r="D182" i="21"/>
  <c r="F76" i="31" s="1"/>
  <c r="D186" i="21"/>
  <c r="F80" i="31" s="1"/>
  <c r="C186" i="21"/>
  <c r="C190" i="21"/>
  <c r="C194" i="21"/>
  <c r="D198" i="21"/>
  <c r="F92" i="31" s="1"/>
  <c r="C198" i="21"/>
  <c r="E92" i="31" s="1"/>
  <c r="C202" i="21"/>
  <c r="D202" i="21"/>
  <c r="F96" i="31" s="1"/>
  <c r="D206" i="21"/>
  <c r="F100" i="31" s="1"/>
  <c r="C206" i="21"/>
  <c r="D210" i="21"/>
  <c r="C210" i="21"/>
  <c r="D214" i="21"/>
  <c r="F108" i="31" s="1"/>
  <c r="C214" i="21"/>
  <c r="E108" i="31" s="1"/>
  <c r="C218" i="21"/>
  <c r="D218" i="21"/>
  <c r="F112" i="31" s="1"/>
  <c r="D120" i="21"/>
  <c r="F14" i="31" s="1"/>
  <c r="C120" i="21"/>
  <c r="E14" i="31" s="1"/>
  <c r="C124" i="21"/>
  <c r="D124" i="21"/>
  <c r="D128" i="21"/>
  <c r="F22" i="31" s="1"/>
  <c r="C128" i="21"/>
  <c r="D132" i="21"/>
  <c r="F26" i="31" s="1"/>
  <c r="C132" i="21"/>
  <c r="D136" i="21"/>
  <c r="F30" i="31" s="1"/>
  <c r="C136" i="21"/>
  <c r="E30" i="31" s="1"/>
  <c r="C139" i="21"/>
  <c r="D139" i="21"/>
  <c r="F33" i="31" s="1"/>
  <c r="D143" i="21"/>
  <c r="F37" i="31" s="1"/>
  <c r="C143" i="21"/>
  <c r="C147" i="21"/>
  <c r="D147" i="21"/>
  <c r="F41" i="31" s="1"/>
  <c r="D151" i="21"/>
  <c r="F45" i="31" s="1"/>
  <c r="C151" i="21"/>
  <c r="C155" i="21"/>
  <c r="E49" i="31" s="1"/>
  <c r="D155" i="21"/>
  <c r="F49" i="31" s="1"/>
  <c r="D159" i="21"/>
  <c r="F53" i="31" s="1"/>
  <c r="C159" i="21"/>
  <c r="E53" i="31" s="1"/>
  <c r="C163" i="21"/>
  <c r="D163" i="21"/>
  <c r="F57" i="31" s="1"/>
  <c r="D167" i="21"/>
  <c r="F61" i="31" s="1"/>
  <c r="C167" i="21"/>
  <c r="C171" i="21"/>
  <c r="D171" i="21"/>
  <c r="F65" i="31" s="1"/>
  <c r="D175" i="21"/>
  <c r="C175" i="21"/>
  <c r="C179" i="21"/>
  <c r="D179" i="21"/>
  <c r="F73" i="31" s="1"/>
  <c r="E76" i="31"/>
  <c r="D183" i="21"/>
  <c r="F77" i="31" s="1"/>
  <c r="C183" i="21"/>
  <c r="C187" i="21"/>
  <c r="D187" i="21"/>
  <c r="C191" i="21"/>
  <c r="C195" i="21"/>
  <c r="C199" i="21"/>
  <c r="E93" i="31" s="1"/>
  <c r="D199" i="21"/>
  <c r="F93" i="31" s="1"/>
  <c r="D203" i="21"/>
  <c r="F97" i="31" s="1"/>
  <c r="C203" i="21"/>
  <c r="E97" i="31" s="1"/>
  <c r="D207" i="21"/>
  <c r="F101" i="31" s="1"/>
  <c r="C207" i="21"/>
  <c r="E101" i="31" s="1"/>
  <c r="C211" i="21"/>
  <c r="E105" i="31" s="1"/>
  <c r="D211" i="21"/>
  <c r="D215" i="21"/>
  <c r="C215" i="21"/>
  <c r="E109" i="31" s="1"/>
  <c r="D219" i="21"/>
  <c r="F113" i="31" s="1"/>
  <c r="C219" i="21"/>
  <c r="E113" i="31" s="1"/>
  <c r="E11" i="31"/>
  <c r="D117" i="21"/>
  <c r="F11" i="31" s="1"/>
  <c r="D121" i="21"/>
  <c r="F15" i="31" s="1"/>
  <c r="C121" i="21"/>
  <c r="D125" i="21"/>
  <c r="F19" i="31" s="1"/>
  <c r="C125" i="21"/>
  <c r="D129" i="21"/>
  <c r="F23" i="31" s="1"/>
  <c r="C129" i="21"/>
  <c r="E23" i="31" s="1"/>
  <c r="C133" i="21"/>
  <c r="D133" i="21"/>
  <c r="F27" i="31" s="1"/>
  <c r="E31" i="31"/>
  <c r="F31" i="31"/>
  <c r="D140" i="21"/>
  <c r="F34" i="31" s="1"/>
  <c r="C140" i="21"/>
  <c r="C144" i="21"/>
  <c r="D144" i="21"/>
  <c r="F38" i="31" s="1"/>
  <c r="D148" i="21"/>
  <c r="F42" i="31" s="1"/>
  <c r="C148" i="21"/>
  <c r="C152" i="21"/>
  <c r="E46" i="31" s="1"/>
  <c r="D152" i="21"/>
  <c r="F46" i="31" s="1"/>
  <c r="D156" i="21"/>
  <c r="F50" i="31" s="1"/>
  <c r="C156" i="21"/>
  <c r="E50" i="31" s="1"/>
  <c r="C160" i="21"/>
  <c r="E54" i="31" s="1"/>
  <c r="D160" i="21"/>
  <c r="F54" i="31" s="1"/>
  <c r="D164" i="21"/>
  <c r="F58" i="31" s="1"/>
  <c r="C164" i="21"/>
  <c r="C168" i="21"/>
  <c r="E62" i="31" s="1"/>
  <c r="D168" i="21"/>
  <c r="D172" i="21"/>
  <c r="F66" i="31" s="1"/>
  <c r="C172" i="21"/>
  <c r="C176" i="21"/>
  <c r="E70" i="31" s="1"/>
  <c r="D176" i="21"/>
  <c r="F70" i="31" s="1"/>
  <c r="D180" i="21"/>
  <c r="F74" i="31" s="1"/>
  <c r="C180" i="21"/>
  <c r="E74" i="31" s="1"/>
  <c r="D184" i="21"/>
  <c r="E184" i="21" s="1"/>
  <c r="D188" i="21"/>
  <c r="F82" i="31" s="1"/>
  <c r="C188" i="21"/>
  <c r="E82" i="31" s="1"/>
  <c r="C192" i="21"/>
  <c r="C196" i="21"/>
  <c r="D200" i="21"/>
  <c r="F94" i="31" s="1"/>
  <c r="C200" i="21"/>
  <c r="E94" i="31" s="1"/>
  <c r="C204" i="21"/>
  <c r="D204" i="21"/>
  <c r="F98" i="31" s="1"/>
  <c r="D208" i="21"/>
  <c r="F102" i="31" s="1"/>
  <c r="C208" i="21"/>
  <c r="D212" i="21"/>
  <c r="F106" i="31" s="1"/>
  <c r="C212" i="21"/>
  <c r="D216" i="21"/>
  <c r="F110" i="31" s="1"/>
  <c r="C216" i="21"/>
  <c r="C220" i="21"/>
  <c r="D220" i="21"/>
  <c r="F114" i="31" s="1"/>
  <c r="D118" i="21"/>
  <c r="C118" i="21"/>
  <c r="D122" i="21"/>
  <c r="F16" i="31" s="1"/>
  <c r="C122" i="21"/>
  <c r="E16" i="31" s="1"/>
  <c r="C126" i="21"/>
  <c r="D126" i="21"/>
  <c r="F20" i="31" s="1"/>
  <c r="D130" i="21"/>
  <c r="C130" i="21"/>
  <c r="E24" i="31" s="1"/>
  <c r="D134" i="21"/>
  <c r="C134" i="21"/>
  <c r="E28" i="31" s="1"/>
  <c r="D141" i="21"/>
  <c r="F35" i="31" s="1"/>
  <c r="C141" i="21"/>
  <c r="E35" i="31" s="1"/>
  <c r="D145" i="21"/>
  <c r="F39" i="31" s="1"/>
  <c r="C145" i="21"/>
  <c r="D149" i="21"/>
  <c r="F43" i="31" s="1"/>
  <c r="C149" i="21"/>
  <c r="E43" i="31" s="1"/>
  <c r="D153" i="21"/>
  <c r="F47" i="31" s="1"/>
  <c r="C153" i="21"/>
  <c r="D157" i="21"/>
  <c r="F51" i="31" s="1"/>
  <c r="C157" i="21"/>
  <c r="D161" i="21"/>
  <c r="F55" i="31" s="1"/>
  <c r="C161" i="21"/>
  <c r="E55" i="31" s="1"/>
  <c r="G55" i="31" s="1"/>
  <c r="C165" i="21"/>
  <c r="E59" i="31" s="1"/>
  <c r="D165" i="21"/>
  <c r="F59" i="31" s="1"/>
  <c r="D169" i="21"/>
  <c r="C169" i="21"/>
  <c r="C173" i="21"/>
  <c r="E67" i="31" s="1"/>
  <c r="D173" i="21"/>
  <c r="F67" i="31" s="1"/>
  <c r="D177" i="21"/>
  <c r="F71" i="31" s="1"/>
  <c r="C177" i="21"/>
  <c r="D181" i="21"/>
  <c r="F75" i="31" s="1"/>
  <c r="C181" i="21"/>
  <c r="D185" i="21"/>
  <c r="F79" i="31" s="1"/>
  <c r="C185" i="21"/>
  <c r="C189" i="21"/>
  <c r="E189" i="21" s="1"/>
  <c r="C193" i="21"/>
  <c r="C197" i="21"/>
  <c r="D201" i="21"/>
  <c r="F95" i="31" s="1"/>
  <c r="C201" i="21"/>
  <c r="E95" i="31" s="1"/>
  <c r="D205" i="21"/>
  <c r="F99" i="31" s="1"/>
  <c r="C205" i="21"/>
  <c r="C209" i="21"/>
  <c r="D209" i="21"/>
  <c r="F103" i="31" s="1"/>
  <c r="D213" i="21"/>
  <c r="F107" i="31" s="1"/>
  <c r="C213" i="21"/>
  <c r="D217" i="21"/>
  <c r="F111" i="31" s="1"/>
  <c r="C217" i="21"/>
  <c r="D221" i="21"/>
  <c r="F115" i="31" s="1"/>
  <c r="C221" i="21"/>
  <c r="E111" i="21"/>
  <c r="E57" i="31"/>
  <c r="E10" i="31"/>
  <c r="E73" i="31"/>
  <c r="F104" i="31"/>
  <c r="E29" i="31"/>
  <c r="H90" i="27"/>
  <c r="H75" i="27"/>
  <c r="H64" i="27"/>
  <c r="H98" i="27"/>
  <c r="G104" i="27"/>
  <c r="H57" i="27"/>
  <c r="G37" i="27"/>
  <c r="G87" i="27"/>
  <c r="G78" i="27"/>
  <c r="H76" i="27"/>
  <c r="H92" i="27"/>
  <c r="G92" i="27"/>
  <c r="G54" i="27"/>
  <c r="H54" i="27"/>
  <c r="G41" i="27"/>
  <c r="H41" i="27"/>
  <c r="H85" i="27"/>
  <c r="G85" i="27"/>
  <c r="G109" i="27"/>
  <c r="H109" i="27"/>
  <c r="G86" i="27"/>
  <c r="H86" i="27"/>
  <c r="H65" i="27"/>
  <c r="G65" i="27"/>
  <c r="G6" i="27"/>
  <c r="H6" i="27"/>
  <c r="H45" i="27"/>
  <c r="G45" i="27"/>
  <c r="G8" i="27"/>
  <c r="G77" i="27"/>
  <c r="G102" i="27"/>
  <c r="G97" i="27"/>
  <c r="H49" i="27"/>
  <c r="H88" i="27"/>
  <c r="H96" i="27"/>
  <c r="G110" i="27"/>
  <c r="G95" i="27"/>
  <c r="H100" i="27"/>
  <c r="G66" i="27"/>
  <c r="H106" i="27"/>
  <c r="H53" i="27"/>
  <c r="G67" i="27"/>
  <c r="G35" i="27"/>
  <c r="H35" i="27"/>
  <c r="G26" i="27"/>
  <c r="H26" i="27"/>
  <c r="H21" i="27"/>
  <c r="H51" i="27"/>
  <c r="H31" i="27"/>
  <c r="H24" i="27"/>
  <c r="H15" i="27"/>
  <c r="H43" i="27"/>
  <c r="G17" i="27"/>
  <c r="G18" i="27"/>
  <c r="G49" i="27"/>
  <c r="G39" i="27"/>
  <c r="H39" i="27"/>
  <c r="G10" i="27"/>
  <c r="H10" i="27"/>
  <c r="E112" i="31"/>
  <c r="F81" i="31"/>
  <c r="H84" i="27"/>
  <c r="G84" i="27"/>
  <c r="H44" i="27"/>
  <c r="G44" i="27"/>
  <c r="H91" i="27"/>
  <c r="G91" i="27"/>
  <c r="H67" i="27"/>
  <c r="G30" i="27"/>
  <c r="H30" i="27"/>
  <c r="G31" i="27"/>
  <c r="F63" i="31"/>
  <c r="F69" i="31"/>
  <c r="H28" i="27"/>
  <c r="G28" i="27"/>
  <c r="H25" i="27"/>
  <c r="G25" i="27"/>
  <c r="G40" i="27"/>
  <c r="H40" i="27"/>
  <c r="G50" i="27"/>
  <c r="H50" i="27"/>
  <c r="G16" i="27"/>
  <c r="H16" i="27"/>
  <c r="G107" i="27"/>
  <c r="H107" i="27"/>
  <c r="H89" i="27"/>
  <c r="G89" i="27"/>
  <c r="G82" i="27"/>
  <c r="H82" i="27"/>
  <c r="G62" i="27"/>
  <c r="H62" i="27"/>
  <c r="G42" i="27"/>
  <c r="H42" i="27"/>
  <c r="H56" i="27"/>
  <c r="G56" i="27"/>
  <c r="H79" i="27"/>
  <c r="G79" i="27"/>
  <c r="G20" i="27"/>
  <c r="H20" i="27"/>
  <c r="G105" i="27"/>
  <c r="H105" i="27"/>
  <c r="E175" i="21" l="1"/>
  <c r="E167" i="21"/>
  <c r="G92" i="31"/>
  <c r="E137" i="21"/>
  <c r="E187" i="21"/>
  <c r="G70" i="31"/>
  <c r="G57" i="31"/>
  <c r="D96" i="35" s="1"/>
  <c r="G96" i="35" s="1"/>
  <c r="E161" i="21"/>
  <c r="E153" i="21"/>
  <c r="E169" i="21"/>
  <c r="E145" i="21"/>
  <c r="G54" i="31"/>
  <c r="E197" i="21"/>
  <c r="E121" i="21"/>
  <c r="E215" i="21"/>
  <c r="E39" i="31"/>
  <c r="G39" i="31" s="1"/>
  <c r="E148" i="21"/>
  <c r="E140" i="21"/>
  <c r="E125" i="21"/>
  <c r="E211" i="21"/>
  <c r="D94" i="35"/>
  <c r="G94" i="35" s="1"/>
  <c r="D109" i="35"/>
  <c r="G109" i="35" s="1"/>
  <c r="D93" i="35"/>
  <c r="G93" i="35" s="1"/>
  <c r="G49" i="31"/>
  <c r="D131" i="35"/>
  <c r="G131" i="35" s="1"/>
  <c r="G95" i="31"/>
  <c r="E47" i="31"/>
  <c r="G47" i="31" s="1"/>
  <c r="E69" i="31"/>
  <c r="G69" i="31" s="1"/>
  <c r="G94" i="31"/>
  <c r="G30" i="31"/>
  <c r="E61" i="31"/>
  <c r="G61" i="31" s="1"/>
  <c r="G76" i="31"/>
  <c r="G112" i="31"/>
  <c r="E34" i="31"/>
  <c r="G34" i="31" s="1"/>
  <c r="F105" i="31"/>
  <c r="G105" i="31" s="1"/>
  <c r="G74" i="31"/>
  <c r="E164" i="21"/>
  <c r="E132" i="21"/>
  <c r="G10" i="31"/>
  <c r="E130" i="21"/>
  <c r="G108" i="31"/>
  <c r="G93" i="31"/>
  <c r="G14" i="31"/>
  <c r="E15" i="31"/>
  <c r="G15" i="31" s="1"/>
  <c r="D54" i="35" s="1"/>
  <c r="G54" i="35" s="1"/>
  <c r="G97" i="31"/>
  <c r="E134" i="21"/>
  <c r="G53" i="31"/>
  <c r="E194" i="21"/>
  <c r="E170" i="21"/>
  <c r="E138" i="21"/>
  <c r="G11" i="31"/>
  <c r="E201" i="21"/>
  <c r="E193" i="21"/>
  <c r="E173" i="21"/>
  <c r="E165" i="21"/>
  <c r="E118" i="21"/>
  <c r="E156" i="21"/>
  <c r="G46" i="31"/>
  <c r="E207" i="21"/>
  <c r="E199" i="21"/>
  <c r="E191" i="21"/>
  <c r="E179" i="21"/>
  <c r="E171" i="21"/>
  <c r="E190" i="21"/>
  <c r="E182" i="21"/>
  <c r="G50" i="31"/>
  <c r="G29" i="31"/>
  <c r="F109" i="31"/>
  <c r="G109" i="31" s="1"/>
  <c r="F28" i="31"/>
  <c r="G28" i="31" s="1"/>
  <c r="E81" i="31"/>
  <c r="G81" i="31" s="1"/>
  <c r="E26" i="31"/>
  <c r="G26" i="31" s="1"/>
  <c r="E122" i="21"/>
  <c r="E160" i="21"/>
  <c r="E120" i="21"/>
  <c r="E217" i="21"/>
  <c r="E111" i="31"/>
  <c r="G111" i="31" s="1"/>
  <c r="E157" i="21"/>
  <c r="E51" i="31"/>
  <c r="G51" i="31" s="1"/>
  <c r="E149" i="21"/>
  <c r="E141" i="21"/>
  <c r="E126" i="21"/>
  <c r="E208" i="21"/>
  <c r="E102" i="31"/>
  <c r="G102" i="31" s="1"/>
  <c r="E196" i="21"/>
  <c r="E188" i="21"/>
  <c r="E180" i="21"/>
  <c r="E172" i="21"/>
  <c r="E66" i="31"/>
  <c r="G66" i="31" s="1"/>
  <c r="E168" i="21"/>
  <c r="E144" i="21"/>
  <c r="E38" i="31"/>
  <c r="G38" i="31" s="1"/>
  <c r="E129" i="21"/>
  <c r="E19" i="31"/>
  <c r="G19" i="31" s="1"/>
  <c r="E117" i="21"/>
  <c r="E203" i="21"/>
  <c r="E195" i="21"/>
  <c r="E159" i="21"/>
  <c r="E155" i="21"/>
  <c r="E143" i="21"/>
  <c r="E37" i="31"/>
  <c r="G37" i="31" s="1"/>
  <c r="E136" i="21"/>
  <c r="E63" i="31"/>
  <c r="G63" i="31" s="1"/>
  <c r="E135" i="21"/>
  <c r="E127" i="21"/>
  <c r="E21" i="31"/>
  <c r="G21" i="31" s="1"/>
  <c r="E185" i="21"/>
  <c r="E79" i="31"/>
  <c r="G79" i="31" s="1"/>
  <c r="E220" i="21"/>
  <c r="E114" i="31"/>
  <c r="G114" i="31" s="1"/>
  <c r="E212" i="21"/>
  <c r="E106" i="31"/>
  <c r="G106" i="31" s="1"/>
  <c r="E200" i="21"/>
  <c r="E124" i="21"/>
  <c r="E18" i="31"/>
  <c r="E210" i="21"/>
  <c r="E104" i="31"/>
  <c r="G104" i="31" s="1"/>
  <c r="E186" i="21"/>
  <c r="E80" i="31"/>
  <c r="G80" i="31" s="1"/>
  <c r="E174" i="21"/>
  <c r="E68" i="31"/>
  <c r="G68" i="31" s="1"/>
  <c r="E221" i="21"/>
  <c r="E115" i="31"/>
  <c r="G115" i="31" s="1"/>
  <c r="E213" i="21"/>
  <c r="E107" i="31"/>
  <c r="G107" i="31" s="1"/>
  <c r="E209" i="21"/>
  <c r="E103" i="31"/>
  <c r="G103" i="31" s="1"/>
  <c r="E177" i="21"/>
  <c r="E71" i="31"/>
  <c r="G71" i="31" s="1"/>
  <c r="E216" i="21"/>
  <c r="E110" i="31"/>
  <c r="G110" i="31" s="1"/>
  <c r="E133" i="21"/>
  <c r="E183" i="21"/>
  <c r="E77" i="31"/>
  <c r="G77" i="31" s="1"/>
  <c r="E151" i="21"/>
  <c r="E45" i="31"/>
  <c r="G45" i="31" s="1"/>
  <c r="E147" i="21"/>
  <c r="E41" i="31"/>
  <c r="G41" i="31" s="1"/>
  <c r="E128" i="21"/>
  <c r="E22" i="31"/>
  <c r="G22" i="31" s="1"/>
  <c r="E218" i="21"/>
  <c r="E202" i="21"/>
  <c r="E96" i="31"/>
  <c r="G96" i="31" s="1"/>
  <c r="E178" i="21"/>
  <c r="E72" i="31"/>
  <c r="G72" i="31" s="1"/>
  <c r="E166" i="21"/>
  <c r="E60" i="31"/>
  <c r="G60" i="31" s="1"/>
  <c r="E158" i="21"/>
  <c r="E52" i="31"/>
  <c r="G52" i="31" s="1"/>
  <c r="E150" i="21"/>
  <c r="E44" i="31"/>
  <c r="G44" i="31" s="1"/>
  <c r="E131" i="21"/>
  <c r="E25" i="31"/>
  <c r="G25" i="31" s="1"/>
  <c r="E205" i="21"/>
  <c r="E99" i="31"/>
  <c r="G99" i="31" s="1"/>
  <c r="E181" i="21"/>
  <c r="E75" i="31"/>
  <c r="G75" i="31" s="1"/>
  <c r="F12" i="31"/>
  <c r="E204" i="21"/>
  <c r="E98" i="31"/>
  <c r="G98" i="31" s="1"/>
  <c r="E192" i="21"/>
  <c r="E176" i="21"/>
  <c r="E152" i="21"/>
  <c r="E219" i="21"/>
  <c r="E163" i="21"/>
  <c r="E42" i="31"/>
  <c r="G42" i="31" s="1"/>
  <c r="E139" i="21"/>
  <c r="E33" i="31"/>
  <c r="G33" i="31" s="1"/>
  <c r="E214" i="21"/>
  <c r="E206" i="21"/>
  <c r="E100" i="31"/>
  <c r="G100" i="31" s="1"/>
  <c r="E198" i="21"/>
  <c r="E162" i="21"/>
  <c r="E56" i="31"/>
  <c r="G56" i="31" s="1"/>
  <c r="E154" i="21"/>
  <c r="E48" i="31"/>
  <c r="G48" i="31" s="1"/>
  <c r="E146" i="21"/>
  <c r="E40" i="31"/>
  <c r="G40" i="31" s="1"/>
  <c r="E142" i="21"/>
  <c r="E123" i="21"/>
  <c r="E119" i="21"/>
  <c r="E13" i="31"/>
  <c r="G13" i="31" s="1"/>
  <c r="G31" i="31"/>
  <c r="E65" i="31"/>
  <c r="G65" i="31" s="1"/>
  <c r="G101" i="31"/>
  <c r="G113" i="31"/>
  <c r="G64" i="31"/>
  <c r="G43" i="31"/>
  <c r="G23" i="31"/>
  <c r="G16" i="31"/>
  <c r="G67" i="31"/>
  <c r="G35" i="31"/>
  <c r="E27" i="31"/>
  <c r="G27" i="31" s="1"/>
  <c r="G32" i="31"/>
  <c r="F18" i="31"/>
  <c r="E20" i="31"/>
  <c r="G20" i="31" s="1"/>
  <c r="G59" i="31"/>
  <c r="G73" i="31"/>
  <c r="E12" i="31"/>
  <c r="G82" i="31"/>
  <c r="F62" i="31"/>
  <c r="G62" i="31" s="1"/>
  <c r="F24" i="31"/>
  <c r="G24" i="31" s="1"/>
  <c r="E17" i="31"/>
  <c r="G17" i="31" s="1"/>
  <c r="E36" i="31"/>
  <c r="G36" i="31" s="1"/>
  <c r="H97" i="27"/>
  <c r="H110" i="27"/>
  <c r="H17" i="27"/>
  <c r="H95" i="27"/>
  <c r="G100" i="27"/>
  <c r="G96" i="27"/>
  <c r="H66" i="27"/>
  <c r="H9" i="27"/>
  <c r="G9" i="27"/>
  <c r="H18" i="27"/>
  <c r="G15" i="27"/>
  <c r="G51" i="27"/>
  <c r="H52" i="27"/>
  <c r="G52" i="27"/>
  <c r="G69" i="27"/>
  <c r="H69" i="27"/>
  <c r="G48" i="27"/>
  <c r="H48" i="27"/>
  <c r="H70" i="27"/>
  <c r="G70" i="27"/>
  <c r="H108" i="27"/>
  <c r="G108" i="27"/>
  <c r="E58" i="31"/>
  <c r="G58" i="31" s="1"/>
  <c r="H22" i="27"/>
  <c r="G22" i="27"/>
  <c r="G34" i="27"/>
  <c r="H34" i="27"/>
  <c r="H29" i="27"/>
  <c r="G29" i="27"/>
  <c r="H73" i="27"/>
  <c r="G73" i="27"/>
  <c r="G72" i="27"/>
  <c r="H72" i="27"/>
  <c r="H14" i="27"/>
  <c r="G14" i="27"/>
  <c r="H68" i="27"/>
  <c r="G68" i="27"/>
  <c r="G74" i="27"/>
  <c r="H74" i="27"/>
  <c r="G38" i="27"/>
  <c r="H38" i="27"/>
  <c r="H47" i="27"/>
  <c r="G47" i="27"/>
  <c r="H103" i="27"/>
  <c r="G103" i="27"/>
  <c r="G93" i="27"/>
  <c r="H93" i="27"/>
  <c r="H11" i="27"/>
  <c r="G11" i="27"/>
  <c r="G81" i="27"/>
  <c r="H81" i="27"/>
  <c r="H59" i="27"/>
  <c r="G59" i="27"/>
  <c r="H60" i="27"/>
  <c r="G60" i="27"/>
  <c r="H80" i="27"/>
  <c r="G80" i="27"/>
  <c r="G55" i="27"/>
  <c r="H55" i="27"/>
  <c r="G63" i="27"/>
  <c r="H63" i="27"/>
  <c r="H33" i="27"/>
  <c r="G33" i="27"/>
  <c r="H12" i="27"/>
  <c r="G12" i="27"/>
  <c r="G61" i="27"/>
  <c r="H61" i="27"/>
  <c r="H23" i="27"/>
  <c r="G23" i="27"/>
  <c r="H36" i="27"/>
  <c r="G36" i="27"/>
  <c r="H32" i="27"/>
  <c r="G32" i="27"/>
  <c r="H27" i="27"/>
  <c r="G27" i="27"/>
  <c r="H94" i="27"/>
  <c r="G94" i="27"/>
  <c r="G12" i="31" l="1"/>
  <c r="D102" i="35"/>
  <c r="G102" i="35" s="1"/>
  <c r="D108" i="35"/>
  <c r="G108" i="35" s="1"/>
  <c r="D61" i="35"/>
  <c r="G61" i="35" s="1"/>
  <c r="D120" i="35"/>
  <c r="G120" i="35" s="1"/>
  <c r="D140" i="35"/>
  <c r="G140" i="35" s="1"/>
  <c r="D72" i="35"/>
  <c r="G72" i="35" s="1"/>
  <c r="D90" i="35"/>
  <c r="G90" i="35" s="1"/>
  <c r="D80" i="35"/>
  <c r="G80" i="35" s="1"/>
  <c r="D119" i="35"/>
  <c r="G119" i="35" s="1"/>
  <c r="D89" i="35"/>
  <c r="G89" i="35" s="1"/>
  <c r="D136" i="35"/>
  <c r="G136" i="35" s="1"/>
  <c r="D97" i="35"/>
  <c r="G97" i="35" s="1"/>
  <c r="D63" i="35"/>
  <c r="G63" i="35" s="1"/>
  <c r="D112" i="35"/>
  <c r="G112" i="35" s="1"/>
  <c r="D104" i="35"/>
  <c r="G104" i="35" s="1"/>
  <c r="D79" i="35"/>
  <c r="G79" i="35" s="1"/>
  <c r="D137" i="35"/>
  <c r="G137" i="35" s="1"/>
  <c r="D91" i="35"/>
  <c r="G91" i="35" s="1"/>
  <c r="D110" i="35"/>
  <c r="G110" i="35" s="1"/>
  <c r="D60" i="35"/>
  <c r="G60" i="35" s="1"/>
  <c r="D65" i="35"/>
  <c r="G65" i="35" s="1"/>
  <c r="AB54" i="35"/>
  <c r="AC54" i="35"/>
  <c r="H54" i="35"/>
  <c r="I54" i="35"/>
  <c r="D115" i="35"/>
  <c r="G115" i="35" s="1"/>
  <c r="AB94" i="35"/>
  <c r="AC94" i="35"/>
  <c r="I94" i="35"/>
  <c r="H94" i="35"/>
  <c r="G18" i="31"/>
  <c r="D106" i="35"/>
  <c r="G106" i="35" s="1"/>
  <c r="D70" i="35"/>
  <c r="G70" i="35" s="1"/>
  <c r="D138" i="35"/>
  <c r="G138" i="35" s="1"/>
  <c r="D107" i="35"/>
  <c r="G107" i="35" s="1"/>
  <c r="D75" i="35"/>
  <c r="G75" i="35" s="1"/>
  <c r="D51" i="35"/>
  <c r="G51" i="35" s="1"/>
  <c r="D98" i="35"/>
  <c r="G98" i="35" s="1"/>
  <c r="D71" i="35"/>
  <c r="G71" i="35" s="1"/>
  <c r="D74" i="35"/>
  <c r="G74" i="35" s="1"/>
  <c r="D55" i="35"/>
  <c r="G55" i="35" s="1"/>
  <c r="D78" i="35"/>
  <c r="G78" i="35" s="1"/>
  <c r="D87" i="35"/>
  <c r="G87" i="35" s="1"/>
  <c r="F116" i="31"/>
  <c r="G83" i="31" s="1"/>
  <c r="D83" i="35"/>
  <c r="G83" i="35" s="1"/>
  <c r="D99" i="35"/>
  <c r="G99" i="35" s="1"/>
  <c r="D135" i="35"/>
  <c r="G135" i="35" s="1"/>
  <c r="D149" i="35"/>
  <c r="G149" i="35" s="1"/>
  <c r="D142" i="35"/>
  <c r="G142" i="35" s="1"/>
  <c r="D154" i="35"/>
  <c r="G154" i="35" s="1"/>
  <c r="D145" i="35"/>
  <c r="G145" i="35" s="1"/>
  <c r="D118" i="35"/>
  <c r="G118" i="35" s="1"/>
  <c r="D77" i="35"/>
  <c r="G77" i="35" s="1"/>
  <c r="D141" i="35"/>
  <c r="G141" i="35" s="1"/>
  <c r="D150" i="35"/>
  <c r="G150" i="35" s="1"/>
  <c r="D67" i="35"/>
  <c r="G67" i="35" s="1"/>
  <c r="D132" i="35"/>
  <c r="G132" i="35" s="1"/>
  <c r="D69" i="35"/>
  <c r="G69" i="35" s="1"/>
  <c r="D134" i="35"/>
  <c r="G134" i="35" s="1"/>
  <c r="H93" i="35"/>
  <c r="AB93" i="35"/>
  <c r="AC93" i="35"/>
  <c r="I93" i="35"/>
  <c r="AC109" i="35"/>
  <c r="AB109" i="35"/>
  <c r="H109" i="35"/>
  <c r="I109" i="35"/>
  <c r="D56" i="35"/>
  <c r="G56" i="35" s="1"/>
  <c r="D66" i="35"/>
  <c r="G66" i="35" s="1"/>
  <c r="D82" i="35"/>
  <c r="G82" i="35" s="1"/>
  <c r="D139" i="35"/>
  <c r="G139" i="35" s="1"/>
  <c r="D114" i="35"/>
  <c r="G114" i="35" s="1"/>
  <c r="D116" i="35"/>
  <c r="G116" i="35" s="1"/>
  <c r="D50" i="35"/>
  <c r="G50" i="35" s="1"/>
  <c r="D147" i="35"/>
  <c r="G147" i="35" s="1"/>
  <c r="D151" i="35"/>
  <c r="G151" i="35" s="1"/>
  <c r="D133" i="35"/>
  <c r="G133" i="35" s="1"/>
  <c r="AB131" i="35"/>
  <c r="H131" i="35"/>
  <c r="AC131" i="35"/>
  <c r="I131" i="35"/>
  <c r="D101" i="35"/>
  <c r="G101" i="35" s="1"/>
  <c r="D59" i="35"/>
  <c r="G59" i="35" s="1"/>
  <c r="D62" i="35"/>
  <c r="G62" i="35" s="1"/>
  <c r="D103" i="35"/>
  <c r="G103" i="35" s="1"/>
  <c r="D52" i="35"/>
  <c r="G52" i="35" s="1"/>
  <c r="D95" i="35"/>
  <c r="G95" i="35" s="1"/>
  <c r="D64" i="35"/>
  <c r="G64" i="35" s="1"/>
  <c r="D111" i="35"/>
  <c r="G111" i="35" s="1"/>
  <c r="D146" i="35"/>
  <c r="G146" i="35" s="1"/>
  <c r="D153" i="35"/>
  <c r="G153" i="35" s="1"/>
  <c r="D58" i="35"/>
  <c r="G58" i="35" s="1"/>
  <c r="D86" i="35"/>
  <c r="G86" i="35" s="1"/>
  <c r="D148" i="35"/>
  <c r="G148" i="35" s="1"/>
  <c r="D85" i="35"/>
  <c r="G85" i="35" s="1"/>
  <c r="D100" i="35"/>
  <c r="G100" i="35" s="1"/>
  <c r="D113" i="35"/>
  <c r="G113" i="35" s="1"/>
  <c r="AC96" i="35"/>
  <c r="AB96" i="35"/>
  <c r="H96" i="35"/>
  <c r="I96" i="35"/>
  <c r="D121" i="35"/>
  <c r="G121" i="35" s="1"/>
  <c r="D73" i="35"/>
  <c r="G73" i="35" s="1"/>
  <c r="D152" i="35"/>
  <c r="G152" i="35" s="1"/>
  <c r="D81" i="35"/>
  <c r="G81" i="35" s="1"/>
  <c r="D84" i="35"/>
  <c r="G84" i="35" s="1"/>
  <c r="D143" i="35"/>
  <c r="G143" i="35" s="1"/>
  <c r="D76" i="35"/>
  <c r="G76" i="35" s="1"/>
  <c r="D105" i="35"/>
  <c r="G105" i="35" s="1"/>
  <c r="D68" i="35"/>
  <c r="G68" i="35" s="1"/>
  <c r="D92" i="35"/>
  <c r="G92" i="35" s="1"/>
  <c r="D53" i="35"/>
  <c r="G53" i="35" s="1"/>
  <c r="D49" i="35"/>
  <c r="D144" i="35"/>
  <c r="G144" i="35" s="1"/>
  <c r="D88" i="35"/>
  <c r="G88" i="35" s="1"/>
  <c r="G89" i="31"/>
  <c r="D128" i="35" s="1"/>
  <c r="G128" i="35" s="1"/>
  <c r="G87" i="31"/>
  <c r="D126" i="35" s="1"/>
  <c r="G126" i="35" s="1"/>
  <c r="E116" i="31"/>
  <c r="G78" i="31" s="1"/>
  <c r="G99" i="27"/>
  <c r="H99" i="27"/>
  <c r="H19" i="27"/>
  <c r="G19" i="27"/>
  <c r="H101" i="27"/>
  <c r="G101" i="27"/>
  <c r="C5" i="27"/>
  <c r="G58" i="27"/>
  <c r="H58" i="27"/>
  <c r="G13" i="27"/>
  <c r="H13" i="27"/>
  <c r="H46" i="27"/>
  <c r="G46" i="27"/>
  <c r="C111" i="27" l="1"/>
  <c r="G5" i="27"/>
  <c r="D122" i="35"/>
  <c r="G122" i="35" s="1"/>
  <c r="I122" i="35" s="1"/>
  <c r="G85" i="31"/>
  <c r="D124" i="35" s="1"/>
  <c r="G124" i="35" s="1"/>
  <c r="G90" i="31"/>
  <c r="D129" i="35" s="1"/>
  <c r="G129" i="35" s="1"/>
  <c r="AB129" i="35" s="1"/>
  <c r="G88" i="31"/>
  <c r="D127" i="35" s="1"/>
  <c r="G127" i="35" s="1"/>
  <c r="AB127" i="35" s="1"/>
  <c r="G86" i="31"/>
  <c r="D125" i="35" s="1"/>
  <c r="G125" i="35" s="1"/>
  <c r="AC125" i="35" s="1"/>
  <c r="G91" i="31"/>
  <c r="D130" i="35" s="1"/>
  <c r="G130" i="35" s="1"/>
  <c r="H130" i="35" s="1"/>
  <c r="G49" i="35"/>
  <c r="AB132" i="35"/>
  <c r="H132" i="35"/>
  <c r="AC132" i="35"/>
  <c r="I132" i="35"/>
  <c r="I55" i="35"/>
  <c r="H55" i="35"/>
  <c r="AB55" i="35"/>
  <c r="AC55" i="35"/>
  <c r="AB65" i="35"/>
  <c r="I65" i="35"/>
  <c r="H65" i="35"/>
  <c r="AC65" i="35"/>
  <c r="H137" i="35"/>
  <c r="AC137" i="35"/>
  <c r="AB137" i="35"/>
  <c r="I137" i="35"/>
  <c r="I63" i="35"/>
  <c r="AC63" i="35"/>
  <c r="H63" i="35"/>
  <c r="AB63" i="35"/>
  <c r="H140" i="35"/>
  <c r="AC140" i="35"/>
  <c r="I140" i="35"/>
  <c r="AB140" i="35"/>
  <c r="I108" i="35"/>
  <c r="AC108" i="35"/>
  <c r="AB108" i="35"/>
  <c r="H108" i="35"/>
  <c r="D117" i="35"/>
  <c r="G117" i="35" s="1"/>
  <c r="AB125" i="35"/>
  <c r="H105" i="35"/>
  <c r="AC105" i="35"/>
  <c r="I105" i="35"/>
  <c r="AB105" i="35"/>
  <c r="H81" i="35"/>
  <c r="AB81" i="35"/>
  <c r="AC81" i="35"/>
  <c r="I81" i="35"/>
  <c r="AC100" i="35"/>
  <c r="AB100" i="35"/>
  <c r="I100" i="35"/>
  <c r="H100" i="35"/>
  <c r="I58" i="35"/>
  <c r="AB58" i="35"/>
  <c r="AC58" i="35"/>
  <c r="H58" i="35"/>
  <c r="AC64" i="35"/>
  <c r="AB64" i="35"/>
  <c r="H64" i="35"/>
  <c r="I64" i="35"/>
  <c r="AB52" i="35"/>
  <c r="I52" i="35"/>
  <c r="AC52" i="35"/>
  <c r="H52" i="35"/>
  <c r="AC101" i="35"/>
  <c r="AB101" i="35"/>
  <c r="H101" i="35"/>
  <c r="I101" i="35"/>
  <c r="AB147" i="35"/>
  <c r="AC147" i="35"/>
  <c r="H147" i="35"/>
  <c r="I147" i="35"/>
  <c r="AB66" i="35"/>
  <c r="AC66" i="35"/>
  <c r="H66" i="35"/>
  <c r="I66" i="35"/>
  <c r="AB150" i="35"/>
  <c r="H150" i="35"/>
  <c r="I150" i="35"/>
  <c r="AC150" i="35"/>
  <c r="AB142" i="35"/>
  <c r="H142" i="35"/>
  <c r="AC142" i="35"/>
  <c r="I142" i="35"/>
  <c r="AB135" i="35"/>
  <c r="H135" i="35"/>
  <c r="AC135" i="35"/>
  <c r="I135" i="35"/>
  <c r="AC51" i="35"/>
  <c r="AB51" i="35"/>
  <c r="H51" i="35"/>
  <c r="I51" i="35"/>
  <c r="AB107" i="35"/>
  <c r="H107" i="35"/>
  <c r="AC107" i="35"/>
  <c r="I107" i="35"/>
  <c r="H122" i="35"/>
  <c r="AB122" i="35"/>
  <c r="AC122" i="35"/>
  <c r="I144" i="35"/>
  <c r="AC144" i="35"/>
  <c r="AB144" i="35"/>
  <c r="H144" i="35"/>
  <c r="AB53" i="35"/>
  <c r="I53" i="35"/>
  <c r="H53" i="35"/>
  <c r="AC53" i="35"/>
  <c r="H69" i="35"/>
  <c r="AC69" i="35"/>
  <c r="I69" i="35"/>
  <c r="AB69" i="35"/>
  <c r="AB78" i="35"/>
  <c r="AC78" i="35"/>
  <c r="I78" i="35"/>
  <c r="H78" i="35"/>
  <c r="I74" i="35"/>
  <c r="AB74" i="35"/>
  <c r="H74" i="35"/>
  <c r="AC74" i="35"/>
  <c r="D57" i="35"/>
  <c r="G57" i="35" s="1"/>
  <c r="AB60" i="35"/>
  <c r="I60" i="35"/>
  <c r="H60" i="35"/>
  <c r="AC60" i="35"/>
  <c r="H91" i="35"/>
  <c r="AB91" i="35"/>
  <c r="I91" i="35"/>
  <c r="AC91" i="35"/>
  <c r="AC79" i="35"/>
  <c r="I79" i="35"/>
  <c r="H79" i="35"/>
  <c r="AB79" i="35"/>
  <c r="AC112" i="35"/>
  <c r="I112" i="35"/>
  <c r="H112" i="35"/>
  <c r="AB112" i="35"/>
  <c r="AB97" i="35"/>
  <c r="H97" i="35"/>
  <c r="I97" i="35"/>
  <c r="AC97" i="35"/>
  <c r="AC89" i="35"/>
  <c r="AB89" i="35"/>
  <c r="I89" i="35"/>
  <c r="H89" i="35"/>
  <c r="AC80" i="35"/>
  <c r="I80" i="35"/>
  <c r="H80" i="35"/>
  <c r="AB80" i="35"/>
  <c r="AC72" i="35"/>
  <c r="AB72" i="35"/>
  <c r="H72" i="35"/>
  <c r="I72" i="35"/>
  <c r="AC120" i="35"/>
  <c r="I120" i="35"/>
  <c r="AB120" i="35"/>
  <c r="H120" i="35"/>
  <c r="H61" i="35"/>
  <c r="AC61" i="35"/>
  <c r="AB61" i="35"/>
  <c r="I61" i="35"/>
  <c r="H102" i="35"/>
  <c r="AB102" i="35"/>
  <c r="AC102" i="35"/>
  <c r="I102" i="35"/>
  <c r="AC88" i="35"/>
  <c r="AB88" i="35"/>
  <c r="H88" i="35"/>
  <c r="I88" i="35"/>
  <c r="H92" i="35"/>
  <c r="AC92" i="35"/>
  <c r="I92" i="35"/>
  <c r="AB92" i="35"/>
  <c r="AC134" i="35"/>
  <c r="AB134" i="35"/>
  <c r="H134" i="35"/>
  <c r="I134" i="35"/>
  <c r="I87" i="35"/>
  <c r="AC87" i="35"/>
  <c r="H87" i="35"/>
  <c r="AB87" i="35"/>
  <c r="AB110" i="35"/>
  <c r="H110" i="35"/>
  <c r="I110" i="35"/>
  <c r="AC110" i="35"/>
  <c r="I104" i="35"/>
  <c r="AB104" i="35"/>
  <c r="AC104" i="35"/>
  <c r="H104" i="35"/>
  <c r="AB136" i="35"/>
  <c r="I136" i="35"/>
  <c r="H136" i="35"/>
  <c r="AC136" i="35"/>
  <c r="AB119" i="35"/>
  <c r="H119" i="35"/>
  <c r="I119" i="35"/>
  <c r="AC119" i="35"/>
  <c r="I90" i="35"/>
  <c r="H90" i="35"/>
  <c r="AB90" i="35"/>
  <c r="AC90" i="35"/>
  <c r="AB143" i="35"/>
  <c r="H143" i="35"/>
  <c r="AC143" i="35"/>
  <c r="I143" i="35"/>
  <c r="AB73" i="35"/>
  <c r="H73" i="35"/>
  <c r="AC73" i="35"/>
  <c r="I73" i="35"/>
  <c r="I148" i="35"/>
  <c r="AB148" i="35"/>
  <c r="H148" i="35"/>
  <c r="AC148" i="35"/>
  <c r="AC146" i="35"/>
  <c r="H146" i="35"/>
  <c r="I146" i="35"/>
  <c r="AB146" i="35"/>
  <c r="H62" i="35"/>
  <c r="AC62" i="35"/>
  <c r="I62" i="35"/>
  <c r="AB62" i="35"/>
  <c r="AC133" i="35"/>
  <c r="AB133" i="35"/>
  <c r="H133" i="35"/>
  <c r="I133" i="35"/>
  <c r="I116" i="35"/>
  <c r="AC116" i="35"/>
  <c r="H116" i="35"/>
  <c r="AB116" i="35"/>
  <c r="AB139" i="35"/>
  <c r="AC139" i="35"/>
  <c r="H139" i="35"/>
  <c r="I139" i="35"/>
  <c r="I77" i="35"/>
  <c r="AB77" i="35"/>
  <c r="AC77" i="35"/>
  <c r="H77" i="35"/>
  <c r="AC145" i="35"/>
  <c r="AB145" i="35"/>
  <c r="H145" i="35"/>
  <c r="I145" i="35"/>
  <c r="H83" i="35"/>
  <c r="AB83" i="35"/>
  <c r="I83" i="35"/>
  <c r="AC83" i="35"/>
  <c r="I71" i="35"/>
  <c r="AC71" i="35"/>
  <c r="AB71" i="35"/>
  <c r="H71" i="35"/>
  <c r="AB70" i="35"/>
  <c r="H70" i="35"/>
  <c r="I70" i="35"/>
  <c r="AC70" i="35"/>
  <c r="AB115" i="35"/>
  <c r="AC115" i="35"/>
  <c r="H115" i="35"/>
  <c r="I115" i="35"/>
  <c r="I126" i="35"/>
  <c r="H126" i="35"/>
  <c r="AC126" i="35"/>
  <c r="AB126" i="35"/>
  <c r="H128" i="35"/>
  <c r="AC128" i="35"/>
  <c r="AB128" i="35"/>
  <c r="I128" i="35"/>
  <c r="AC68" i="35"/>
  <c r="AB68" i="35"/>
  <c r="H68" i="35"/>
  <c r="I68" i="35"/>
  <c r="H76" i="35"/>
  <c r="I76" i="35"/>
  <c r="AB76" i="35"/>
  <c r="AC76" i="35"/>
  <c r="H84" i="35"/>
  <c r="I84" i="35"/>
  <c r="AC84" i="35"/>
  <c r="AB84" i="35"/>
  <c r="H152" i="35"/>
  <c r="AB152" i="35"/>
  <c r="I152" i="35"/>
  <c r="AC152" i="35"/>
  <c r="AC121" i="35"/>
  <c r="I121" i="35"/>
  <c r="H121" i="35"/>
  <c r="AB121" i="35"/>
  <c r="AC113" i="35"/>
  <c r="H113" i="35"/>
  <c r="AB113" i="35"/>
  <c r="I113" i="35"/>
  <c r="AC85" i="35"/>
  <c r="I85" i="35"/>
  <c r="H85" i="35"/>
  <c r="AB85" i="35"/>
  <c r="I86" i="35"/>
  <c r="AB86" i="35"/>
  <c r="H86" i="35"/>
  <c r="AC86" i="35"/>
  <c r="AB153" i="35"/>
  <c r="I153" i="35"/>
  <c r="H153" i="35"/>
  <c r="AC153" i="35"/>
  <c r="AB111" i="35"/>
  <c r="AC111" i="35"/>
  <c r="H111" i="35"/>
  <c r="I111" i="35"/>
  <c r="I95" i="35"/>
  <c r="AC95" i="35"/>
  <c r="H95" i="35"/>
  <c r="AB95" i="35"/>
  <c r="AB103" i="35"/>
  <c r="H103" i="35"/>
  <c r="I103" i="35"/>
  <c r="AC103" i="35"/>
  <c r="H59" i="35"/>
  <c r="I59" i="35"/>
  <c r="AC59" i="35"/>
  <c r="AB59" i="35"/>
  <c r="AB151" i="35"/>
  <c r="AC151" i="35"/>
  <c r="H151" i="35"/>
  <c r="I151" i="35"/>
  <c r="AB50" i="35"/>
  <c r="AC50" i="35"/>
  <c r="H50" i="35"/>
  <c r="I50" i="35"/>
  <c r="H114" i="35"/>
  <c r="AC114" i="35"/>
  <c r="I114" i="35"/>
  <c r="AB114" i="35"/>
  <c r="I82" i="35"/>
  <c r="AB82" i="35"/>
  <c r="AC82" i="35"/>
  <c r="H82" i="35"/>
  <c r="AB56" i="35"/>
  <c r="AC56" i="35"/>
  <c r="H56" i="35"/>
  <c r="I56" i="35"/>
  <c r="AC67" i="35"/>
  <c r="I67" i="35"/>
  <c r="AB67" i="35"/>
  <c r="H67" i="35"/>
  <c r="AC141" i="35"/>
  <c r="H141" i="35"/>
  <c r="AB141" i="35"/>
  <c r="I141" i="35"/>
  <c r="AB118" i="35"/>
  <c r="I118" i="35"/>
  <c r="H118" i="35"/>
  <c r="AC118" i="35"/>
  <c r="AB154" i="35"/>
  <c r="AC154" i="35"/>
  <c r="H154" i="35"/>
  <c r="I154" i="35"/>
  <c r="AB149" i="35"/>
  <c r="H149" i="35"/>
  <c r="AC149" i="35"/>
  <c r="I149" i="35"/>
  <c r="AB99" i="35"/>
  <c r="AC99" i="35"/>
  <c r="H99" i="35"/>
  <c r="I99" i="35"/>
  <c r="AB98" i="35"/>
  <c r="H98" i="35"/>
  <c r="AC98" i="35"/>
  <c r="I98" i="35"/>
  <c r="I75" i="35"/>
  <c r="AB75" i="35"/>
  <c r="H75" i="35"/>
  <c r="AC75" i="35"/>
  <c r="I138" i="35"/>
  <c r="AC138" i="35"/>
  <c r="AB138" i="35"/>
  <c r="H138" i="35"/>
  <c r="H106" i="35"/>
  <c r="AC106" i="35"/>
  <c r="I106" i="35"/>
  <c r="AB106" i="35"/>
  <c r="H5" i="27"/>
  <c r="AB130" i="35" l="1"/>
  <c r="AC130" i="35"/>
  <c r="I130" i="35"/>
  <c r="I125" i="35"/>
  <c r="H125" i="35"/>
  <c r="H111" i="27"/>
  <c r="G111" i="27"/>
  <c r="I129" i="35"/>
  <c r="H127" i="35"/>
  <c r="I127" i="35"/>
  <c r="AC127" i="35"/>
  <c r="H129" i="35"/>
  <c r="AC129" i="35"/>
  <c r="G84" i="31"/>
  <c r="D123" i="35" s="1"/>
  <c r="G123" i="35" s="1"/>
  <c r="I123" i="35" s="1"/>
  <c r="AB49" i="35"/>
  <c r="H57" i="35"/>
  <c r="AB57" i="35"/>
  <c r="AC57" i="35"/>
  <c r="I57" i="35"/>
  <c r="AC117" i="35"/>
  <c r="I117" i="35"/>
  <c r="AB117" i="35"/>
  <c r="H117" i="35"/>
  <c r="I124" i="35"/>
  <c r="H124" i="35"/>
  <c r="AC124" i="35"/>
  <c r="AB124" i="35"/>
  <c r="AC49" i="35"/>
  <c r="K49" i="35" a="1"/>
  <c r="H49" i="35"/>
  <c r="I49" i="35"/>
  <c r="AB155" i="35" l="1"/>
  <c r="AB123" i="35"/>
  <c r="H123" i="35"/>
  <c r="H155" i="35" s="1"/>
  <c r="Q10" i="35" s="1"/>
  <c r="G155" i="35"/>
  <c r="P10" i="35" s="1"/>
  <c r="AC123" i="35"/>
  <c r="D155" i="35"/>
  <c r="T10" i="35"/>
  <c r="K154" i="35"/>
  <c r="K138" i="35"/>
  <c r="K122" i="35"/>
  <c r="K106" i="35"/>
  <c r="K90" i="35"/>
  <c r="K74" i="35"/>
  <c r="K58" i="35"/>
  <c r="K153" i="35"/>
  <c r="K137" i="35"/>
  <c r="K121" i="35"/>
  <c r="K105" i="35"/>
  <c r="K89" i="35"/>
  <c r="K73" i="35"/>
  <c r="K57" i="35"/>
  <c r="K148" i="35"/>
  <c r="K132" i="35"/>
  <c r="K116" i="35"/>
  <c r="K100" i="35"/>
  <c r="K84" i="35"/>
  <c r="K68" i="35"/>
  <c r="K147" i="35"/>
  <c r="K83" i="35"/>
  <c r="K95" i="35"/>
  <c r="K87" i="35"/>
  <c r="K79" i="35"/>
  <c r="K91" i="35"/>
  <c r="K103" i="35"/>
  <c r="K149" i="35"/>
  <c r="K117" i="35"/>
  <c r="K85" i="35"/>
  <c r="K53" i="35"/>
  <c r="K144" i="35"/>
  <c r="K112" i="35"/>
  <c r="K80" i="35"/>
  <c r="K131" i="35"/>
  <c r="K67" i="35"/>
  <c r="K55" i="35"/>
  <c r="K75" i="35"/>
  <c r="K71" i="35"/>
  <c r="K82" i="35"/>
  <c r="K50" i="35"/>
  <c r="K129" i="35"/>
  <c r="K97" i="35"/>
  <c r="K65" i="35"/>
  <c r="K140" i="35"/>
  <c r="K108" i="35"/>
  <c r="K76" i="35"/>
  <c r="K115" i="35"/>
  <c r="K151" i="35"/>
  <c r="K123" i="35"/>
  <c r="K142" i="35"/>
  <c r="K126" i="35"/>
  <c r="K110" i="35"/>
  <c r="K94" i="35"/>
  <c r="K78" i="35"/>
  <c r="K52" i="35"/>
  <c r="K141" i="35"/>
  <c r="K109" i="35"/>
  <c r="K77" i="35"/>
  <c r="K152" i="35"/>
  <c r="K120" i="35"/>
  <c r="K88" i="35"/>
  <c r="K56" i="35"/>
  <c r="K127" i="35"/>
  <c r="K111" i="35"/>
  <c r="K135" i="35"/>
  <c r="K150" i="35"/>
  <c r="K134" i="35"/>
  <c r="K118" i="35"/>
  <c r="K102" i="35"/>
  <c r="K86" i="35"/>
  <c r="K70" i="35"/>
  <c r="K54" i="35"/>
  <c r="K133" i="35"/>
  <c r="K101" i="35"/>
  <c r="K69" i="35"/>
  <c r="K128" i="35"/>
  <c r="K96" i="35"/>
  <c r="K64" i="35"/>
  <c r="K63" i="35"/>
  <c r="K139" i="35"/>
  <c r="K146" i="35"/>
  <c r="K130" i="35"/>
  <c r="K114" i="35"/>
  <c r="K98" i="35"/>
  <c r="K66" i="35"/>
  <c r="K145" i="35"/>
  <c r="K113" i="35"/>
  <c r="K81" i="35"/>
  <c r="K49" i="35"/>
  <c r="K124" i="35"/>
  <c r="K92" i="35"/>
  <c r="K60" i="35"/>
  <c r="K51" i="35"/>
  <c r="K143" i="35"/>
  <c r="K59" i="35"/>
  <c r="K62" i="35"/>
  <c r="K125" i="35"/>
  <c r="K93" i="35"/>
  <c r="K61" i="35"/>
  <c r="K136" i="35"/>
  <c r="K104" i="35"/>
  <c r="K72" i="35"/>
  <c r="K99" i="35"/>
  <c r="K119" i="35"/>
  <c r="K107" i="35"/>
  <c r="I155" i="35"/>
  <c r="G116" i="31"/>
  <c r="AC155" i="35" l="1"/>
  <c r="U10" i="35" s="1"/>
  <c r="N49" i="35"/>
  <c r="L49" i="35"/>
  <c r="M49" i="35"/>
  <c r="N99" i="35"/>
  <c r="M99" i="35"/>
  <c r="L99" i="35"/>
  <c r="N61" i="35"/>
  <c r="M61" i="35"/>
  <c r="L61" i="35"/>
  <c r="M59" i="35"/>
  <c r="L59" i="35"/>
  <c r="N59" i="35"/>
  <c r="N113" i="35"/>
  <c r="L113" i="35"/>
  <c r="M113" i="35"/>
  <c r="L114" i="35"/>
  <c r="N114" i="35"/>
  <c r="M114" i="35"/>
  <c r="M63" i="35"/>
  <c r="L63" i="35"/>
  <c r="N63" i="35"/>
  <c r="L69" i="35"/>
  <c r="N69" i="35"/>
  <c r="M69" i="35"/>
  <c r="L70" i="35"/>
  <c r="M70" i="35"/>
  <c r="N70" i="35"/>
  <c r="L134" i="35"/>
  <c r="N134" i="35"/>
  <c r="M134" i="35"/>
  <c r="L127" i="35"/>
  <c r="M127" i="35"/>
  <c r="N127" i="35"/>
  <c r="M152" i="35"/>
  <c r="L152" i="35"/>
  <c r="N152" i="35"/>
  <c r="N52" i="35"/>
  <c r="L52" i="35"/>
  <c r="M52" i="35"/>
  <c r="L126" i="35"/>
  <c r="N126" i="35"/>
  <c r="M126" i="35"/>
  <c r="M115" i="35"/>
  <c r="L115" i="35"/>
  <c r="N115" i="35"/>
  <c r="L65" i="35"/>
  <c r="N65" i="35"/>
  <c r="M65" i="35"/>
  <c r="L82" i="35"/>
  <c r="M82" i="35"/>
  <c r="N82" i="35"/>
  <c r="M67" i="35"/>
  <c r="L67" i="35"/>
  <c r="N67" i="35"/>
  <c r="M144" i="35"/>
  <c r="N144" i="35"/>
  <c r="L144" i="35"/>
  <c r="M149" i="35"/>
  <c r="N149" i="35"/>
  <c r="L149" i="35"/>
  <c r="M87" i="35"/>
  <c r="L87" i="35"/>
  <c r="N87" i="35"/>
  <c r="M68" i="35"/>
  <c r="L68" i="35"/>
  <c r="N68" i="35"/>
  <c r="L132" i="35"/>
  <c r="N132" i="35"/>
  <c r="M132" i="35"/>
  <c r="N89" i="35"/>
  <c r="L89" i="35"/>
  <c r="M89" i="35"/>
  <c r="M153" i="35"/>
  <c r="N153" i="35"/>
  <c r="L153" i="35"/>
  <c r="N106" i="35"/>
  <c r="M106" i="35"/>
  <c r="L106" i="35"/>
  <c r="N93" i="35"/>
  <c r="L93" i="35"/>
  <c r="M93" i="35"/>
  <c r="N143" i="35"/>
  <c r="L143" i="35"/>
  <c r="M143" i="35"/>
  <c r="M145" i="35"/>
  <c r="L145" i="35"/>
  <c r="N145" i="35"/>
  <c r="L64" i="35"/>
  <c r="M64" i="35"/>
  <c r="N64" i="35"/>
  <c r="N150" i="35"/>
  <c r="M150" i="35"/>
  <c r="L150" i="35"/>
  <c r="L77" i="35"/>
  <c r="N77" i="35"/>
  <c r="M77" i="35"/>
  <c r="L142" i="35"/>
  <c r="N142" i="35"/>
  <c r="M142" i="35"/>
  <c r="N131" i="35"/>
  <c r="L131" i="35"/>
  <c r="M131" i="35"/>
  <c r="M122" i="35"/>
  <c r="N122" i="35"/>
  <c r="L122" i="35"/>
  <c r="N107" i="35"/>
  <c r="L107" i="35"/>
  <c r="M107" i="35"/>
  <c r="N104" i="35"/>
  <c r="M104" i="35"/>
  <c r="L104" i="35"/>
  <c r="N125" i="35"/>
  <c r="M125" i="35"/>
  <c r="L125" i="35"/>
  <c r="M51" i="35"/>
  <c r="N51" i="35"/>
  <c r="L51" i="35"/>
  <c r="K155" i="35"/>
  <c r="M66" i="35"/>
  <c r="L66" i="35"/>
  <c r="N66" i="35"/>
  <c r="M146" i="35"/>
  <c r="N146" i="35"/>
  <c r="L146" i="35"/>
  <c r="N96" i="35"/>
  <c r="M96" i="35"/>
  <c r="L96" i="35"/>
  <c r="N133" i="35"/>
  <c r="L133" i="35"/>
  <c r="M133" i="35"/>
  <c r="L102" i="35"/>
  <c r="M102" i="35"/>
  <c r="N102" i="35"/>
  <c r="M135" i="35"/>
  <c r="L135" i="35"/>
  <c r="N135" i="35"/>
  <c r="N88" i="35"/>
  <c r="M88" i="35"/>
  <c r="L88" i="35"/>
  <c r="L109" i="35"/>
  <c r="N109" i="35"/>
  <c r="M109" i="35"/>
  <c r="L94" i="35"/>
  <c r="M94" i="35"/>
  <c r="N94" i="35"/>
  <c r="N123" i="35"/>
  <c r="M123" i="35"/>
  <c r="L123" i="35"/>
  <c r="L108" i="35"/>
  <c r="M108" i="35"/>
  <c r="N108" i="35"/>
  <c r="M129" i="35"/>
  <c r="N129" i="35"/>
  <c r="L129" i="35"/>
  <c r="N75" i="35"/>
  <c r="M75" i="35"/>
  <c r="L75" i="35"/>
  <c r="L80" i="35"/>
  <c r="N80" i="35"/>
  <c r="M80" i="35"/>
  <c r="L85" i="35"/>
  <c r="N85" i="35"/>
  <c r="M85" i="35"/>
  <c r="L91" i="35"/>
  <c r="N91" i="35"/>
  <c r="M91" i="35"/>
  <c r="L83" i="35"/>
  <c r="N83" i="35"/>
  <c r="M83" i="35"/>
  <c r="L100" i="35"/>
  <c r="N100" i="35"/>
  <c r="M100" i="35"/>
  <c r="M57" i="35"/>
  <c r="L57" i="35"/>
  <c r="N57" i="35"/>
  <c r="L121" i="35"/>
  <c r="M121" i="35"/>
  <c r="N121" i="35"/>
  <c r="L74" i="35"/>
  <c r="N74" i="35"/>
  <c r="M74" i="35"/>
  <c r="L138" i="35"/>
  <c r="N138" i="35"/>
  <c r="M138" i="35"/>
  <c r="S10" i="35"/>
  <c r="N92" i="35"/>
  <c r="M92" i="35"/>
  <c r="L92" i="35"/>
  <c r="P4" i="35"/>
  <c r="N72" i="35"/>
  <c r="M72" i="35"/>
  <c r="L72" i="35"/>
  <c r="N124" i="35"/>
  <c r="M124" i="35"/>
  <c r="L124" i="35"/>
  <c r="M130" i="35"/>
  <c r="L130" i="35"/>
  <c r="N130" i="35"/>
  <c r="N101" i="35"/>
  <c r="L101" i="35"/>
  <c r="M101" i="35"/>
  <c r="N86" i="35"/>
  <c r="L86" i="35"/>
  <c r="M86" i="35"/>
  <c r="L56" i="35"/>
  <c r="M56" i="35"/>
  <c r="N56" i="35"/>
  <c r="N78" i="35"/>
  <c r="L78" i="35"/>
  <c r="M78" i="35"/>
  <c r="M76" i="35"/>
  <c r="L76" i="35"/>
  <c r="N76" i="35"/>
  <c r="M97" i="35"/>
  <c r="N97" i="35"/>
  <c r="L97" i="35"/>
  <c r="L71" i="35"/>
  <c r="N71" i="35"/>
  <c r="M71" i="35"/>
  <c r="L53" i="35"/>
  <c r="M53" i="35"/>
  <c r="N53" i="35"/>
  <c r="M103" i="35"/>
  <c r="L103" i="35"/>
  <c r="N103" i="35"/>
  <c r="L95" i="35"/>
  <c r="N95" i="35"/>
  <c r="M95" i="35"/>
  <c r="N84" i="35"/>
  <c r="M84" i="35"/>
  <c r="L84" i="35"/>
  <c r="M148" i="35"/>
  <c r="L148" i="35"/>
  <c r="N148" i="35"/>
  <c r="N105" i="35"/>
  <c r="M105" i="35"/>
  <c r="L105" i="35"/>
  <c r="M58" i="35"/>
  <c r="L58" i="35"/>
  <c r="N58" i="35"/>
  <c r="L119" i="35"/>
  <c r="N119" i="35"/>
  <c r="M119" i="35"/>
  <c r="M136" i="35"/>
  <c r="L136" i="35"/>
  <c r="N136" i="35"/>
  <c r="M62" i="35"/>
  <c r="L62" i="35"/>
  <c r="N62" i="35"/>
  <c r="L60" i="35"/>
  <c r="N60" i="35"/>
  <c r="M60" i="35"/>
  <c r="N81" i="35"/>
  <c r="M81" i="35"/>
  <c r="L81" i="35"/>
  <c r="N98" i="35"/>
  <c r="L98" i="35"/>
  <c r="M98" i="35"/>
  <c r="L139" i="35"/>
  <c r="N139" i="35"/>
  <c r="M139" i="35"/>
  <c r="M128" i="35"/>
  <c r="L128" i="35"/>
  <c r="N128" i="35"/>
  <c r="M54" i="35"/>
  <c r="L54" i="35"/>
  <c r="N54" i="35"/>
  <c r="N118" i="35"/>
  <c r="L118" i="35"/>
  <c r="M118" i="35"/>
  <c r="M111" i="35"/>
  <c r="N111" i="35"/>
  <c r="L111" i="35"/>
  <c r="M120" i="35"/>
  <c r="L120" i="35"/>
  <c r="N120" i="35"/>
  <c r="L141" i="35"/>
  <c r="N141" i="35"/>
  <c r="M141" i="35"/>
  <c r="M110" i="35"/>
  <c r="N110" i="35"/>
  <c r="L110" i="35"/>
  <c r="L151" i="35"/>
  <c r="N151" i="35"/>
  <c r="M151" i="35"/>
  <c r="M140" i="35"/>
  <c r="L140" i="35"/>
  <c r="N140" i="35"/>
  <c r="M50" i="35"/>
  <c r="L50" i="35"/>
  <c r="N50" i="35"/>
  <c r="N55" i="35"/>
  <c r="M55" i="35"/>
  <c r="L55" i="35"/>
  <c r="L112" i="35"/>
  <c r="M112" i="35"/>
  <c r="N112" i="35"/>
  <c r="M117" i="35"/>
  <c r="N117" i="35"/>
  <c r="L117" i="35"/>
  <c r="L79" i="35"/>
  <c r="N79" i="35"/>
  <c r="M79" i="35"/>
  <c r="M147" i="35"/>
  <c r="L147" i="35"/>
  <c r="N147" i="35"/>
  <c r="M116" i="35"/>
  <c r="L116" i="35"/>
  <c r="N116" i="35"/>
  <c r="M73" i="35"/>
  <c r="L73" i="35"/>
  <c r="N73" i="35"/>
  <c r="L137" i="35"/>
  <c r="N137" i="35"/>
  <c r="M137" i="35"/>
  <c r="M90" i="35"/>
  <c r="L90" i="35"/>
  <c r="N90" i="35"/>
  <c r="N154" i="35"/>
  <c r="M154" i="35"/>
  <c r="L154" i="35"/>
  <c r="M155" i="35" l="1"/>
  <c r="Q11" i="35" s="1"/>
  <c r="AD49" i="35"/>
  <c r="AE90" i="35"/>
  <c r="AD90" i="35"/>
  <c r="AE79" i="35"/>
  <c r="AD79" i="35"/>
  <c r="AE141" i="35"/>
  <c r="AD141" i="35"/>
  <c r="AD98" i="35"/>
  <c r="AE98" i="35"/>
  <c r="AD119" i="35"/>
  <c r="AE119" i="35"/>
  <c r="AE148" i="35"/>
  <c r="AD148" i="35"/>
  <c r="AE56" i="35"/>
  <c r="AD56" i="35"/>
  <c r="AD130" i="35"/>
  <c r="AE130" i="35"/>
  <c r="AE121" i="35"/>
  <c r="AD121" i="35"/>
  <c r="AE123" i="35"/>
  <c r="AD123" i="35"/>
  <c r="AE66" i="35"/>
  <c r="AD66" i="35"/>
  <c r="AD116" i="35"/>
  <c r="AE116" i="35"/>
  <c r="AE62" i="35"/>
  <c r="AD62" i="35"/>
  <c r="AD97" i="35"/>
  <c r="AE97" i="35"/>
  <c r="AE101" i="35"/>
  <c r="AD101" i="35"/>
  <c r="AE72" i="35"/>
  <c r="AD72" i="35"/>
  <c r="AE135" i="35"/>
  <c r="AD135" i="35"/>
  <c r="AE125" i="35"/>
  <c r="AD125" i="35"/>
  <c r="AE77" i="35"/>
  <c r="AD77" i="35"/>
  <c r="AE145" i="35"/>
  <c r="AD145" i="35"/>
  <c r="AE106" i="35"/>
  <c r="AD106" i="35"/>
  <c r="AE87" i="35"/>
  <c r="AD87" i="35"/>
  <c r="AD65" i="35"/>
  <c r="AE65" i="35"/>
  <c r="AE52" i="35"/>
  <c r="AD52" i="35"/>
  <c r="AE69" i="35"/>
  <c r="AD69" i="35"/>
  <c r="AE113" i="35"/>
  <c r="AD113" i="35"/>
  <c r="AD99" i="35"/>
  <c r="AE99" i="35"/>
  <c r="AD73" i="35"/>
  <c r="AE73" i="35"/>
  <c r="AE112" i="35"/>
  <c r="AD112" i="35"/>
  <c r="AD140" i="35"/>
  <c r="AE140" i="35"/>
  <c r="AE151" i="35"/>
  <c r="AD151" i="35"/>
  <c r="AD120" i="35"/>
  <c r="AE120" i="35"/>
  <c r="AE128" i="35"/>
  <c r="AD128" i="35"/>
  <c r="AE139" i="35"/>
  <c r="AD139" i="35"/>
  <c r="AE81" i="35"/>
  <c r="AD81" i="35"/>
  <c r="AD58" i="35"/>
  <c r="AE58" i="35"/>
  <c r="AD84" i="35"/>
  <c r="AE84" i="35"/>
  <c r="AD86" i="35"/>
  <c r="AE86" i="35"/>
  <c r="AD124" i="35"/>
  <c r="AE124" i="35"/>
  <c r="AD92" i="35"/>
  <c r="AE92" i="35"/>
  <c r="AD138" i="35"/>
  <c r="AE138" i="35"/>
  <c r="AD57" i="35"/>
  <c r="AE57" i="35"/>
  <c r="AD100" i="35"/>
  <c r="AE100" i="35"/>
  <c r="AD80" i="35"/>
  <c r="AE80" i="35"/>
  <c r="AD129" i="35"/>
  <c r="AE129" i="35"/>
  <c r="L155" i="35"/>
  <c r="P11" i="35" s="1"/>
  <c r="AE49" i="35"/>
  <c r="AE51" i="35"/>
  <c r="AD51" i="35"/>
  <c r="AE122" i="35"/>
  <c r="AD122" i="35"/>
  <c r="AE131" i="35"/>
  <c r="AD131" i="35"/>
  <c r="AD142" i="35"/>
  <c r="AE142" i="35"/>
  <c r="AD150" i="35"/>
  <c r="AE150" i="35"/>
  <c r="AD68" i="35"/>
  <c r="AE68" i="35"/>
  <c r="AE144" i="35"/>
  <c r="AD144" i="35"/>
  <c r="AE67" i="35"/>
  <c r="AD67" i="35"/>
  <c r="AD82" i="35"/>
  <c r="AE82" i="35"/>
  <c r="AE70" i="35"/>
  <c r="AD70" i="35"/>
  <c r="AD61" i="35"/>
  <c r="AE61" i="35"/>
  <c r="AD154" i="35"/>
  <c r="AE154" i="35"/>
  <c r="AD137" i="35"/>
  <c r="AE137" i="35"/>
  <c r="AD147" i="35"/>
  <c r="AE147" i="35"/>
  <c r="AE111" i="35"/>
  <c r="AD111" i="35"/>
  <c r="AD118" i="35"/>
  <c r="AE118" i="35"/>
  <c r="AE136" i="35"/>
  <c r="AD136" i="35"/>
  <c r="AD105" i="35"/>
  <c r="AE105" i="35"/>
  <c r="AD71" i="35"/>
  <c r="AE71" i="35"/>
  <c r="AD78" i="35"/>
  <c r="AE78" i="35"/>
  <c r="AE91" i="35"/>
  <c r="AD91" i="35"/>
  <c r="AD109" i="35"/>
  <c r="AE109" i="35"/>
  <c r="AE146" i="35"/>
  <c r="AD146" i="35"/>
  <c r="N155" i="35"/>
  <c r="S11" i="35" s="1"/>
  <c r="AE104" i="35"/>
  <c r="AD104" i="35"/>
  <c r="AD107" i="35"/>
  <c r="AE107" i="35"/>
  <c r="AE143" i="35"/>
  <c r="AD143" i="35"/>
  <c r="AE153" i="35"/>
  <c r="AD153" i="35"/>
  <c r="AE89" i="35"/>
  <c r="AD89" i="35"/>
  <c r="AD132" i="35"/>
  <c r="AE132" i="35"/>
  <c r="AE152" i="35"/>
  <c r="AD152" i="35"/>
  <c r="AE127" i="35"/>
  <c r="AD127" i="35"/>
  <c r="AD59" i="35"/>
  <c r="AE59" i="35"/>
  <c r="AE117" i="35"/>
  <c r="AD117" i="35"/>
  <c r="AD103" i="35"/>
  <c r="AE103" i="35"/>
  <c r="AD53" i="35"/>
  <c r="AE53" i="35"/>
  <c r="AE76" i="35"/>
  <c r="AD76" i="35"/>
  <c r="AE74" i="35"/>
  <c r="AD74" i="35"/>
  <c r="AD83" i="35"/>
  <c r="AE83" i="35"/>
  <c r="AE94" i="35"/>
  <c r="AD94" i="35"/>
  <c r="AD88" i="35"/>
  <c r="AE88" i="35"/>
  <c r="AD102" i="35"/>
  <c r="AE102" i="35"/>
  <c r="AE96" i="35"/>
  <c r="AD96" i="35"/>
  <c r="AE55" i="35"/>
  <c r="AD55" i="35"/>
  <c r="AE50" i="35"/>
  <c r="AD50" i="35"/>
  <c r="AE110" i="35"/>
  <c r="AD110" i="35"/>
  <c r="AD54" i="35"/>
  <c r="AE54" i="35"/>
  <c r="AE60" i="35"/>
  <c r="AD60" i="35"/>
  <c r="AE95" i="35"/>
  <c r="AD95" i="35"/>
  <c r="AE85" i="35"/>
  <c r="AD85" i="35"/>
  <c r="AE75" i="35"/>
  <c r="AD75" i="35"/>
  <c r="AD108" i="35"/>
  <c r="AE108" i="35"/>
  <c r="AE133" i="35"/>
  <c r="AD133" i="35"/>
  <c r="AD64" i="35"/>
  <c r="AE64" i="35"/>
  <c r="AE93" i="35"/>
  <c r="AD93" i="35"/>
  <c r="AE149" i="35"/>
  <c r="AD149" i="35"/>
  <c r="AD115" i="35"/>
  <c r="AE115" i="35"/>
  <c r="AE126" i="35"/>
  <c r="AD126" i="35"/>
  <c r="AD134" i="35"/>
  <c r="AE134" i="35"/>
  <c r="AD63" i="35"/>
  <c r="AE63" i="35"/>
  <c r="AD114" i="35"/>
  <c r="AE114" i="35"/>
  <c r="AE155" i="35" l="1"/>
  <c r="U11" i="35" s="1"/>
  <c r="AD155" i="35"/>
  <c r="Q149" i="35"/>
  <c r="Q62" i="35"/>
  <c r="Q78" i="35"/>
  <c r="Q94" i="35"/>
  <c r="Q110" i="35"/>
  <c r="Q126" i="35"/>
  <c r="Q142" i="35"/>
  <c r="Q60" i="35"/>
  <c r="Q96" i="35"/>
  <c r="Q57" i="35"/>
  <c r="Q85" i="35"/>
  <c r="Q117" i="35"/>
  <c r="Q153" i="35"/>
  <c r="Q63" i="35"/>
  <c r="Q79" i="35"/>
  <c r="Q95" i="35"/>
  <c r="Q111" i="35"/>
  <c r="Q127" i="35"/>
  <c r="Q143" i="35"/>
  <c r="Q80" i="35"/>
  <c r="Q108" i="35"/>
  <c r="Q140" i="35"/>
  <c r="Q50" i="35"/>
  <c r="Q66" i="35"/>
  <c r="Q82" i="35"/>
  <c r="Q98" i="35"/>
  <c r="Q114" i="35"/>
  <c r="Q130" i="35"/>
  <c r="Q146" i="35"/>
  <c r="Q68" i="35"/>
  <c r="Q104" i="35"/>
  <c r="Q136" i="35"/>
  <c r="Q65" i="35"/>
  <c r="Q93" i="35"/>
  <c r="Q125" i="35"/>
  <c r="Q51" i="35"/>
  <c r="Q67" i="35"/>
  <c r="Q83" i="35"/>
  <c r="Q99" i="35"/>
  <c r="Q115" i="35"/>
  <c r="Q131" i="35"/>
  <c r="Q147" i="35"/>
  <c r="Q56" i="35"/>
  <c r="Q84" i="35"/>
  <c r="Q116" i="35"/>
  <c r="Q148" i="35"/>
  <c r="Q81" i="35"/>
  <c r="Q113" i="35"/>
  <c r="Q145" i="35"/>
  <c r="Q54" i="35"/>
  <c r="Q70" i="35"/>
  <c r="Q86" i="35"/>
  <c r="Q102" i="35"/>
  <c r="Q118" i="35"/>
  <c r="Q134" i="35"/>
  <c r="Q150" i="35"/>
  <c r="Q76" i="35"/>
  <c r="Q112" i="35"/>
  <c r="Q144" i="35"/>
  <c r="Q69" i="35"/>
  <c r="Q101" i="35"/>
  <c r="Q133" i="35"/>
  <c r="Q55" i="35"/>
  <c r="Q71" i="35"/>
  <c r="Q87" i="35"/>
  <c r="Q103" i="35"/>
  <c r="Q119" i="35"/>
  <c r="Q135" i="35"/>
  <c r="Q151" i="35"/>
  <c r="Q64" i="35"/>
  <c r="Q92" i="35"/>
  <c r="Q124" i="35"/>
  <c r="Q53" i="35"/>
  <c r="Q89" i="35"/>
  <c r="Q121" i="35"/>
  <c r="Q105" i="35"/>
  <c r="Q58" i="35"/>
  <c r="Q74" i="35"/>
  <c r="Q90" i="35"/>
  <c r="Q106" i="35"/>
  <c r="Q122" i="35"/>
  <c r="Q138" i="35"/>
  <c r="Q154" i="35"/>
  <c r="Q88" i="35"/>
  <c r="Q120" i="35"/>
  <c r="Q152" i="35"/>
  <c r="Q77" i="35"/>
  <c r="Q109" i="35"/>
  <c r="Q141" i="35"/>
  <c r="Q59" i="35"/>
  <c r="Q75" i="35"/>
  <c r="Q91" i="35"/>
  <c r="Q107" i="35"/>
  <c r="Q123" i="35"/>
  <c r="Q139" i="35"/>
  <c r="Q49" i="35"/>
  <c r="Q72" i="35"/>
  <c r="Q100" i="35"/>
  <c r="Q132" i="35"/>
  <c r="Q61" i="35"/>
  <c r="Q97" i="35"/>
  <c r="Q129" i="35"/>
  <c r="Q128" i="35"/>
  <c r="Q52" i="35"/>
  <c r="Q73" i="35"/>
  <c r="Q137" i="35"/>
  <c r="T11" i="35"/>
  <c r="Q155" i="35" l="1"/>
  <c r="R49" i="35" a="1"/>
  <c r="R154" i="35" l="1"/>
  <c r="R138" i="35"/>
  <c r="R122" i="35"/>
  <c r="R106" i="35"/>
  <c r="R90" i="35"/>
  <c r="R74" i="35"/>
  <c r="R58" i="35"/>
  <c r="R149" i="35"/>
  <c r="R133" i="35"/>
  <c r="R117" i="35"/>
  <c r="R101" i="35"/>
  <c r="R85" i="35"/>
  <c r="R69" i="35"/>
  <c r="R53" i="35"/>
  <c r="R144" i="35"/>
  <c r="R128" i="35"/>
  <c r="R112" i="35"/>
  <c r="R96" i="35"/>
  <c r="R80" i="35"/>
  <c r="R64" i="35"/>
  <c r="R143" i="35"/>
  <c r="R79" i="35"/>
  <c r="R139" i="35"/>
  <c r="R75" i="35"/>
  <c r="R119" i="35"/>
  <c r="R55" i="35"/>
  <c r="R83" i="35"/>
  <c r="R94" i="35"/>
  <c r="R100" i="35"/>
  <c r="R52" i="35"/>
  <c r="R91" i="35"/>
  <c r="R71" i="35"/>
  <c r="R150" i="35"/>
  <c r="R134" i="35"/>
  <c r="R118" i="35"/>
  <c r="R102" i="35"/>
  <c r="R86" i="35"/>
  <c r="R70" i="35"/>
  <c r="R54" i="35"/>
  <c r="R145" i="35"/>
  <c r="R129" i="35"/>
  <c r="R113" i="35"/>
  <c r="R97" i="35"/>
  <c r="R81" i="35"/>
  <c r="R65" i="35"/>
  <c r="R49" i="35"/>
  <c r="S49" i="35" s="1"/>
  <c r="R140" i="35"/>
  <c r="R124" i="35"/>
  <c r="R108" i="35"/>
  <c r="R92" i="35"/>
  <c r="R76" i="35"/>
  <c r="R60" i="35"/>
  <c r="R127" i="35"/>
  <c r="R63" i="35"/>
  <c r="R123" i="35"/>
  <c r="R59" i="35"/>
  <c r="R103" i="35"/>
  <c r="R147" i="35"/>
  <c r="R51" i="35"/>
  <c r="R78" i="35"/>
  <c r="R132" i="35"/>
  <c r="R68" i="35"/>
  <c r="R67" i="35"/>
  <c r="R99" i="35"/>
  <c r="R146" i="35"/>
  <c r="R130" i="35"/>
  <c r="R114" i="35"/>
  <c r="R98" i="35"/>
  <c r="R82" i="35"/>
  <c r="R66" i="35"/>
  <c r="R50" i="35"/>
  <c r="AF50" i="35" s="1"/>
  <c r="R141" i="35"/>
  <c r="R125" i="35"/>
  <c r="R109" i="35"/>
  <c r="R93" i="35"/>
  <c r="R77" i="35"/>
  <c r="R61" i="35"/>
  <c r="R152" i="35"/>
  <c r="R136" i="35"/>
  <c r="R120" i="35"/>
  <c r="R104" i="35"/>
  <c r="R88" i="35"/>
  <c r="R72" i="35"/>
  <c r="R56" i="35"/>
  <c r="R111" i="35"/>
  <c r="R115" i="35"/>
  <c r="R107" i="35"/>
  <c r="R151" i="35"/>
  <c r="R87" i="35"/>
  <c r="R131" i="35"/>
  <c r="R142" i="35"/>
  <c r="R126" i="35"/>
  <c r="R110" i="35"/>
  <c r="R62" i="35"/>
  <c r="R153" i="35"/>
  <c r="R137" i="35"/>
  <c r="R121" i="35"/>
  <c r="R105" i="35"/>
  <c r="R89" i="35"/>
  <c r="R73" i="35"/>
  <c r="R57" i="35"/>
  <c r="R148" i="35"/>
  <c r="R116" i="35"/>
  <c r="R84" i="35"/>
  <c r="R95" i="35"/>
  <c r="R135" i="35"/>
  <c r="R155" i="35" l="1"/>
  <c r="P12" i="35" s="1"/>
  <c r="P13" i="35" s="1"/>
  <c r="P16" i="35" s="1"/>
  <c r="AF49" i="35"/>
  <c r="V49" i="35"/>
  <c r="AG95" i="35"/>
  <c r="AF95" i="35"/>
  <c r="S95" i="35"/>
  <c r="W95" i="35" s="1"/>
  <c r="T95" i="35"/>
  <c r="X95" i="35" s="1"/>
  <c r="V95" i="35"/>
  <c r="T57" i="35"/>
  <c r="X57" i="35" s="1"/>
  <c r="S57" i="35"/>
  <c r="W57" i="35" s="1"/>
  <c r="AG57" i="35"/>
  <c r="AF57" i="35"/>
  <c r="V57" i="35"/>
  <c r="AG121" i="35"/>
  <c r="AF121" i="35"/>
  <c r="S121" i="35"/>
  <c r="W121" i="35" s="1"/>
  <c r="T121" i="35"/>
  <c r="X121" i="35" s="1"/>
  <c r="V121" i="35"/>
  <c r="AG110" i="35"/>
  <c r="AF110" i="35"/>
  <c r="T110" i="35"/>
  <c r="X110" i="35" s="1"/>
  <c r="S110" i="35"/>
  <c r="W110" i="35" s="1"/>
  <c r="V110" i="35"/>
  <c r="AF87" i="35"/>
  <c r="S87" i="35"/>
  <c r="W87" i="35" s="1"/>
  <c r="T87" i="35"/>
  <c r="X87" i="35" s="1"/>
  <c r="AG87" i="35"/>
  <c r="V87" i="35"/>
  <c r="S111" i="35"/>
  <c r="W111" i="35" s="1"/>
  <c r="AG111" i="35"/>
  <c r="AF111" i="35"/>
  <c r="T111" i="35"/>
  <c r="X111" i="35" s="1"/>
  <c r="V111" i="35"/>
  <c r="AG104" i="35"/>
  <c r="S104" i="35"/>
  <c r="W104" i="35" s="1"/>
  <c r="AF104" i="35"/>
  <c r="T104" i="35"/>
  <c r="X104" i="35" s="1"/>
  <c r="V104" i="35"/>
  <c r="S61" i="35"/>
  <c r="W61" i="35" s="1"/>
  <c r="AG61" i="35"/>
  <c r="AF61" i="35"/>
  <c r="T61" i="35"/>
  <c r="X61" i="35" s="1"/>
  <c r="V61" i="35"/>
  <c r="S125" i="35"/>
  <c r="W125" i="35" s="1"/>
  <c r="AG125" i="35"/>
  <c r="AF125" i="35"/>
  <c r="T125" i="35"/>
  <c r="X125" i="35" s="1"/>
  <c r="V125" i="35"/>
  <c r="AG82" i="35"/>
  <c r="AF82" i="35"/>
  <c r="T82" i="35"/>
  <c r="X82" i="35" s="1"/>
  <c r="S82" i="35"/>
  <c r="W82" i="35" s="1"/>
  <c r="V82" i="35"/>
  <c r="S146" i="35"/>
  <c r="W146" i="35" s="1"/>
  <c r="AG146" i="35"/>
  <c r="AF146" i="35"/>
  <c r="T146" i="35"/>
  <c r="X146" i="35" s="1"/>
  <c r="V146" i="35"/>
  <c r="AG132" i="35"/>
  <c r="AF132" i="35"/>
  <c r="T132" i="35"/>
  <c r="X132" i="35" s="1"/>
  <c r="S132" i="35"/>
  <c r="W132" i="35" s="1"/>
  <c r="V132" i="35"/>
  <c r="AG103" i="35"/>
  <c r="AF103" i="35"/>
  <c r="T103" i="35"/>
  <c r="X103" i="35" s="1"/>
  <c r="S103" i="35"/>
  <c r="W103" i="35" s="1"/>
  <c r="V103" i="35"/>
  <c r="S127" i="35"/>
  <c r="W127" i="35" s="1"/>
  <c r="AG127" i="35"/>
  <c r="AF127" i="35"/>
  <c r="T127" i="35"/>
  <c r="X127" i="35" s="1"/>
  <c r="V127" i="35"/>
  <c r="AF108" i="35"/>
  <c r="T108" i="35"/>
  <c r="X108" i="35" s="1"/>
  <c r="S108" i="35"/>
  <c r="W108" i="35" s="1"/>
  <c r="AG108" i="35"/>
  <c r="V108" i="35"/>
  <c r="T65" i="35"/>
  <c r="X65" i="35" s="1"/>
  <c r="S65" i="35"/>
  <c r="W65" i="35" s="1"/>
  <c r="AF65" i="35"/>
  <c r="AG65" i="35"/>
  <c r="V65" i="35"/>
  <c r="T129" i="35"/>
  <c r="X129" i="35" s="1"/>
  <c r="S129" i="35"/>
  <c r="W129" i="35" s="1"/>
  <c r="AF129" i="35"/>
  <c r="AG129" i="35"/>
  <c r="V129" i="35"/>
  <c r="S86" i="35"/>
  <c r="W86" i="35" s="1"/>
  <c r="AG86" i="35"/>
  <c r="T86" i="35"/>
  <c r="X86" i="35" s="1"/>
  <c r="AF86" i="35"/>
  <c r="V86" i="35"/>
  <c r="T150" i="35"/>
  <c r="X150" i="35" s="1"/>
  <c r="S150" i="35"/>
  <c r="W150" i="35" s="1"/>
  <c r="AG150" i="35"/>
  <c r="AF150" i="35"/>
  <c r="V150" i="35"/>
  <c r="S100" i="35"/>
  <c r="W100" i="35" s="1"/>
  <c r="AG100" i="35"/>
  <c r="AF100" i="35"/>
  <c r="T100" i="35"/>
  <c r="X100" i="35" s="1"/>
  <c r="V100" i="35"/>
  <c r="AF119" i="35"/>
  <c r="AG119" i="35"/>
  <c r="T119" i="35"/>
  <c r="X119" i="35" s="1"/>
  <c r="S119" i="35"/>
  <c r="W119" i="35" s="1"/>
  <c r="V119" i="35"/>
  <c r="S143" i="35"/>
  <c r="W143" i="35" s="1"/>
  <c r="AG143" i="35"/>
  <c r="T143" i="35"/>
  <c r="X143" i="35" s="1"/>
  <c r="AF143" i="35"/>
  <c r="V143" i="35"/>
  <c r="AF112" i="35"/>
  <c r="T112" i="35"/>
  <c r="X112" i="35" s="1"/>
  <c r="AG112" i="35"/>
  <c r="S112" i="35"/>
  <c r="W112" i="35" s="1"/>
  <c r="V112" i="35"/>
  <c r="AF69" i="35"/>
  <c r="T69" i="35"/>
  <c r="X69" i="35" s="1"/>
  <c r="AG69" i="35"/>
  <c r="S69" i="35"/>
  <c r="W69" i="35" s="1"/>
  <c r="V69" i="35"/>
  <c r="AF133" i="35"/>
  <c r="AG133" i="35"/>
  <c r="T133" i="35"/>
  <c r="X133" i="35" s="1"/>
  <c r="S133" i="35"/>
  <c r="W133" i="35" s="1"/>
  <c r="V133" i="35"/>
  <c r="T90" i="35"/>
  <c r="X90" i="35" s="1"/>
  <c r="S90" i="35"/>
  <c r="W90" i="35" s="1"/>
  <c r="AG90" i="35"/>
  <c r="AF90" i="35"/>
  <c r="V90" i="35"/>
  <c r="AF154" i="35"/>
  <c r="T154" i="35"/>
  <c r="X154" i="35" s="1"/>
  <c r="S40" i="35" s="1"/>
  <c r="AG154" i="35"/>
  <c r="S154" i="35"/>
  <c r="W154" i="35" s="1"/>
  <c r="R40" i="35" s="1"/>
  <c r="V154" i="35"/>
  <c r="P40" i="35" s="1"/>
  <c r="AF84" i="35"/>
  <c r="T84" i="35"/>
  <c r="X84" i="35" s="1"/>
  <c r="AG84" i="35"/>
  <c r="S84" i="35"/>
  <c r="W84" i="35" s="1"/>
  <c r="V84" i="35"/>
  <c r="T73" i="35"/>
  <c r="X73" i="35" s="1"/>
  <c r="AF73" i="35"/>
  <c r="S73" i="35"/>
  <c r="W73" i="35" s="1"/>
  <c r="AG73" i="35"/>
  <c r="V73" i="35"/>
  <c r="T137" i="35"/>
  <c r="X137" i="35" s="1"/>
  <c r="S137" i="35"/>
  <c r="W137" i="35" s="1"/>
  <c r="AF137" i="35"/>
  <c r="AG137" i="35"/>
  <c r="V137" i="35"/>
  <c r="AG126" i="35"/>
  <c r="AF126" i="35"/>
  <c r="T126" i="35"/>
  <c r="X126" i="35" s="1"/>
  <c r="S126" i="35"/>
  <c r="W126" i="35" s="1"/>
  <c r="V126" i="35"/>
  <c r="T151" i="35"/>
  <c r="X151" i="35" s="1"/>
  <c r="S151" i="35"/>
  <c r="W151" i="35" s="1"/>
  <c r="AG151" i="35"/>
  <c r="AF151" i="35"/>
  <c r="V151" i="35"/>
  <c r="AF56" i="35"/>
  <c r="T56" i="35"/>
  <c r="X56" i="35" s="1"/>
  <c r="S56" i="35"/>
  <c r="W56" i="35" s="1"/>
  <c r="AG56" i="35"/>
  <c r="V56" i="35"/>
  <c r="S120" i="35"/>
  <c r="W120" i="35" s="1"/>
  <c r="AG120" i="35"/>
  <c r="AF120" i="35"/>
  <c r="T120" i="35"/>
  <c r="X120" i="35" s="1"/>
  <c r="V120" i="35"/>
  <c r="AF77" i="35"/>
  <c r="T77" i="35"/>
  <c r="X77" i="35" s="1"/>
  <c r="AG77" i="35"/>
  <c r="S77" i="35"/>
  <c r="W77" i="35" s="1"/>
  <c r="V77" i="35"/>
  <c r="AF141" i="35"/>
  <c r="T141" i="35"/>
  <c r="X141" i="35" s="1"/>
  <c r="S141" i="35"/>
  <c r="W141" i="35" s="1"/>
  <c r="AG141" i="35"/>
  <c r="V141" i="35"/>
  <c r="T98" i="35"/>
  <c r="X98" i="35" s="1"/>
  <c r="S98" i="35"/>
  <c r="W98" i="35" s="1"/>
  <c r="AG98" i="35"/>
  <c r="AF98" i="35"/>
  <c r="V98" i="35"/>
  <c r="S99" i="35"/>
  <c r="W99" i="35" s="1"/>
  <c r="AG99" i="35"/>
  <c r="AF99" i="35"/>
  <c r="T99" i="35"/>
  <c r="X99" i="35" s="1"/>
  <c r="V99" i="35"/>
  <c r="S78" i="35"/>
  <c r="W78" i="35" s="1"/>
  <c r="AG78" i="35"/>
  <c r="AF78" i="35"/>
  <c r="T78" i="35"/>
  <c r="X78" i="35" s="1"/>
  <c r="V78" i="35"/>
  <c r="T59" i="35"/>
  <c r="X59" i="35" s="1"/>
  <c r="S59" i="35"/>
  <c r="W59" i="35" s="1"/>
  <c r="AG59" i="35"/>
  <c r="AF59" i="35"/>
  <c r="V59" i="35"/>
  <c r="AF60" i="35"/>
  <c r="AG60" i="35"/>
  <c r="S60" i="35"/>
  <c r="W60" i="35" s="1"/>
  <c r="T60" i="35"/>
  <c r="X60" i="35" s="1"/>
  <c r="V60" i="35"/>
  <c r="S124" i="35"/>
  <c r="W124" i="35" s="1"/>
  <c r="AG124" i="35"/>
  <c r="AF124" i="35"/>
  <c r="T124" i="35"/>
  <c r="X124" i="35" s="1"/>
  <c r="V124" i="35"/>
  <c r="T81" i="35"/>
  <c r="X81" i="35" s="1"/>
  <c r="S81" i="35"/>
  <c r="W81" i="35" s="1"/>
  <c r="AF81" i="35"/>
  <c r="AG81" i="35"/>
  <c r="V81" i="35"/>
  <c r="AG145" i="35"/>
  <c r="S145" i="35"/>
  <c r="W145" i="35" s="1"/>
  <c r="AF145" i="35"/>
  <c r="T145" i="35"/>
  <c r="X145" i="35" s="1"/>
  <c r="V145" i="35"/>
  <c r="AF102" i="35"/>
  <c r="T102" i="35"/>
  <c r="X102" i="35" s="1"/>
  <c r="S102" i="35"/>
  <c r="W102" i="35" s="1"/>
  <c r="AG102" i="35"/>
  <c r="V102" i="35"/>
  <c r="S71" i="35"/>
  <c r="W71" i="35" s="1"/>
  <c r="AG71" i="35"/>
  <c r="AF71" i="35"/>
  <c r="T71" i="35"/>
  <c r="X71" i="35" s="1"/>
  <c r="V71" i="35"/>
  <c r="T94" i="35"/>
  <c r="X94" i="35" s="1"/>
  <c r="S94" i="35"/>
  <c r="W94" i="35" s="1"/>
  <c r="AG94" i="35"/>
  <c r="AF94" i="35"/>
  <c r="V94" i="35"/>
  <c r="T75" i="35"/>
  <c r="X75" i="35" s="1"/>
  <c r="AG75" i="35"/>
  <c r="AF75" i="35"/>
  <c r="S75" i="35"/>
  <c r="W75" i="35" s="1"/>
  <c r="V75" i="35"/>
  <c r="T64" i="35"/>
  <c r="X64" i="35" s="1"/>
  <c r="AF64" i="35"/>
  <c r="AG64" i="35"/>
  <c r="S64" i="35"/>
  <c r="W64" i="35" s="1"/>
  <c r="V64" i="35"/>
  <c r="AF128" i="35"/>
  <c r="T128" i="35"/>
  <c r="X128" i="35" s="1"/>
  <c r="S128" i="35"/>
  <c r="W128" i="35" s="1"/>
  <c r="AG128" i="35"/>
  <c r="V128" i="35"/>
  <c r="AG85" i="35"/>
  <c r="S85" i="35"/>
  <c r="W85" i="35" s="1"/>
  <c r="AF85" i="35"/>
  <c r="T85" i="35"/>
  <c r="X85" i="35" s="1"/>
  <c r="V85" i="35"/>
  <c r="S149" i="35"/>
  <c r="W149" i="35" s="1"/>
  <c r="AG149" i="35"/>
  <c r="T149" i="35"/>
  <c r="X149" i="35" s="1"/>
  <c r="AF149" i="35"/>
  <c r="V149" i="35"/>
  <c r="AG106" i="35"/>
  <c r="AF106" i="35"/>
  <c r="T106" i="35"/>
  <c r="X106" i="35" s="1"/>
  <c r="S106" i="35"/>
  <c r="W106" i="35" s="1"/>
  <c r="V106" i="35"/>
  <c r="AG116" i="35"/>
  <c r="T116" i="35"/>
  <c r="X116" i="35" s="1"/>
  <c r="S116" i="35"/>
  <c r="W116" i="35" s="1"/>
  <c r="AF116" i="35"/>
  <c r="V116" i="35"/>
  <c r="AG89" i="35"/>
  <c r="T89" i="35"/>
  <c r="X89" i="35" s="1"/>
  <c r="S89" i="35"/>
  <c r="W89" i="35" s="1"/>
  <c r="AF89" i="35"/>
  <c r="V89" i="35"/>
  <c r="S153" i="35"/>
  <c r="W153" i="35" s="1"/>
  <c r="AG153" i="35"/>
  <c r="AF153" i="35"/>
  <c r="T153" i="35"/>
  <c r="X153" i="35" s="1"/>
  <c r="V153" i="35"/>
  <c r="T142" i="35"/>
  <c r="X142" i="35" s="1"/>
  <c r="S142" i="35"/>
  <c r="W142" i="35" s="1"/>
  <c r="AG142" i="35"/>
  <c r="AF142" i="35"/>
  <c r="V142" i="35"/>
  <c r="AF107" i="35"/>
  <c r="T107" i="35"/>
  <c r="X107" i="35" s="1"/>
  <c r="S107" i="35"/>
  <c r="W107" i="35" s="1"/>
  <c r="AG107" i="35"/>
  <c r="V107" i="35"/>
  <c r="AG72" i="35"/>
  <c r="AF72" i="35"/>
  <c r="T72" i="35"/>
  <c r="X72" i="35" s="1"/>
  <c r="S72" i="35"/>
  <c r="W72" i="35" s="1"/>
  <c r="V72" i="35"/>
  <c r="AF136" i="35"/>
  <c r="T136" i="35"/>
  <c r="X136" i="35" s="1"/>
  <c r="S38" i="35" s="1"/>
  <c r="S136" i="35"/>
  <c r="W136" i="35" s="1"/>
  <c r="R38" i="35" s="1"/>
  <c r="AG136" i="35"/>
  <c r="V136" i="35"/>
  <c r="P38" i="35" s="1"/>
  <c r="S93" i="35"/>
  <c r="W93" i="35" s="1"/>
  <c r="AF93" i="35"/>
  <c r="T93" i="35"/>
  <c r="X93" i="35" s="1"/>
  <c r="AG93" i="35"/>
  <c r="V93" i="35"/>
  <c r="T50" i="35"/>
  <c r="X50" i="35" s="1"/>
  <c r="S50" i="35"/>
  <c r="W50" i="35" s="1"/>
  <c r="AG50" i="35"/>
  <c r="V50" i="35"/>
  <c r="AF114" i="35"/>
  <c r="T114" i="35"/>
  <c r="X114" i="35" s="1"/>
  <c r="S114" i="35"/>
  <c r="W114" i="35" s="1"/>
  <c r="AG114" i="35"/>
  <c r="V114" i="35"/>
  <c r="AG67" i="35"/>
  <c r="AF67" i="35"/>
  <c r="T67" i="35"/>
  <c r="X67" i="35" s="1"/>
  <c r="S67" i="35"/>
  <c r="W67" i="35" s="1"/>
  <c r="V67" i="35"/>
  <c r="S51" i="35"/>
  <c r="W51" i="35" s="1"/>
  <c r="AG51" i="35"/>
  <c r="AF51" i="35"/>
  <c r="T51" i="35"/>
  <c r="X51" i="35" s="1"/>
  <c r="V51" i="35"/>
  <c r="T123" i="35"/>
  <c r="X123" i="35" s="1"/>
  <c r="S123" i="35"/>
  <c r="W123" i="35" s="1"/>
  <c r="AG123" i="35"/>
  <c r="AF123" i="35"/>
  <c r="V123" i="35"/>
  <c r="S76" i="35"/>
  <c r="W76" i="35" s="1"/>
  <c r="AF76" i="35"/>
  <c r="T76" i="35"/>
  <c r="X76" i="35" s="1"/>
  <c r="AG76" i="35"/>
  <c r="V76" i="35"/>
  <c r="AF140" i="35"/>
  <c r="AG140" i="35"/>
  <c r="S140" i="35"/>
  <c r="W140" i="35" s="1"/>
  <c r="T140" i="35"/>
  <c r="X140" i="35" s="1"/>
  <c r="V140" i="35"/>
  <c r="S97" i="35"/>
  <c r="W97" i="35" s="1"/>
  <c r="AG97" i="35"/>
  <c r="T97" i="35"/>
  <c r="X97" i="35" s="1"/>
  <c r="AF97" i="35"/>
  <c r="V97" i="35"/>
  <c r="AG54" i="35"/>
  <c r="AF54" i="35"/>
  <c r="T54" i="35"/>
  <c r="X54" i="35" s="1"/>
  <c r="S54" i="35"/>
  <c r="W54" i="35" s="1"/>
  <c r="V54" i="35"/>
  <c r="AF118" i="35"/>
  <c r="T118" i="35"/>
  <c r="X118" i="35" s="1"/>
  <c r="S34" i="35" s="1"/>
  <c r="AG118" i="35"/>
  <c r="S118" i="35"/>
  <c r="W118" i="35" s="1"/>
  <c r="R34" i="35" s="1"/>
  <c r="V118" i="35"/>
  <c r="P34" i="35" s="1"/>
  <c r="S91" i="35"/>
  <c r="W91" i="35" s="1"/>
  <c r="AF91" i="35"/>
  <c r="T91" i="35"/>
  <c r="X91" i="35" s="1"/>
  <c r="AG91" i="35"/>
  <c r="V91" i="35"/>
  <c r="AF83" i="35"/>
  <c r="T83" i="35"/>
  <c r="X83" i="35" s="1"/>
  <c r="S83" i="35"/>
  <c r="W83" i="35" s="1"/>
  <c r="AG83" i="35"/>
  <c r="V83" i="35"/>
  <c r="AF139" i="35"/>
  <c r="T139" i="35"/>
  <c r="X139" i="35" s="1"/>
  <c r="S139" i="35"/>
  <c r="W139" i="35" s="1"/>
  <c r="AG139" i="35"/>
  <c r="V139" i="35"/>
  <c r="S80" i="35"/>
  <c r="W80" i="35" s="1"/>
  <c r="AF80" i="35"/>
  <c r="AG80" i="35"/>
  <c r="T80" i="35"/>
  <c r="X80" i="35" s="1"/>
  <c r="V80" i="35"/>
  <c r="AG144" i="35"/>
  <c r="S144" i="35"/>
  <c r="W144" i="35" s="1"/>
  <c r="AF144" i="35"/>
  <c r="T144" i="35"/>
  <c r="X144" i="35" s="1"/>
  <c r="V144" i="35"/>
  <c r="T101" i="35"/>
  <c r="X101" i="35" s="1"/>
  <c r="S101" i="35"/>
  <c r="W101" i="35" s="1"/>
  <c r="AF101" i="35"/>
  <c r="AG101" i="35"/>
  <c r="V101" i="35"/>
  <c r="AG58" i="35"/>
  <c r="AF58" i="35"/>
  <c r="S58" i="35"/>
  <c r="W58" i="35" s="1"/>
  <c r="T58" i="35"/>
  <c r="X58" i="35" s="1"/>
  <c r="V58" i="35"/>
  <c r="AF122" i="35"/>
  <c r="T122" i="35"/>
  <c r="X122" i="35" s="1"/>
  <c r="S122" i="35"/>
  <c r="W122" i="35" s="1"/>
  <c r="AG122" i="35"/>
  <c r="V122" i="35"/>
  <c r="AG135" i="35"/>
  <c r="AF135" i="35"/>
  <c r="T135" i="35"/>
  <c r="X135" i="35" s="1"/>
  <c r="S135" i="35"/>
  <c r="W135" i="35" s="1"/>
  <c r="V135" i="35"/>
  <c r="AG148" i="35"/>
  <c r="AF148" i="35"/>
  <c r="T148" i="35"/>
  <c r="X148" i="35" s="1"/>
  <c r="S148" i="35"/>
  <c r="W148" i="35" s="1"/>
  <c r="V148" i="35"/>
  <c r="S105" i="35"/>
  <c r="W105" i="35" s="1"/>
  <c r="AG105" i="35"/>
  <c r="AF105" i="35"/>
  <c r="T105" i="35"/>
  <c r="X105" i="35" s="1"/>
  <c r="V105" i="35"/>
  <c r="S62" i="35"/>
  <c r="W62" i="35" s="1"/>
  <c r="AG62" i="35"/>
  <c r="AF62" i="35"/>
  <c r="T62" i="35"/>
  <c r="X62" i="35" s="1"/>
  <c r="V62" i="35"/>
  <c r="S131" i="35"/>
  <c r="W131" i="35" s="1"/>
  <c r="AG131" i="35"/>
  <c r="T131" i="35"/>
  <c r="X131" i="35" s="1"/>
  <c r="AF131" i="35"/>
  <c r="V131" i="35"/>
  <c r="AG115" i="35"/>
  <c r="AF115" i="35"/>
  <c r="T115" i="35"/>
  <c r="X115" i="35" s="1"/>
  <c r="S115" i="35"/>
  <c r="W115" i="35" s="1"/>
  <c r="V115" i="35"/>
  <c r="AG88" i="35"/>
  <c r="S88" i="35"/>
  <c r="W88" i="35" s="1"/>
  <c r="AF88" i="35"/>
  <c r="T88" i="35"/>
  <c r="X88" i="35" s="1"/>
  <c r="V88" i="35"/>
  <c r="AF152" i="35"/>
  <c r="T152" i="35"/>
  <c r="X152" i="35" s="1"/>
  <c r="S152" i="35"/>
  <c r="W152" i="35" s="1"/>
  <c r="AG152" i="35"/>
  <c r="V152" i="35"/>
  <c r="S109" i="35"/>
  <c r="W109" i="35" s="1"/>
  <c r="AG109" i="35"/>
  <c r="AF109" i="35"/>
  <c r="T109" i="35"/>
  <c r="X109" i="35" s="1"/>
  <c r="V109" i="35"/>
  <c r="AG66" i="35"/>
  <c r="AF66" i="35"/>
  <c r="T66" i="35"/>
  <c r="X66" i="35" s="1"/>
  <c r="S66" i="35"/>
  <c r="W66" i="35" s="1"/>
  <c r="V66" i="35"/>
  <c r="AF130" i="35"/>
  <c r="T130" i="35"/>
  <c r="X130" i="35" s="1"/>
  <c r="S130" i="35"/>
  <c r="W130" i="35" s="1"/>
  <c r="AG130" i="35"/>
  <c r="V130" i="35"/>
  <c r="S68" i="35"/>
  <c r="W68" i="35" s="1"/>
  <c r="AG68" i="35"/>
  <c r="AF68" i="35"/>
  <c r="T68" i="35"/>
  <c r="X68" i="35" s="1"/>
  <c r="V68" i="35"/>
  <c r="AF147" i="35"/>
  <c r="T147" i="35"/>
  <c r="X147" i="35" s="1"/>
  <c r="S147" i="35"/>
  <c r="W147" i="35" s="1"/>
  <c r="AG147" i="35"/>
  <c r="V147" i="35"/>
  <c r="T63" i="35"/>
  <c r="X63" i="35" s="1"/>
  <c r="S63" i="35"/>
  <c r="W63" i="35" s="1"/>
  <c r="AG63" i="35"/>
  <c r="AF63" i="35"/>
  <c r="V63" i="35"/>
  <c r="AG92" i="35"/>
  <c r="S92" i="35"/>
  <c r="W92" i="35" s="1"/>
  <c r="AF92" i="35"/>
  <c r="T92" i="35"/>
  <c r="X92" i="35" s="1"/>
  <c r="V92" i="35"/>
  <c r="T49" i="35"/>
  <c r="AG49" i="35"/>
  <c r="AF113" i="35"/>
  <c r="S113" i="35"/>
  <c r="W113" i="35" s="1"/>
  <c r="AG113" i="35"/>
  <c r="T113" i="35"/>
  <c r="X113" i="35" s="1"/>
  <c r="V113" i="35"/>
  <c r="P32" i="35" s="1"/>
  <c r="S70" i="35"/>
  <c r="W70" i="35" s="1"/>
  <c r="AG70" i="35"/>
  <c r="AF70" i="35"/>
  <c r="T70" i="35"/>
  <c r="X70" i="35" s="1"/>
  <c r="V70" i="35"/>
  <c r="AG134" i="35"/>
  <c r="AF134" i="35"/>
  <c r="S134" i="35"/>
  <c r="W134" i="35" s="1"/>
  <c r="T134" i="35"/>
  <c r="X134" i="35" s="1"/>
  <c r="V134" i="35"/>
  <c r="AG52" i="35"/>
  <c r="AF52" i="35"/>
  <c r="T52" i="35"/>
  <c r="X52" i="35" s="1"/>
  <c r="S27" i="35" s="1"/>
  <c r="S52" i="35"/>
  <c r="W52" i="35" s="1"/>
  <c r="R27" i="35" s="1"/>
  <c r="V52" i="35"/>
  <c r="P27" i="35" s="1"/>
  <c r="AF55" i="35"/>
  <c r="T55" i="35"/>
  <c r="X55" i="35" s="1"/>
  <c r="AG55" i="35"/>
  <c r="S55" i="35"/>
  <c r="W55" i="35" s="1"/>
  <c r="V55" i="35"/>
  <c r="S79" i="35"/>
  <c r="W79" i="35" s="1"/>
  <c r="T79" i="35"/>
  <c r="X79" i="35" s="1"/>
  <c r="AG79" i="35"/>
  <c r="AF79" i="35"/>
  <c r="V79" i="35"/>
  <c r="S96" i="35"/>
  <c r="W96" i="35" s="1"/>
  <c r="AG96" i="35"/>
  <c r="AF96" i="35"/>
  <c r="T96" i="35"/>
  <c r="X96" i="35" s="1"/>
  <c r="V96" i="35"/>
  <c r="T53" i="35"/>
  <c r="X53" i="35" s="1"/>
  <c r="S28" i="35" s="1"/>
  <c r="S53" i="35"/>
  <c r="W53" i="35" s="1"/>
  <c r="R28" i="35" s="1"/>
  <c r="AG53" i="35"/>
  <c r="AF53" i="35"/>
  <c r="V53" i="35"/>
  <c r="P28" i="35" s="1"/>
  <c r="AF117" i="35"/>
  <c r="T117" i="35"/>
  <c r="X117" i="35" s="1"/>
  <c r="S33" i="35" s="1"/>
  <c r="S117" i="35"/>
  <c r="W117" i="35" s="1"/>
  <c r="R33" i="35" s="1"/>
  <c r="AG117" i="35"/>
  <c r="V117" i="35"/>
  <c r="P33" i="35" s="1"/>
  <c r="S74" i="35"/>
  <c r="W74" i="35" s="1"/>
  <c r="T74" i="35"/>
  <c r="X74" i="35" s="1"/>
  <c r="AG74" i="35"/>
  <c r="AF74" i="35"/>
  <c r="V74" i="35"/>
  <c r="T138" i="35"/>
  <c r="X138" i="35" s="1"/>
  <c r="AF138" i="35"/>
  <c r="S138" i="35"/>
  <c r="W138" i="35" s="1"/>
  <c r="AG138" i="35"/>
  <c r="V138" i="35"/>
  <c r="P31" i="35" l="1"/>
  <c r="P29" i="35"/>
  <c r="P35" i="35"/>
  <c r="P30" i="35"/>
  <c r="R29" i="35"/>
  <c r="P26" i="35"/>
  <c r="AG155" i="35"/>
  <c r="U12" i="35" s="1"/>
  <c r="U13" i="35" s="1"/>
  <c r="P37" i="35"/>
  <c r="S29" i="35"/>
  <c r="R30" i="35"/>
  <c r="AF155" i="35"/>
  <c r="T12" i="35" s="1"/>
  <c r="T13" i="35" s="1"/>
  <c r="P36" i="35"/>
  <c r="S30" i="35"/>
  <c r="P39" i="35"/>
  <c r="V155" i="35"/>
  <c r="T155" i="35"/>
  <c r="S12" i="35" s="1"/>
  <c r="S13" i="35" s="1"/>
  <c r="X49" i="35"/>
  <c r="X155" i="35" s="1"/>
  <c r="S155" i="35"/>
  <c r="Q12" i="35" s="1"/>
  <c r="Q13" i="35" s="1"/>
  <c r="W49" i="35"/>
  <c r="W155" i="35" s="1"/>
  <c r="S31" i="35"/>
  <c r="R36" i="35"/>
  <c r="S32" i="35"/>
  <c r="R31" i="35"/>
  <c r="R37" i="35"/>
  <c r="S36" i="35"/>
  <c r="R35" i="35"/>
  <c r="R39" i="35"/>
  <c r="S35" i="35"/>
  <c r="R32" i="35"/>
  <c r="S37" i="35"/>
  <c r="S39" i="35"/>
  <c r="R26" i="35" l="1"/>
  <c r="R41" i="35" s="1"/>
  <c r="S26" i="35"/>
  <c r="S41" i="35" s="1"/>
  <c r="P4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C5" authorId="0" shapeId="0" xr:uid="{00000000-0006-0000-0000-000001000000}">
      <text>
        <r>
          <rPr>
            <b/>
            <sz val="9"/>
            <color indexed="9"/>
            <rFont val="ＭＳ Ｐゴシック"/>
            <family val="3"/>
            <charset val="128"/>
          </rPr>
          <t>　自給率は，分析結果(詳細)のH列が初期値として自給率１００％に設定されていますので，適宜，直接効果のチェックボックスを外してください。</t>
        </r>
      </text>
    </comment>
    <comment ref="G78" authorId="0" shapeId="0" xr:uid="{00000000-0006-0000-0000-000002000000}">
      <text>
        <r>
          <rPr>
            <sz val="11"/>
            <color indexed="81"/>
            <rFont val="HGｺﾞｼｯｸM"/>
            <family val="3"/>
            <charset val="128"/>
          </rPr>
          <t>商業マージン合計より</t>
        </r>
      </text>
    </comment>
    <comment ref="G83" authorId="0" shapeId="0" xr:uid="{00000000-0006-0000-0000-000003000000}">
      <text>
        <r>
          <rPr>
            <sz val="11"/>
            <color indexed="81"/>
            <rFont val="HGｺﾞｼｯｸM"/>
            <family val="3"/>
            <charset val="128"/>
          </rPr>
          <t>運賃マージン合計を運輸業の各部門の割合で分割推計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F46" authorId="0" shapeId="0" xr:uid="{00000000-0006-0000-0100-000001000000}">
      <text>
        <r>
          <rPr>
            <b/>
            <sz val="9"/>
            <color indexed="81"/>
            <rFont val="ＭＳ Ｐゴシック"/>
            <family val="3"/>
            <charset val="128"/>
          </rPr>
          <t xml:space="preserve">
　県内における需要増加額のうち県産品自給率を乗じて県産品需要額（直接効果）を算出しますが，入力シートのチェックボックスを外した後の自給率を各部門毎に変更したい場合は，このH列で計算式を削除して値を上書修正してください。
　同様に第二次波及効果のT列でも適宜，修正してください。</t>
        </r>
      </text>
    </comment>
  </commentList>
</comments>
</file>

<file path=xl/sharedStrings.xml><?xml version="1.0" encoding="utf-8"?>
<sst xmlns="http://schemas.openxmlformats.org/spreadsheetml/2006/main" count="3467" uniqueCount="826">
  <si>
    <t>耕種農業</t>
  </si>
  <si>
    <t>畜産</t>
  </si>
  <si>
    <t>農業サービス</t>
  </si>
  <si>
    <t>林業</t>
  </si>
  <si>
    <t>漁業</t>
  </si>
  <si>
    <t>たばこ</t>
  </si>
  <si>
    <t>パルプ・紙・板紙・加工紙</t>
  </si>
  <si>
    <t>プラスチック製品</t>
  </si>
  <si>
    <t>ガラス・ガラス製品</t>
  </si>
  <si>
    <t>セメント・セメント製品</t>
  </si>
  <si>
    <t>その他の窯業・土石製品</t>
  </si>
  <si>
    <t>銑鉄・粗鋼</t>
  </si>
  <si>
    <t>非鉄金属製錬・精製</t>
  </si>
  <si>
    <t>非鉄金属加工製品</t>
  </si>
  <si>
    <t>その他の金属製品</t>
  </si>
  <si>
    <t>その他の輸送機械・同修理</t>
  </si>
  <si>
    <t>不動産仲介及び賃貸</t>
  </si>
  <si>
    <t>その他の対個人サービス</t>
  </si>
  <si>
    <t>事務用品</t>
  </si>
  <si>
    <t>分類不明</t>
  </si>
  <si>
    <t>内生部門計</t>
  </si>
  <si>
    <t>在庫純増</t>
  </si>
  <si>
    <t>最終需要計</t>
  </si>
  <si>
    <t>需要合計</t>
  </si>
  <si>
    <t>生産誘発額</t>
    <rPh sb="0" eb="2">
      <t>セイサン</t>
    </rPh>
    <rPh sb="2" eb="5">
      <t>ユウハツガク</t>
    </rPh>
    <phoneticPr fontId="2"/>
  </si>
  <si>
    <t>直接効果</t>
    <rPh sb="0" eb="2">
      <t>チョクセツ</t>
    </rPh>
    <rPh sb="2" eb="4">
      <t>コウカ</t>
    </rPh>
    <phoneticPr fontId="2"/>
  </si>
  <si>
    <t>商業マージン率，貨物運賃率計算</t>
    <rPh sb="0" eb="2">
      <t>ショウギョウ</t>
    </rPh>
    <rPh sb="6" eb="7">
      <t>リツ</t>
    </rPh>
    <rPh sb="8" eb="10">
      <t>カモツ</t>
    </rPh>
    <rPh sb="10" eb="13">
      <t>ウンチンリツ</t>
    </rPh>
    <rPh sb="13" eb="15">
      <t>ケイサン</t>
    </rPh>
    <phoneticPr fontId="2"/>
  </si>
  <si>
    <t>商業マージン率</t>
    <rPh sb="6" eb="7">
      <t>リツ</t>
    </rPh>
    <phoneticPr fontId="2"/>
  </si>
  <si>
    <t>貨物運賃率</t>
    <rPh sb="4" eb="5">
      <t>リツ</t>
    </rPh>
    <phoneticPr fontId="2"/>
  </si>
  <si>
    <t>生産者価格</t>
    <rPh sb="0" eb="3">
      <t>セイサンシャ</t>
    </rPh>
    <rPh sb="3" eb="5">
      <t>カカク</t>
    </rPh>
    <phoneticPr fontId="2"/>
  </si>
  <si>
    <t>移輸入率</t>
    <rPh sb="0" eb="1">
      <t>イ</t>
    </rPh>
    <rPh sb="1" eb="3">
      <t>ユニュウ</t>
    </rPh>
    <rPh sb="3" eb="4">
      <t>リツ</t>
    </rPh>
    <phoneticPr fontId="2"/>
  </si>
  <si>
    <t>就業者係数</t>
    <rPh sb="0" eb="3">
      <t>シュウギョウシャ</t>
    </rPh>
    <rPh sb="3" eb="5">
      <t>ケイスウ</t>
    </rPh>
    <phoneticPr fontId="2"/>
  </si>
  <si>
    <t>注</t>
    <rPh sb="0" eb="1">
      <t>チュウ</t>
    </rPh>
    <phoneticPr fontId="2"/>
  </si>
  <si>
    <t>事務用品は仮設部門であり，従業者は発生しない。</t>
    <rPh sb="0" eb="2">
      <t>ジム</t>
    </rPh>
    <rPh sb="2" eb="4">
      <t>ヨウヒン</t>
    </rPh>
    <rPh sb="5" eb="7">
      <t>カセツ</t>
    </rPh>
    <rPh sb="7" eb="9">
      <t>ブモン</t>
    </rPh>
    <rPh sb="13" eb="16">
      <t>ジュウギョウシャ</t>
    </rPh>
    <rPh sb="17" eb="19">
      <t>ハッセイ</t>
    </rPh>
    <phoneticPr fontId="2"/>
  </si>
  <si>
    <t>計</t>
    <rPh sb="0" eb="1">
      <t>ケイ</t>
    </rPh>
    <phoneticPr fontId="2"/>
  </si>
  <si>
    <t>全国表
需用合計</t>
    <rPh sb="0" eb="2">
      <t>ゼンコク</t>
    </rPh>
    <rPh sb="2" eb="3">
      <t>ヒョウ</t>
    </rPh>
    <rPh sb="4" eb="6">
      <t>ジュヨウ</t>
    </rPh>
    <rPh sb="6" eb="8">
      <t>ゴウケイ</t>
    </rPh>
    <phoneticPr fontId="3"/>
  </si>
  <si>
    <t>全国表
商業マージン額</t>
    <rPh sb="0" eb="2">
      <t>ゼンコク</t>
    </rPh>
    <rPh sb="2" eb="3">
      <t>ヒョウ</t>
    </rPh>
    <rPh sb="4" eb="6">
      <t>ショウギョウ</t>
    </rPh>
    <rPh sb="10" eb="11">
      <t>ガク</t>
    </rPh>
    <phoneticPr fontId="3"/>
  </si>
  <si>
    <t>全国表
貨物運賃額</t>
    <rPh sb="0" eb="2">
      <t>ゼンコク</t>
    </rPh>
    <rPh sb="2" eb="3">
      <t>ヒョウ</t>
    </rPh>
    <rPh sb="4" eb="6">
      <t>カモツ</t>
    </rPh>
    <rPh sb="6" eb="8">
      <t>ウンチン</t>
    </rPh>
    <rPh sb="8" eb="9">
      <t>ガク</t>
    </rPh>
    <phoneticPr fontId="3"/>
  </si>
  <si>
    <t>平均消費性向</t>
    <rPh sb="0" eb="2">
      <t>ヘイキン</t>
    </rPh>
    <rPh sb="2" eb="4">
      <t>ショウヒ</t>
    </rPh>
    <rPh sb="4" eb="6">
      <t>セイコウ</t>
    </rPh>
    <phoneticPr fontId="2"/>
  </si>
  <si>
    <t>011</t>
  </si>
  <si>
    <t>012</t>
  </si>
  <si>
    <t>013</t>
  </si>
  <si>
    <t>015</t>
  </si>
  <si>
    <t>017</t>
  </si>
  <si>
    <t>061</t>
  </si>
  <si>
    <t>062</t>
  </si>
  <si>
    <t>石炭・原油・天然ガス</t>
  </si>
  <si>
    <t>111</t>
  </si>
  <si>
    <t>食料品</t>
  </si>
  <si>
    <t>112</t>
  </si>
  <si>
    <t>飲料</t>
  </si>
  <si>
    <t>113</t>
  </si>
  <si>
    <t>飼料・有機質肥料（別掲を除く。）</t>
  </si>
  <si>
    <t>114</t>
  </si>
  <si>
    <t>151</t>
  </si>
  <si>
    <t>繊維工業製品</t>
  </si>
  <si>
    <t>152</t>
  </si>
  <si>
    <t>衣服・その他の繊維既製品</t>
  </si>
  <si>
    <t>161</t>
  </si>
  <si>
    <t>木材・木製品</t>
  </si>
  <si>
    <t>162</t>
  </si>
  <si>
    <t>家具・装備品</t>
  </si>
  <si>
    <t>163</t>
  </si>
  <si>
    <t>164</t>
  </si>
  <si>
    <t>紙加工品</t>
  </si>
  <si>
    <t>191</t>
  </si>
  <si>
    <t>印刷・製版・製本</t>
  </si>
  <si>
    <t>201</t>
  </si>
  <si>
    <t>化学肥料</t>
  </si>
  <si>
    <t>202</t>
  </si>
  <si>
    <t>無機化学工業製品</t>
  </si>
  <si>
    <t>203</t>
  </si>
  <si>
    <t>204</t>
  </si>
  <si>
    <t>205</t>
  </si>
  <si>
    <t>合成樹脂</t>
  </si>
  <si>
    <t>206</t>
  </si>
  <si>
    <t>化学繊維</t>
  </si>
  <si>
    <t>207</t>
  </si>
  <si>
    <t>医薬品</t>
  </si>
  <si>
    <t>208</t>
  </si>
  <si>
    <t>化学最終製品（医薬品を除く。）</t>
  </si>
  <si>
    <t>211</t>
  </si>
  <si>
    <t>石油製品</t>
  </si>
  <si>
    <t>212</t>
  </si>
  <si>
    <t>石炭製品</t>
  </si>
  <si>
    <t>221</t>
  </si>
  <si>
    <t>222</t>
  </si>
  <si>
    <t>ゴム製品</t>
  </si>
  <si>
    <t>231</t>
  </si>
  <si>
    <t>251</t>
  </si>
  <si>
    <t>252</t>
  </si>
  <si>
    <t>253</t>
  </si>
  <si>
    <t>陶磁器</t>
  </si>
  <si>
    <t>259</t>
  </si>
  <si>
    <t>261</t>
  </si>
  <si>
    <t>262</t>
  </si>
  <si>
    <t>鋼材</t>
  </si>
  <si>
    <t>263</t>
  </si>
  <si>
    <t>269</t>
  </si>
  <si>
    <t>その他の鉄鋼製品</t>
  </si>
  <si>
    <t>271</t>
  </si>
  <si>
    <t>272</t>
  </si>
  <si>
    <t>281</t>
  </si>
  <si>
    <t>289</t>
  </si>
  <si>
    <t>291</t>
  </si>
  <si>
    <t>はん用機械</t>
  </si>
  <si>
    <t>301</t>
  </si>
  <si>
    <t>生産用機械</t>
  </si>
  <si>
    <t>311</t>
  </si>
  <si>
    <t>業務用機械</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</si>
  <si>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</si>
  <si>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</si>
  <si>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</si>
  <si>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</si>
  <si>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</si>
  <si>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</si>
  <si>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</si>
  <si>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</si>
  <si>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</si>
  <si>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</si>
  <si>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</si>
  <si>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</si>
  <si>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</si>
  <si>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342</t>
  </si>
  <si>
    <t>電子計算機・同附属装置</t>
  </si>
  <si>
    <t>351</t>
  </si>
  <si>
    <t>乗用車</t>
  </si>
  <si>
    <t>352</t>
  </si>
  <si>
    <t>その他の自動車</t>
  </si>
  <si>
    <t>353</t>
  </si>
  <si>
    <t>自動車部品・同附属品</t>
  </si>
  <si>
    <t>354</t>
  </si>
  <si>
    <t>船舶・同修理</t>
  </si>
  <si>
    <t>359</t>
  </si>
  <si>
    <t>391</t>
  </si>
  <si>
    <t>その他の製造工業製品</t>
  </si>
  <si>
    <t>392</t>
  </si>
  <si>
    <t>再生資源回収・加工処理</t>
  </si>
  <si>
    <t>411</t>
  </si>
  <si>
    <t>建築</t>
  </si>
  <si>
    <t>412</t>
  </si>
  <si>
    <t>建設補修</t>
  </si>
  <si>
    <t>413</t>
  </si>
  <si>
    <t>公共事業</t>
  </si>
  <si>
    <t>419</t>
  </si>
  <si>
    <t>その他の土木建設</t>
  </si>
  <si>
    <t>461</t>
  </si>
  <si>
    <t>電力</t>
  </si>
  <si>
    <t>462</t>
  </si>
  <si>
    <t>ガス・熱供給</t>
  </si>
  <si>
    <t>471</t>
  </si>
  <si>
    <t>水道</t>
  </si>
  <si>
    <t>481</t>
  </si>
  <si>
    <t>廃棄物処理</t>
  </si>
  <si>
    <t>511</t>
  </si>
  <si>
    <t>商業</t>
  </si>
  <si>
    <t>531</t>
  </si>
  <si>
    <t>金融・保険</t>
  </si>
  <si>
    <t>551</t>
  </si>
  <si>
    <t>552</t>
  </si>
  <si>
    <t>住宅賃貸料</t>
  </si>
  <si>
    <t>553</t>
  </si>
  <si>
    <t>住宅賃貸料（帰属家賃）</t>
  </si>
  <si>
    <t>571</t>
  </si>
  <si>
    <t>鉄道輸送</t>
  </si>
  <si>
    <t>572</t>
  </si>
  <si>
    <t>道路輸送（自家輸送を除く。）</t>
  </si>
  <si>
    <t>573</t>
  </si>
  <si>
    <t>自家輸送</t>
  </si>
  <si>
    <t>574</t>
  </si>
  <si>
    <t>水運</t>
  </si>
  <si>
    <t>575</t>
  </si>
  <si>
    <t>航空輸送</t>
  </si>
  <si>
    <t>576</t>
  </si>
  <si>
    <t>貨物利用運送</t>
  </si>
  <si>
    <t>577</t>
  </si>
  <si>
    <t>倉庫</t>
  </si>
  <si>
    <t>578</t>
  </si>
  <si>
    <t>運輸附帯サービス</t>
  </si>
  <si>
    <t>579</t>
  </si>
  <si>
    <t>郵便・信書便</t>
  </si>
  <si>
    <t>591</t>
  </si>
  <si>
    <t>通信</t>
  </si>
  <si>
    <t>592</t>
  </si>
  <si>
    <t>放送</t>
  </si>
  <si>
    <t>593</t>
  </si>
  <si>
    <t>情報サービス</t>
  </si>
  <si>
    <t>594</t>
  </si>
  <si>
    <t>インターネット附随サービス</t>
  </si>
  <si>
    <t>595</t>
  </si>
  <si>
    <t>映像・音声・文字情報制作</t>
  </si>
  <si>
    <t>611</t>
  </si>
  <si>
    <t>公務</t>
  </si>
  <si>
    <t>631</t>
  </si>
  <si>
    <t>教育</t>
  </si>
  <si>
    <t>632</t>
  </si>
  <si>
    <t>研究</t>
  </si>
  <si>
    <t>641</t>
  </si>
  <si>
    <t>医療</t>
  </si>
  <si>
    <t>642</t>
  </si>
  <si>
    <t>保健衛生</t>
  </si>
  <si>
    <t>643</t>
  </si>
  <si>
    <t>社会保険・社会福祉</t>
  </si>
  <si>
    <t>644</t>
  </si>
  <si>
    <t>介護</t>
  </si>
  <si>
    <t>659</t>
  </si>
  <si>
    <t>661</t>
  </si>
  <si>
    <t>物品賃貸サービス</t>
  </si>
  <si>
    <t>662</t>
  </si>
  <si>
    <t>広告</t>
  </si>
  <si>
    <t>663</t>
  </si>
  <si>
    <t>自動車整備・機械修理</t>
  </si>
  <si>
    <t>669</t>
  </si>
  <si>
    <t>その他の対事業所サービス</t>
  </si>
  <si>
    <t>671</t>
  </si>
  <si>
    <t>宿泊業</t>
  </si>
  <si>
    <t>672</t>
  </si>
  <si>
    <t>飲食サービス</t>
  </si>
  <si>
    <t>673</t>
  </si>
  <si>
    <t>洗濯・理容・美容・浴場業</t>
  </si>
  <si>
    <t>674</t>
  </si>
  <si>
    <t>娯楽サービス</t>
  </si>
  <si>
    <t>679</t>
  </si>
  <si>
    <t>681</t>
  </si>
  <si>
    <t>691</t>
  </si>
  <si>
    <t>(単位：百万円)</t>
    <rPh sb="1" eb="3">
      <t>タンイ</t>
    </rPh>
    <rPh sb="4" eb="5">
      <t>ヒャク</t>
    </rPh>
    <rPh sb="5" eb="7">
      <t>マンエン</t>
    </rPh>
    <phoneticPr fontId="2"/>
  </si>
  <si>
    <t>700</t>
    <phoneticPr fontId="29"/>
  </si>
  <si>
    <t>内生部門計</t>
    <rPh sb="0" eb="2">
      <t>ナイセイ</t>
    </rPh>
    <rPh sb="2" eb="4">
      <t>ブモン</t>
    </rPh>
    <rPh sb="4" eb="5">
      <t>ケイ</t>
    </rPh>
    <phoneticPr fontId="29"/>
  </si>
  <si>
    <t>輸出</t>
  </si>
  <si>
    <t>700</t>
  </si>
  <si>
    <t>711</t>
    <phoneticPr fontId="29"/>
  </si>
  <si>
    <t>家計外消費支出</t>
    <rPh sb="0" eb="3">
      <t>カケイガイ</t>
    </rPh>
    <rPh sb="3" eb="5">
      <t>ショウヒ</t>
    </rPh>
    <rPh sb="5" eb="7">
      <t>シシュツ</t>
    </rPh>
    <phoneticPr fontId="29"/>
  </si>
  <si>
    <t>911</t>
    <phoneticPr fontId="29"/>
  </si>
  <si>
    <t>雇用者所得</t>
    <rPh sb="0" eb="3">
      <t>コヨウシャ</t>
    </rPh>
    <rPh sb="3" eb="5">
      <t>ショトク</t>
    </rPh>
    <phoneticPr fontId="29"/>
  </si>
  <si>
    <t>921</t>
    <phoneticPr fontId="29"/>
  </si>
  <si>
    <t>営業余剰</t>
    <rPh sb="0" eb="2">
      <t>エイギョウ</t>
    </rPh>
    <rPh sb="2" eb="4">
      <t>ヨジョウ</t>
    </rPh>
    <phoneticPr fontId="29"/>
  </si>
  <si>
    <t>931</t>
    <phoneticPr fontId="29"/>
  </si>
  <si>
    <t>資本減耗引当</t>
    <rPh sb="0" eb="2">
      <t>シホン</t>
    </rPh>
    <rPh sb="2" eb="4">
      <t>ゲンモウ</t>
    </rPh>
    <rPh sb="4" eb="5">
      <t>ヒ</t>
    </rPh>
    <rPh sb="5" eb="6">
      <t>ア</t>
    </rPh>
    <phoneticPr fontId="29"/>
  </si>
  <si>
    <t>932</t>
    <phoneticPr fontId="29"/>
  </si>
  <si>
    <t>社会資本減耗分</t>
    <rPh sb="0" eb="4">
      <t>シャカイシホン</t>
    </rPh>
    <rPh sb="4" eb="6">
      <t>ゲンモウ</t>
    </rPh>
    <rPh sb="6" eb="7">
      <t>ブン</t>
    </rPh>
    <phoneticPr fontId="29"/>
  </si>
  <si>
    <t>941</t>
    <phoneticPr fontId="29"/>
  </si>
  <si>
    <t>間接税</t>
    <rPh sb="0" eb="3">
      <t>カンセツゼイ</t>
    </rPh>
    <phoneticPr fontId="29"/>
  </si>
  <si>
    <t>951</t>
    <phoneticPr fontId="29"/>
  </si>
  <si>
    <t>(控除)経常補助金</t>
    <rPh sb="1" eb="3">
      <t>コウジョ</t>
    </rPh>
    <rPh sb="4" eb="6">
      <t>ケイジョウ</t>
    </rPh>
    <rPh sb="6" eb="9">
      <t>ホジョキン</t>
    </rPh>
    <phoneticPr fontId="29"/>
  </si>
  <si>
    <t>960</t>
    <phoneticPr fontId="29"/>
  </si>
  <si>
    <t>粗付加価値部門県</t>
    <rPh sb="0" eb="3">
      <t>ソフカ</t>
    </rPh>
    <rPh sb="3" eb="5">
      <t>カチ</t>
    </rPh>
    <rPh sb="5" eb="7">
      <t>ブモン</t>
    </rPh>
    <rPh sb="7" eb="8">
      <t>ケン</t>
    </rPh>
    <phoneticPr fontId="29"/>
  </si>
  <si>
    <t>970</t>
    <phoneticPr fontId="29"/>
  </si>
  <si>
    <r>
      <t xml:space="preserve">雇用者数(人)
</t>
    </r>
    <r>
      <rPr>
        <sz val="6"/>
        <rFont val="HGｺﾞｼｯｸM"/>
        <family val="3"/>
        <charset val="128"/>
      </rPr>
      <t>(有給役員+雇用者)</t>
    </r>
    <rPh sb="0" eb="3">
      <t>コヨウシャ</t>
    </rPh>
    <rPh sb="3" eb="4">
      <t>スウ</t>
    </rPh>
    <rPh sb="5" eb="6">
      <t>ニン</t>
    </rPh>
    <rPh sb="9" eb="11">
      <t>ユウキュウ</t>
    </rPh>
    <rPh sb="11" eb="13">
      <t>ヤクイン</t>
    </rPh>
    <rPh sb="14" eb="17">
      <t>コヨウシャ</t>
    </rPh>
    <phoneticPr fontId="2"/>
  </si>
  <si>
    <t>生産額(万円)</t>
    <rPh sb="0" eb="3">
      <t>セイサンガク</t>
    </rPh>
    <rPh sb="4" eb="6">
      <t>マンエン</t>
    </rPh>
    <phoneticPr fontId="2"/>
  </si>
  <si>
    <t>雇用者係数</t>
    <rPh sb="0" eb="3">
      <t>コヨウシャ</t>
    </rPh>
    <rPh sb="3" eb="5">
      <t>ケイスウ</t>
    </rPh>
    <phoneticPr fontId="2"/>
  </si>
  <si>
    <t>就業者総数(人)</t>
    <rPh sb="0" eb="3">
      <t>シュウギョウシャ</t>
    </rPh>
    <rPh sb="3" eb="5">
      <t>ソウスウ</t>
    </rPh>
    <rPh sb="6" eb="7">
      <t>ニン</t>
    </rPh>
    <phoneticPr fontId="2"/>
  </si>
  <si>
    <t>雇用表【１０６分類】</t>
    <rPh sb="0" eb="2">
      <t>コヨウ</t>
    </rPh>
    <rPh sb="2" eb="3">
      <t>ヒョウ</t>
    </rPh>
    <rPh sb="7" eb="9">
      <t>ブンルイ</t>
    </rPh>
    <phoneticPr fontId="2"/>
  </si>
  <si>
    <t>生産者価格率</t>
    <rPh sb="0" eb="3">
      <t>セイサンシャ</t>
    </rPh>
    <rPh sb="3" eb="5">
      <t>カカク</t>
    </rPh>
    <rPh sb="5" eb="6">
      <t>リツ</t>
    </rPh>
    <phoneticPr fontId="2"/>
  </si>
  <si>
    <t>国内生産額</t>
    <rPh sb="0" eb="2">
      <t>コクナイ</t>
    </rPh>
    <rPh sb="2" eb="5">
      <t>セイサンガク</t>
    </rPh>
    <phoneticPr fontId="2"/>
  </si>
  <si>
    <t>輸入額</t>
    <rPh sb="0" eb="3">
      <t>ユニュウガク</t>
    </rPh>
    <phoneticPr fontId="2"/>
  </si>
  <si>
    <t>-</t>
    <phoneticPr fontId="2"/>
  </si>
  <si>
    <t>購入者価格
(A)</t>
    <rPh sb="0" eb="3">
      <t>コウニュウシャ</t>
    </rPh>
    <rPh sb="3" eb="5">
      <t>カカク</t>
    </rPh>
    <phoneticPr fontId="2"/>
  </si>
  <si>
    <t>秘匿値対応のため統合</t>
    <phoneticPr fontId="2"/>
  </si>
  <si>
    <t>合　　　計</t>
    <rPh sb="0" eb="1">
      <t>ゴウ</t>
    </rPh>
    <rPh sb="4" eb="5">
      <t>ケイ</t>
    </rPh>
    <phoneticPr fontId="2"/>
  </si>
  <si>
    <t>商業マージン
(B)</t>
    <rPh sb="0" eb="2">
      <t>ショウギョウ</t>
    </rPh>
    <phoneticPr fontId="2"/>
  </si>
  <si>
    <t>全国ベース</t>
    <rPh sb="0" eb="2">
      <t>ゼンコク</t>
    </rPh>
    <phoneticPr fontId="2"/>
  </si>
  <si>
    <t>粗付加価値部門計</t>
    <rPh sb="0" eb="3">
      <t>ソフカ</t>
    </rPh>
    <rPh sb="3" eb="5">
      <t>カチ</t>
    </rPh>
    <rPh sb="5" eb="7">
      <t>ブモン</t>
    </rPh>
    <rPh sb="7" eb="8">
      <t>ケイ</t>
    </rPh>
    <phoneticPr fontId="29"/>
  </si>
  <si>
    <t>粗付加価値率</t>
    <rPh sb="0" eb="3">
      <t>ソフカ</t>
    </rPh>
    <rPh sb="3" eb="6">
      <t>カチリツ</t>
    </rPh>
    <phoneticPr fontId="2"/>
  </si>
  <si>
    <t>雇用者所得率</t>
    <rPh sb="0" eb="3">
      <t>コヨウシャ</t>
    </rPh>
    <rPh sb="3" eb="6">
      <t>ショトクリツ</t>
    </rPh>
    <phoneticPr fontId="2"/>
  </si>
  <si>
    <t>鹿児島県ベース</t>
    <rPh sb="0" eb="4">
      <t>カゴシマケン</t>
    </rPh>
    <phoneticPr fontId="2"/>
  </si>
  <si>
    <t>粗付加価値
誘発額</t>
    <phoneticPr fontId="2"/>
  </si>
  <si>
    <t>雇用者所得
誘発額</t>
    <rPh sb="0" eb="3">
      <t>コヨウシャ</t>
    </rPh>
    <rPh sb="3" eb="5">
      <t>ショトク</t>
    </rPh>
    <phoneticPr fontId="2"/>
  </si>
  <si>
    <t>一次波及効果</t>
    <rPh sb="0" eb="2">
      <t>イチジ</t>
    </rPh>
    <rPh sb="2" eb="4">
      <t>ハキュウ</t>
    </rPh>
    <rPh sb="4" eb="6">
      <t>コウカ</t>
    </rPh>
    <phoneticPr fontId="2"/>
  </si>
  <si>
    <t>県内自給率</t>
    <rPh sb="0" eb="2">
      <t>ケンナイ</t>
    </rPh>
    <rPh sb="2" eb="5">
      <t>ジキュウリツ</t>
    </rPh>
    <phoneticPr fontId="2"/>
  </si>
  <si>
    <t>直接+一次波及
生産誘発額</t>
    <rPh sb="0" eb="2">
      <t>チョクセツ</t>
    </rPh>
    <rPh sb="3" eb="5">
      <t>イチジ</t>
    </rPh>
    <rPh sb="5" eb="7">
      <t>ハキュウ</t>
    </rPh>
    <rPh sb="8" eb="10">
      <t>セイサン</t>
    </rPh>
    <rPh sb="10" eb="12">
      <t>ユウハツ</t>
    </rPh>
    <rPh sb="12" eb="13">
      <t>ガク</t>
    </rPh>
    <phoneticPr fontId="2"/>
  </si>
  <si>
    <t>県内経済
生産誘発額</t>
    <rPh sb="0" eb="2">
      <t>ケンナイ</t>
    </rPh>
    <rPh sb="2" eb="4">
      <t>ケイザイ</t>
    </rPh>
    <rPh sb="5" eb="7">
      <t>セイサン</t>
    </rPh>
    <rPh sb="7" eb="10">
      <t>ユウハツガク</t>
    </rPh>
    <phoneticPr fontId="2"/>
  </si>
  <si>
    <t>県内経済
生産誘発額</t>
    <rPh sb="0" eb="2">
      <t>ケンナイ</t>
    </rPh>
    <rPh sb="2" eb="4">
      <t>ケイザイ</t>
    </rPh>
    <rPh sb="5" eb="7">
      <t>セイサン</t>
    </rPh>
    <rPh sb="7" eb="9">
      <t>ユウハツ</t>
    </rPh>
    <rPh sb="9" eb="10">
      <t>ガク</t>
    </rPh>
    <phoneticPr fontId="2"/>
  </si>
  <si>
    <t>粗付加価値
誘発額</t>
    <rPh sb="0" eb="3">
      <t>ソフカ</t>
    </rPh>
    <rPh sb="3" eb="5">
      <t>カチ</t>
    </rPh>
    <rPh sb="6" eb="9">
      <t>ユウハツガク</t>
    </rPh>
    <phoneticPr fontId="2"/>
  </si>
  <si>
    <t>一次波及効果</t>
    <rPh sb="0" eb="2">
      <t>イチジ</t>
    </rPh>
    <rPh sb="2" eb="6">
      <t>ハキュウコウカ</t>
    </rPh>
    <phoneticPr fontId="2"/>
  </si>
  <si>
    <t>二次波及効果</t>
    <rPh sb="0" eb="1">
      <t>2</t>
    </rPh>
    <rPh sb="1" eb="2">
      <t>ジ</t>
    </rPh>
    <rPh sb="2" eb="6">
      <t>ハキュウコウカ</t>
    </rPh>
    <phoneticPr fontId="2"/>
  </si>
  <si>
    <t>直 接 効 果</t>
    <rPh sb="0" eb="1">
      <t>スナオ</t>
    </rPh>
    <rPh sb="2" eb="3">
      <t>セツ</t>
    </rPh>
    <rPh sb="4" eb="5">
      <t>コウ</t>
    </rPh>
    <rPh sb="6" eb="7">
      <t>ハテ</t>
    </rPh>
    <phoneticPr fontId="2"/>
  </si>
  <si>
    <t>就業者
誘発数</t>
    <rPh sb="0" eb="3">
      <t>シュウギョウシャ</t>
    </rPh>
    <rPh sb="4" eb="6">
      <t>ユウハツ</t>
    </rPh>
    <rPh sb="6" eb="7">
      <t>スウ</t>
    </rPh>
    <phoneticPr fontId="2"/>
  </si>
  <si>
    <t>(単位：万円)</t>
    <phoneticPr fontId="2"/>
  </si>
  <si>
    <t>総合波及効果</t>
    <rPh sb="0" eb="2">
      <t>ソウゴウ</t>
    </rPh>
    <rPh sb="2" eb="4">
      <t>ハキュウ</t>
    </rPh>
    <rPh sb="4" eb="6">
      <t>コウカ</t>
    </rPh>
    <phoneticPr fontId="2"/>
  </si>
  <si>
    <t>二次波及効果</t>
    <rPh sb="0" eb="2">
      <t>ニジ</t>
    </rPh>
    <rPh sb="2" eb="4">
      <t>ハキュウ</t>
    </rPh>
    <rPh sb="4" eb="6">
      <t>コウカ</t>
    </rPh>
    <phoneticPr fontId="2"/>
  </si>
  <si>
    <t>県内経済
需要増額</t>
    <rPh sb="0" eb="2">
      <t>ケンナイ</t>
    </rPh>
    <rPh sb="2" eb="4">
      <t>ケイザイ</t>
    </rPh>
    <rPh sb="5" eb="7">
      <t>ジュヨウ</t>
    </rPh>
    <rPh sb="7" eb="9">
      <t>ゾウガク</t>
    </rPh>
    <phoneticPr fontId="2"/>
  </si>
  <si>
    <t>01 農業</t>
  </si>
  <si>
    <t>02 林業</t>
  </si>
  <si>
    <t>03 漁業</t>
  </si>
  <si>
    <t>04 鉱業</t>
  </si>
  <si>
    <t>05 製造業</t>
  </si>
  <si>
    <t>06 建設業</t>
  </si>
  <si>
    <t>07 電力･ガス･水道</t>
  </si>
  <si>
    <t>08 商業</t>
  </si>
  <si>
    <t>09 金融・保険</t>
  </si>
  <si>
    <t>10 不動産</t>
  </si>
  <si>
    <t>11 運輸･郵便</t>
  </si>
  <si>
    <t>12 情報通信</t>
  </si>
  <si>
    <t>13 公務</t>
  </si>
  <si>
    <t>14 サービス</t>
  </si>
  <si>
    <t>15 分類不明</t>
  </si>
  <si>
    <t>雇用者所得
誘発額</t>
    <rPh sb="0" eb="3">
      <t>コヨウシャ</t>
    </rPh>
    <rPh sb="3" eb="5">
      <t>ショトク</t>
    </rPh>
    <rPh sb="6" eb="9">
      <t>ユウハツガク</t>
    </rPh>
    <phoneticPr fontId="2"/>
  </si>
  <si>
    <t>(単位：万円)</t>
    <rPh sb="1" eb="3">
      <t>タンイ</t>
    </rPh>
    <rPh sb="4" eb="6">
      <t>マンエン</t>
    </rPh>
    <phoneticPr fontId="2"/>
  </si>
  <si>
    <t>雇用者誘発数</t>
    <rPh sb="0" eb="3">
      <t>コヨウシャ</t>
    </rPh>
    <rPh sb="3" eb="5">
      <t>ユウハツ</t>
    </rPh>
    <rPh sb="5" eb="6">
      <t>スウ</t>
    </rPh>
    <phoneticPr fontId="2"/>
  </si>
  <si>
    <t>合　　計</t>
    <rPh sb="0" eb="1">
      <t>ゴウ</t>
    </rPh>
    <rPh sb="3" eb="4">
      <t>ケイ</t>
    </rPh>
    <phoneticPr fontId="2"/>
  </si>
  <si>
    <t>就業者誘発数</t>
    <phoneticPr fontId="2"/>
  </si>
  <si>
    <t>二次波及効果</t>
    <rPh sb="0" eb="1">
      <t>2</t>
    </rPh>
    <rPh sb="1" eb="2">
      <t>ジ</t>
    </rPh>
    <rPh sb="2" eb="4">
      <t>ハキュウ</t>
    </rPh>
    <rPh sb="4" eb="6">
      <t>コウカ</t>
    </rPh>
    <phoneticPr fontId="2"/>
  </si>
  <si>
    <t>生産者価格
(A-(B+C))</t>
    <rPh sb="0" eb="3">
      <t>セイサンシャ</t>
    </rPh>
    <rPh sb="3" eb="5">
      <t>カカク</t>
    </rPh>
    <phoneticPr fontId="2"/>
  </si>
  <si>
    <t>需要増加額</t>
    <rPh sb="0" eb="2">
      <t>ジュヨウ</t>
    </rPh>
    <rPh sb="2" eb="4">
      <t>ゾウカ</t>
    </rPh>
    <rPh sb="4" eb="5">
      <t>ガク</t>
    </rPh>
    <phoneticPr fontId="2"/>
  </si>
  <si>
    <t>（A)</t>
    <phoneticPr fontId="2"/>
  </si>
  <si>
    <t>（B)</t>
    <phoneticPr fontId="2"/>
  </si>
  <si>
    <t>波及効果倍率(B/A)</t>
    <rPh sb="0" eb="4">
      <t>ハキュウコウカ</t>
    </rPh>
    <rPh sb="4" eb="6">
      <t>バイリツ</t>
    </rPh>
    <phoneticPr fontId="2"/>
  </si>
  <si>
    <t>需要（消費，投資等）増加額</t>
    <rPh sb="0" eb="2">
      <t>ジュヨウ</t>
    </rPh>
    <phoneticPr fontId="2"/>
  </si>
  <si>
    <t>就業者及び雇用者誘発数分析結果 （１０６部門）</t>
    <rPh sb="0" eb="3">
      <t>シュウギョウシャ</t>
    </rPh>
    <rPh sb="3" eb="4">
      <t>オヨ</t>
    </rPh>
    <rPh sb="5" eb="8">
      <t>コヨウシャ</t>
    </rPh>
    <rPh sb="8" eb="10">
      <t>ユウハツ</t>
    </rPh>
    <rPh sb="10" eb="11">
      <t>カズ</t>
    </rPh>
    <rPh sb="11" eb="13">
      <t>ブンセキ</t>
    </rPh>
    <rPh sb="13" eb="15">
      <t>ケッカ</t>
    </rPh>
    <rPh sb="20" eb="22">
      <t>ブモン</t>
    </rPh>
    <phoneticPr fontId="2"/>
  </si>
  <si>
    <t>移輸入率(自給率)調整</t>
    <rPh sb="0" eb="1">
      <t>イ</t>
    </rPh>
    <rPh sb="1" eb="3">
      <t>ユニュウ</t>
    </rPh>
    <rPh sb="3" eb="4">
      <t>リツ</t>
    </rPh>
    <rPh sb="5" eb="8">
      <t>ジキュウリツ</t>
    </rPh>
    <rPh sb="9" eb="11">
      <t>チョウセイ</t>
    </rPh>
    <phoneticPr fontId="2"/>
  </si>
  <si>
    <t>備   考</t>
    <rPh sb="0" eb="1">
      <t>ソナエ</t>
    </rPh>
    <rPh sb="4" eb="5">
      <t>コウ</t>
    </rPh>
    <phoneticPr fontId="2"/>
  </si>
  <si>
    <t>経済波及効果 １０６分類 分析結果 (詳細)</t>
    <rPh sb="0" eb="2">
      <t>ケイザイ</t>
    </rPh>
    <rPh sb="2" eb="4">
      <t>ハキュウ</t>
    </rPh>
    <rPh sb="4" eb="6">
      <t>コウカ</t>
    </rPh>
    <rPh sb="10" eb="12">
      <t>ブンルイ</t>
    </rPh>
    <rPh sb="13" eb="15">
      <t>ブンセキ</t>
    </rPh>
    <rPh sb="15" eb="17">
      <t>ケッカ</t>
    </rPh>
    <rPh sb="19" eb="21">
      <t>ショウサイ</t>
    </rPh>
    <phoneticPr fontId="2"/>
  </si>
  <si>
    <t>１０６分類　各種係数</t>
    <rPh sb="3" eb="5">
      <t>ブンルイ</t>
    </rPh>
    <rPh sb="6" eb="8">
      <t>カクシュ</t>
    </rPh>
    <rPh sb="8" eb="10">
      <t>ケイスウ</t>
    </rPh>
    <phoneticPr fontId="2"/>
  </si>
  <si>
    <t>鹿児島県産業連関表 (１０６分類)</t>
    <rPh sb="0" eb="4">
      <t>カゴシマケン</t>
    </rPh>
    <rPh sb="14" eb="16">
      <t>ブンルイ</t>
    </rPh>
    <phoneticPr fontId="2"/>
  </si>
  <si>
    <t>投入係数表（１０６分類）</t>
    <rPh sb="0" eb="2">
      <t>トウニュウ</t>
    </rPh>
    <rPh sb="2" eb="4">
      <t>ケイスウ</t>
    </rPh>
    <rPh sb="4" eb="5">
      <t>ヒョウ</t>
    </rPh>
    <rPh sb="9" eb="11">
      <t>ブンルイ</t>
    </rPh>
    <phoneticPr fontId="2"/>
  </si>
  <si>
    <t>需要
(消費，投資等)増加額
(生産者価格)</t>
    <rPh sb="0" eb="2">
      <t>ジュヨウ</t>
    </rPh>
    <rPh sb="16" eb="19">
      <t>セイサンシャ</t>
    </rPh>
    <rPh sb="19" eb="21">
      <t>カカク</t>
    </rPh>
    <phoneticPr fontId="2"/>
  </si>
  <si>
    <t>運賃マージン
(C)</t>
    <rPh sb="0" eb="2">
      <t>ウンチン</t>
    </rPh>
    <phoneticPr fontId="2"/>
  </si>
  <si>
    <t>〇分析結果の利用にあたって
　本分析ツールは，簡便に分析を行うことを目的として作成しているものです。産業連関分析は利用上の注意にあるような特性があるほか，仮定の置き方や与件データの設定により分析結果が異なります。
　また，このツールは各部門に需用が発生した際の生産による波及効果を計算するものとなっており，所得の増加など，他の分析に用いられることを想定しておりません。
　本分析ツールでの分析結果の使用に当たりましては，上記の点を十分ご注意いただきますようお願いします。
　なお，分析結果の各値については，端数の処理のために総数と内訳合計が一致しない場合があります。</t>
    <rPh sb="57" eb="60">
      <t>リヨウジョウ</t>
    </rPh>
    <rPh sb="61" eb="63">
      <t>チュウイ</t>
    </rPh>
    <rPh sb="117" eb="120">
      <t>カクブモン</t>
    </rPh>
    <rPh sb="121" eb="123">
      <t>ジュヨウ</t>
    </rPh>
    <rPh sb="124" eb="126">
      <t>ハッセイ</t>
    </rPh>
    <rPh sb="128" eb="129">
      <t>サイ</t>
    </rPh>
    <rPh sb="130" eb="132">
      <t>セイサン</t>
    </rPh>
    <rPh sb="140" eb="142">
      <t>ケイサン</t>
    </rPh>
    <rPh sb="153" eb="155">
      <t>ショトク</t>
    </rPh>
    <rPh sb="156" eb="158">
      <t>ゾウカ</t>
    </rPh>
    <rPh sb="161" eb="162">
      <t>タ</t>
    </rPh>
    <rPh sb="163" eb="165">
      <t>ブンセキ</t>
    </rPh>
    <rPh sb="166" eb="167">
      <t>モチ</t>
    </rPh>
    <rPh sb="174" eb="176">
      <t>ソウテイ</t>
    </rPh>
    <rPh sb="210" eb="212">
      <t>ジョウキ</t>
    </rPh>
    <rPh sb="213" eb="214">
      <t>テン</t>
    </rPh>
    <rPh sb="215" eb="217">
      <t>ジュウブン</t>
    </rPh>
    <phoneticPr fontId="2"/>
  </si>
  <si>
    <t>※　自給率（１－移輸入）を変更する場合は，各自の責任において行ってください。</t>
    <rPh sb="2" eb="5">
      <t>ジキュウリツ</t>
    </rPh>
    <rPh sb="8" eb="9">
      <t>イ</t>
    </rPh>
    <rPh sb="9" eb="11">
      <t>ユニュウ</t>
    </rPh>
    <phoneticPr fontId="2"/>
  </si>
  <si>
    <t>産業別経済波及効果 分析結果</t>
    <rPh sb="0" eb="2">
      <t>サンギョウ</t>
    </rPh>
    <rPh sb="2" eb="3">
      <t>ルイベツ</t>
    </rPh>
    <rPh sb="3" eb="5">
      <t>ケイザイ</t>
    </rPh>
    <rPh sb="5" eb="9">
      <t>ハキュウコウカ</t>
    </rPh>
    <rPh sb="10" eb="12">
      <t>ブンセキ</t>
    </rPh>
    <rPh sb="12" eb="14">
      <t>ケッカ</t>
    </rPh>
    <phoneticPr fontId="2"/>
  </si>
  <si>
    <t>うち雇用者誘発数</t>
    <rPh sb="2" eb="5">
      <t>コヨウシャ</t>
    </rPh>
    <rPh sb="5" eb="7">
      <t>ユウハツ</t>
    </rPh>
    <rPh sb="7" eb="8">
      <t>スウ</t>
    </rPh>
    <phoneticPr fontId="2"/>
  </si>
  <si>
    <t>うち粗付加価値
誘発額</t>
    <rPh sb="2" eb="5">
      <t>ソフカ</t>
    </rPh>
    <rPh sb="5" eb="7">
      <t>カチ</t>
    </rPh>
    <rPh sb="8" eb="11">
      <t>ユウハツガク</t>
    </rPh>
    <phoneticPr fontId="2"/>
  </si>
  <si>
    <t>うち雇用者所得
誘発額</t>
    <rPh sb="2" eb="5">
      <t>コヨウシャ</t>
    </rPh>
    <rPh sb="5" eb="7">
      <t>ショトク</t>
    </rPh>
    <rPh sb="8" eb="10">
      <t>ユウハツ</t>
    </rPh>
    <rPh sb="10" eb="11">
      <t>ガク</t>
    </rPh>
    <phoneticPr fontId="2"/>
  </si>
  <si>
    <t>経済波及効果 分析結果(１０６部門)</t>
    <rPh sb="0" eb="2">
      <t>ケイザイ</t>
    </rPh>
    <rPh sb="2" eb="6">
      <t>ハキュウコウカ</t>
    </rPh>
    <rPh sb="7" eb="9">
      <t>ブンセキ</t>
    </rPh>
    <rPh sb="9" eb="11">
      <t>ケッカ</t>
    </rPh>
    <rPh sb="15" eb="17">
      <t>ブモン</t>
    </rPh>
    <phoneticPr fontId="2"/>
  </si>
  <si>
    <t>※ 本表及びグラフは，１０６部門による経済波及効果を分析した結果を１５部門にまとめたものである。</t>
    <rPh sb="2" eb="3">
      <t>ホン</t>
    </rPh>
    <rPh sb="3" eb="4">
      <t>ヒョウ</t>
    </rPh>
    <rPh sb="4" eb="5">
      <t>オヨ</t>
    </rPh>
    <rPh sb="14" eb="16">
      <t>ブモン</t>
    </rPh>
    <rPh sb="19" eb="21">
      <t>ケイザイ</t>
    </rPh>
    <rPh sb="21" eb="25">
      <t>ハキュウコウカ</t>
    </rPh>
    <rPh sb="26" eb="28">
      <t>ブンセキ</t>
    </rPh>
    <rPh sb="30" eb="32">
      <t>ケッカ</t>
    </rPh>
    <rPh sb="35" eb="37">
      <t>ブモン</t>
    </rPh>
    <phoneticPr fontId="2"/>
  </si>
  <si>
    <t>106部門</t>
    <rPh sb="3" eb="5">
      <t>ブモン</t>
    </rPh>
    <phoneticPr fontId="29"/>
  </si>
  <si>
    <t>39部門名</t>
    <rPh sb="2" eb="5">
      <t>ブモンメイ</t>
    </rPh>
    <phoneticPr fontId="3"/>
  </si>
  <si>
    <t>15部門名</t>
    <rPh sb="2" eb="5">
      <t>ブモンメイ</t>
    </rPh>
    <phoneticPr fontId="3"/>
  </si>
  <si>
    <t>3部門名</t>
    <rPh sb="1" eb="4">
      <t>ブモンメイ</t>
    </rPh>
    <phoneticPr fontId="3"/>
  </si>
  <si>
    <t>事業所数</t>
    <rPh sb="0" eb="3">
      <t>ジギョウショ</t>
    </rPh>
    <rPh sb="3" eb="4">
      <t>スウ</t>
    </rPh>
    <phoneticPr fontId="29"/>
  </si>
  <si>
    <t>穀類</t>
  </si>
  <si>
    <t>農業</t>
    <rPh sb="0" eb="2">
      <t>ノウギョウ</t>
    </rPh>
    <phoneticPr fontId="29"/>
  </si>
  <si>
    <t>第一次産業</t>
    <rPh sb="0" eb="1">
      <t>ダイ</t>
    </rPh>
    <rPh sb="1" eb="2">
      <t>1</t>
    </rPh>
    <rPh sb="2" eb="3">
      <t>ジ</t>
    </rPh>
    <rPh sb="3" eb="5">
      <t>サンギョウ</t>
    </rPh>
    <phoneticPr fontId="29"/>
  </si>
  <si>
    <t>いも・豆類</t>
  </si>
  <si>
    <t>野菜</t>
  </si>
  <si>
    <t>果実</t>
  </si>
  <si>
    <t>その他の食用作物</t>
  </si>
  <si>
    <t>非食用作物</t>
  </si>
  <si>
    <t>育林</t>
  </si>
  <si>
    <t>林業</t>
    <rPh sb="0" eb="2">
      <t>リンギョウ</t>
    </rPh>
    <phoneticPr fontId="29"/>
  </si>
  <si>
    <t>素材</t>
  </si>
  <si>
    <t>特用林産物</t>
  </si>
  <si>
    <t>海面漁業</t>
  </si>
  <si>
    <t>漁業</t>
    <rPh sb="0" eb="2">
      <t>ギョギョウ</t>
    </rPh>
    <phoneticPr fontId="29"/>
  </si>
  <si>
    <t>内水面漁業</t>
  </si>
  <si>
    <t>鉱業</t>
    <rPh sb="0" eb="2">
      <t>コウギョウ</t>
    </rPh>
    <phoneticPr fontId="29"/>
  </si>
  <si>
    <t>第二次産業(1/3)</t>
    <rPh sb="0" eb="1">
      <t>ダイ</t>
    </rPh>
    <rPh sb="1" eb="2">
      <t>2</t>
    </rPh>
    <rPh sb="2" eb="3">
      <t>ジ</t>
    </rPh>
    <rPh sb="3" eb="5">
      <t>サンギョウ</t>
    </rPh>
    <phoneticPr fontId="29"/>
  </si>
  <si>
    <t>その他の鉱物</t>
    <rPh sb="2" eb="3">
      <t>タ</t>
    </rPh>
    <rPh sb="4" eb="6">
      <t>コウブツ</t>
    </rPh>
    <phoneticPr fontId="2"/>
  </si>
  <si>
    <t>製造業(1/3)</t>
    <rPh sb="0" eb="3">
      <t>セイゾウギョウ</t>
    </rPh>
    <phoneticPr fontId="29"/>
  </si>
  <si>
    <t>水産食料品</t>
  </si>
  <si>
    <t>その他の飲料</t>
  </si>
  <si>
    <t>織物</t>
  </si>
  <si>
    <t>ニット生地</t>
  </si>
  <si>
    <t>染色整理</t>
  </si>
  <si>
    <t>その他の衣服・身の回り品</t>
  </si>
  <si>
    <t>その他の繊維既製品</t>
  </si>
  <si>
    <t>その他の木製品</t>
  </si>
  <si>
    <t>紙・板紙</t>
  </si>
  <si>
    <t>加工紙</t>
  </si>
  <si>
    <t>その他の紙加工品</t>
  </si>
  <si>
    <t>その他の製造工業製品(1/3)</t>
    <rPh sb="2" eb="3">
      <t>タ</t>
    </rPh>
    <rPh sb="4" eb="6">
      <t>セイゾウ</t>
    </rPh>
    <rPh sb="6" eb="8">
      <t>コウギョウ</t>
    </rPh>
    <rPh sb="8" eb="10">
      <t>セイヒン</t>
    </rPh>
    <phoneticPr fontId="29"/>
  </si>
  <si>
    <t>ソーダ工業製品</t>
  </si>
  <si>
    <t>合成ゴム</t>
  </si>
  <si>
    <t>塗料・印刷インキ</t>
  </si>
  <si>
    <t>農薬</t>
  </si>
  <si>
    <t>その他の化学最終製品</t>
  </si>
  <si>
    <t>その他のゴム製品</t>
  </si>
  <si>
    <t>その他の製造工業製品(2/3)</t>
    <rPh sb="2" eb="3">
      <t>タ</t>
    </rPh>
    <rPh sb="4" eb="6">
      <t>セイゾウ</t>
    </rPh>
    <rPh sb="6" eb="8">
      <t>コウギョウ</t>
    </rPh>
    <rPh sb="8" eb="10">
      <t>セイヒン</t>
    </rPh>
    <phoneticPr fontId="29"/>
  </si>
  <si>
    <t>鉄屑</t>
  </si>
  <si>
    <t>鋼管</t>
  </si>
  <si>
    <t>冷延・めっき鋼材</t>
  </si>
  <si>
    <t>非鉄金属屑</t>
  </si>
  <si>
    <t>電線・ケーブル</t>
  </si>
  <si>
    <t>その他の非鉄金属製品</t>
  </si>
  <si>
    <t>建築用金属製品</t>
  </si>
  <si>
    <t>製造業(2/3)</t>
    <rPh sb="0" eb="3">
      <t>セイゾウギョウ</t>
    </rPh>
    <phoneticPr fontId="29"/>
  </si>
  <si>
    <t>第二次産業(2/3)</t>
    <rPh sb="0" eb="1">
      <t>ダイ</t>
    </rPh>
    <rPh sb="1" eb="2">
      <t>2</t>
    </rPh>
    <rPh sb="2" eb="3">
      <t>ジ</t>
    </rPh>
    <rPh sb="3" eb="5">
      <t>サンギョウ</t>
    </rPh>
    <phoneticPr fontId="29"/>
  </si>
  <si>
    <t>運搬機械</t>
  </si>
  <si>
    <t>冷凍機・温湿調整装置</t>
  </si>
  <si>
    <t>繊維機械</t>
  </si>
  <si>
    <t>半導体製造装置</t>
  </si>
  <si>
    <t>事務用機械</t>
  </si>
  <si>
    <t>医療用機械器具</t>
  </si>
  <si>
    <t>武器</t>
  </si>
  <si>
    <t>二輪自動車</t>
  </si>
  <si>
    <t>鉄道車両・同修理</t>
  </si>
  <si>
    <t>航空機・同修理</t>
  </si>
  <si>
    <t>その他の輸送機械</t>
  </si>
  <si>
    <t>その他の製造工業製品(3/3)</t>
    <rPh sb="2" eb="3">
      <t>タ</t>
    </rPh>
    <rPh sb="4" eb="6">
      <t>セイゾウ</t>
    </rPh>
    <rPh sb="6" eb="8">
      <t>コウギョウ</t>
    </rPh>
    <rPh sb="8" eb="10">
      <t>セイヒン</t>
    </rPh>
    <phoneticPr fontId="29"/>
  </si>
  <si>
    <t>建設業</t>
    <rPh sb="0" eb="3">
      <t>ケンセツギョウ</t>
    </rPh>
    <phoneticPr fontId="29"/>
  </si>
  <si>
    <t>非住宅建築</t>
  </si>
  <si>
    <t>電力・ガス・水道</t>
    <rPh sb="0" eb="2">
      <t>デンリョク</t>
    </rPh>
    <rPh sb="6" eb="8">
      <t>スイドウ</t>
    </rPh>
    <phoneticPr fontId="29"/>
  </si>
  <si>
    <t>第三次産業(1/3)</t>
    <rPh sb="0" eb="1">
      <t>ダイ</t>
    </rPh>
    <rPh sb="1" eb="2">
      <t>3</t>
    </rPh>
    <rPh sb="2" eb="3">
      <t>ジ</t>
    </rPh>
    <rPh sb="3" eb="5">
      <t>サンギョウ</t>
    </rPh>
    <phoneticPr fontId="29"/>
  </si>
  <si>
    <t>熱供給業</t>
  </si>
  <si>
    <t>商業</t>
    <rPh sb="0" eb="2">
      <t>ショウギョウ</t>
    </rPh>
    <phoneticPr fontId="29"/>
  </si>
  <si>
    <t>小売</t>
  </si>
  <si>
    <t>金融・保険</t>
    <rPh sb="0" eb="2">
      <t>キンユウ</t>
    </rPh>
    <rPh sb="3" eb="5">
      <t>ホケン</t>
    </rPh>
    <phoneticPr fontId="29"/>
  </si>
  <si>
    <t>保険</t>
  </si>
  <si>
    <t>不動産</t>
    <rPh sb="0" eb="3">
      <t>フドウサン</t>
    </rPh>
    <phoneticPr fontId="29"/>
  </si>
  <si>
    <t>鉄道旅客輸送</t>
  </si>
  <si>
    <t>運輸・郵便</t>
    <rPh sb="0" eb="2">
      <t>ウンユ</t>
    </rPh>
    <rPh sb="3" eb="5">
      <t>ユウビン</t>
    </rPh>
    <phoneticPr fontId="29"/>
  </si>
  <si>
    <t>鉄道貨物輸送</t>
  </si>
  <si>
    <t>道路旅客輸送</t>
  </si>
  <si>
    <t>沿海・内水面輸送</t>
  </si>
  <si>
    <t>港湾運送</t>
  </si>
  <si>
    <t>こん包</t>
  </si>
  <si>
    <t>情報通信</t>
    <rPh sb="0" eb="4">
      <t>ジョウホウツウシン</t>
    </rPh>
    <phoneticPr fontId="29"/>
  </si>
  <si>
    <t>公務</t>
    <rPh sb="0" eb="2">
      <t>コウム</t>
    </rPh>
    <phoneticPr fontId="29"/>
  </si>
  <si>
    <t>学校教育</t>
  </si>
  <si>
    <t>学術研究機関</t>
  </si>
  <si>
    <t>企業内研究開発</t>
  </si>
  <si>
    <t>第三次産業(2/3)</t>
    <rPh sb="0" eb="1">
      <t>ダイ</t>
    </rPh>
    <rPh sb="1" eb="2">
      <t>3</t>
    </rPh>
    <rPh sb="2" eb="3">
      <t>ジ</t>
    </rPh>
    <rPh sb="3" eb="5">
      <t>サンギョウ</t>
    </rPh>
    <phoneticPr fontId="29"/>
  </si>
  <si>
    <t>機械修理</t>
  </si>
  <si>
    <t>製造業(3/3)</t>
    <rPh sb="0" eb="3">
      <t>セイゾウギョウ</t>
    </rPh>
    <phoneticPr fontId="29"/>
  </si>
  <si>
    <t>第二次産業(3/3)</t>
    <rPh sb="0" eb="1">
      <t>ダイ</t>
    </rPh>
    <rPh sb="1" eb="2">
      <t>2</t>
    </rPh>
    <rPh sb="2" eb="3">
      <t>ジ</t>
    </rPh>
    <rPh sb="3" eb="5">
      <t>サンギョウ</t>
    </rPh>
    <phoneticPr fontId="29"/>
  </si>
  <si>
    <t>第三次産業(3/3)</t>
    <rPh sb="0" eb="1">
      <t>ダイ</t>
    </rPh>
    <rPh sb="1" eb="2">
      <t>3</t>
    </rPh>
    <rPh sb="2" eb="3">
      <t>ジ</t>
    </rPh>
    <rPh sb="3" eb="5">
      <t>サンギョウ</t>
    </rPh>
    <phoneticPr fontId="29"/>
  </si>
  <si>
    <t>平成２７年　鹿児島県産業連関表　波及効果分析ツール(106部門)</t>
    <rPh sb="0" eb="2">
      <t>ヘイセイ</t>
    </rPh>
    <rPh sb="4" eb="5">
      <t>ネン</t>
    </rPh>
    <rPh sb="6" eb="10">
      <t>カゴシマケン</t>
    </rPh>
    <rPh sb="10" eb="12">
      <t>サンギョウ</t>
    </rPh>
    <rPh sb="12" eb="15">
      <t>レンカンヒョウ</t>
    </rPh>
    <rPh sb="16" eb="20">
      <t>ハキュウコウカ</t>
    </rPh>
    <rPh sb="20" eb="22">
      <t>ブンセキ</t>
    </rPh>
    <rPh sb="29" eb="31">
      <t>ブモン</t>
    </rPh>
    <phoneticPr fontId="2"/>
  </si>
  <si>
    <t>その他の鉱業</t>
  </si>
  <si>
    <t>飼料・有機質肥料(別掲を除く。)</t>
  </si>
  <si>
    <t>石油化学系基礎製品</t>
  </si>
  <si>
    <t>有機化学工業製品(石油化学系基礎製品を除く。)</t>
  </si>
  <si>
    <t>化学最終製品(医薬品を除く。)</t>
  </si>
  <si>
    <t>なめし革・革製品・毛皮</t>
  </si>
  <si>
    <t>鋳鍛造品(鉄)</t>
  </si>
  <si>
    <t>建設用・建築用金属製品</t>
  </si>
  <si>
    <t>通信・映像・音響機器</t>
  </si>
  <si>
    <t>住宅賃貸料(帰属家賃)</t>
  </si>
  <si>
    <t>道路輸送(自家輸送を除く。)</t>
  </si>
  <si>
    <t>他に分類されない会員制団体</t>
  </si>
  <si>
    <t>農業
サービス</t>
  </si>
  <si>
    <t>石炭・原油・
天然ガス</t>
  </si>
  <si>
    <t>その他の
鉱業</t>
  </si>
  <si>
    <t>繊維工業
製品</t>
  </si>
  <si>
    <t>木材
・木製品</t>
  </si>
  <si>
    <t>家具
・装備品</t>
  </si>
  <si>
    <t>パルプ・紙・
板紙・加工紙</t>
  </si>
  <si>
    <t>印刷・製版
・製本</t>
  </si>
  <si>
    <t>無機化学
工業製品</t>
  </si>
  <si>
    <t>石油化学系
基礎製品</t>
  </si>
  <si>
    <t>化学最終製品
(医薬品を除く。)</t>
  </si>
  <si>
    <t>プラスチック
製品</t>
  </si>
  <si>
    <t>なめし革・
革製品・毛皮</t>
  </si>
  <si>
    <t>ガラス・
ガラス製品</t>
  </si>
  <si>
    <t>セメント・
セメント製品</t>
  </si>
  <si>
    <t>その他の窯業
・土石製品</t>
  </si>
  <si>
    <t>その他の
鉄鋼製品</t>
  </si>
  <si>
    <t>非鉄金属製錬
・精製</t>
  </si>
  <si>
    <t>非鉄金属
加工製品</t>
  </si>
  <si>
    <t>その他の
金属製品</t>
  </si>
  <si>
    <t>その他の
電子部品</t>
  </si>
  <si>
    <t>産業用
電気機器</t>
  </si>
  <si>
    <t>民生用
電気機器</t>
  </si>
  <si>
    <t>電子応用装置
・電気計測器</t>
  </si>
  <si>
    <t>その他の
電気機械</t>
  </si>
  <si>
    <t>通信・映像
・音響機器</t>
  </si>
  <si>
    <t>電子計算機
・同附属装置</t>
  </si>
  <si>
    <t>その他の
自動車</t>
  </si>
  <si>
    <t>自動車部品
・同附属品</t>
  </si>
  <si>
    <t>船舶・
同修理</t>
  </si>
  <si>
    <t>その他の輸送
機械・同修理</t>
  </si>
  <si>
    <t>その他の
製造工業製品</t>
  </si>
  <si>
    <t>再生資源回収
・加工処理</t>
  </si>
  <si>
    <t>その他の
土木建設</t>
  </si>
  <si>
    <t>ガス・
熱供給</t>
  </si>
  <si>
    <t>不動産仲介
及び賃貸</t>
  </si>
  <si>
    <t>住宅賃貸料
(帰属家賃)</t>
  </si>
  <si>
    <t>運輸附帯
サービス</t>
  </si>
  <si>
    <t>郵便・
信書便</t>
  </si>
  <si>
    <t>映像・音声・
文字情報制作</t>
  </si>
  <si>
    <t>社会保険・
社会福祉</t>
  </si>
  <si>
    <t>物品賃貸
サービス</t>
  </si>
  <si>
    <t>自動車整備
・機械修理</t>
  </si>
  <si>
    <t>洗濯・理容・
美容・浴場業</t>
  </si>
  <si>
    <t>01</t>
  </si>
  <si>
    <t>02</t>
  </si>
  <si>
    <t>03</t>
  </si>
  <si>
    <t>06</t>
  </si>
  <si>
    <t>11</t>
  </si>
  <si>
    <t>15</t>
  </si>
  <si>
    <t>16</t>
  </si>
  <si>
    <t>20</t>
  </si>
  <si>
    <t>21</t>
  </si>
  <si>
    <t>22</t>
  </si>
  <si>
    <t>25</t>
  </si>
  <si>
    <t>26</t>
  </si>
  <si>
    <t>27</t>
  </si>
  <si>
    <t>28</t>
  </si>
  <si>
    <t>29</t>
  </si>
  <si>
    <t>30</t>
  </si>
  <si>
    <t>31</t>
  </si>
  <si>
    <t>32</t>
  </si>
  <si>
    <t>33</t>
  </si>
  <si>
    <t>34</t>
  </si>
  <si>
    <t>35</t>
  </si>
  <si>
    <t>41</t>
  </si>
  <si>
    <t>46</t>
  </si>
  <si>
    <t>47</t>
  </si>
  <si>
    <t>48</t>
  </si>
  <si>
    <t>51</t>
  </si>
  <si>
    <t>53</t>
  </si>
  <si>
    <t>55</t>
  </si>
  <si>
    <t>57</t>
  </si>
  <si>
    <t>59</t>
  </si>
  <si>
    <t>61</t>
  </si>
  <si>
    <t>63</t>
  </si>
  <si>
    <t>64</t>
  </si>
  <si>
    <t>65</t>
  </si>
  <si>
    <t>66</t>
  </si>
  <si>
    <t>67</t>
  </si>
  <si>
    <t>68</t>
  </si>
  <si>
    <t>69</t>
  </si>
  <si>
    <t>林業</t>
    <rPh sb="0" eb="2">
      <t>リンギョウ</t>
    </rPh>
    <phoneticPr fontId="1"/>
  </si>
  <si>
    <t>漁業</t>
    <rPh sb="0" eb="2">
      <t>ギョギョウ</t>
    </rPh>
    <phoneticPr fontId="1"/>
  </si>
  <si>
    <t>鉱業</t>
  </si>
  <si>
    <t>飲食料品</t>
  </si>
  <si>
    <t>繊維製品</t>
  </si>
  <si>
    <t>パルプ・紙・木製品</t>
  </si>
  <si>
    <t>化学製品</t>
  </si>
  <si>
    <t>石油・石炭製品</t>
  </si>
  <si>
    <t>プラスチック・ゴム製品</t>
  </si>
  <si>
    <t>窯業・土石製品</t>
  </si>
  <si>
    <t>鉄鋼</t>
  </si>
  <si>
    <t>非鉄金属</t>
  </si>
  <si>
    <t>金属製品</t>
  </si>
  <si>
    <t>電子部品</t>
  </si>
  <si>
    <t>電気機械</t>
  </si>
  <si>
    <t>情報通信機器</t>
  </si>
  <si>
    <t>輸送機械</t>
  </si>
  <si>
    <t>建設</t>
  </si>
  <si>
    <t>電力・ガス・熱供給</t>
  </si>
  <si>
    <t>不動産</t>
  </si>
  <si>
    <t>運輸・郵便</t>
  </si>
  <si>
    <t>情報通信</t>
  </si>
  <si>
    <t>教育・研究</t>
  </si>
  <si>
    <t>医療・福祉</t>
  </si>
  <si>
    <t>対事業所サービス</t>
  </si>
  <si>
    <t>対個人サービス</t>
  </si>
  <si>
    <t>民間消費支出</t>
  </si>
  <si>
    <t>県内
最終需要計</t>
    <rPh sb="0" eb="1">
      <t>ケン</t>
    </rPh>
    <phoneticPr fontId="1"/>
  </si>
  <si>
    <t>最終需要
部門計</t>
  </si>
  <si>
    <t>711</t>
  </si>
  <si>
    <t>721</t>
  </si>
  <si>
    <t>731</t>
  </si>
  <si>
    <t>732</t>
  </si>
  <si>
    <t>741</t>
  </si>
  <si>
    <t>751</t>
  </si>
  <si>
    <t>761</t>
  </si>
  <si>
    <t>800</t>
  </si>
  <si>
    <t>840</t>
  </si>
  <si>
    <t>家計外消費支出(列)</t>
  </si>
  <si>
    <t>一般政府
消費支出</t>
  </si>
  <si>
    <t>一般政府消費支出(社会資本等減耗分)</t>
  </si>
  <si>
    <t>国内総固定
資本形成(公的)</t>
  </si>
  <si>
    <t>国内総固定
資本形成(民間)</t>
    <rPh sb="8" eb="10">
      <t>ケイセイ</t>
    </rPh>
    <phoneticPr fontId="1"/>
  </si>
  <si>
    <t>県内需要合計</t>
    <rPh sb="0" eb="1">
      <t>ケン</t>
    </rPh>
    <phoneticPr fontId="1"/>
  </si>
  <si>
    <t>移出</t>
    <rPh sb="0" eb="2">
      <t>イシュツ</t>
    </rPh>
    <phoneticPr fontId="1"/>
  </si>
  <si>
    <t>移輸出計</t>
    <rPh sb="0" eb="1">
      <t>イ</t>
    </rPh>
    <phoneticPr fontId="1"/>
  </si>
  <si>
    <t>(控除)
移入</t>
    <rPh sb="1" eb="3">
      <t>コウジョ</t>
    </rPh>
    <rPh sb="5" eb="7">
      <t>イニュウ</t>
    </rPh>
    <phoneticPr fontId="1"/>
  </si>
  <si>
    <t>(控除)
輸入</t>
  </si>
  <si>
    <t>(控除)
関税</t>
  </si>
  <si>
    <t>(控除)
輸入品商品税</t>
  </si>
  <si>
    <t>(控除)
移輸入計</t>
    <rPh sb="5" eb="6">
      <t>イ</t>
    </rPh>
    <phoneticPr fontId="1"/>
  </si>
  <si>
    <t>県内
生産額</t>
    <rPh sb="0" eb="1">
      <t>ケン</t>
    </rPh>
    <phoneticPr fontId="1"/>
  </si>
  <si>
    <t>有機化学工業製品（石油化学系基礎製品・合成樹脂を除く。）</t>
  </si>
  <si>
    <t>鋳鍛造品（鉄）</t>
  </si>
  <si>
    <t>平成27年鹿児島県産業連関表部門分類表</t>
    <rPh sb="0" eb="2">
      <t>ヘイセイ</t>
    </rPh>
    <rPh sb="4" eb="5">
      <t>ネン</t>
    </rPh>
    <rPh sb="5" eb="9">
      <t>カゴシマケン</t>
    </rPh>
    <rPh sb="9" eb="11">
      <t>サンギョウ</t>
    </rPh>
    <rPh sb="11" eb="14">
      <t>レンカンヒョウ</t>
    </rPh>
    <rPh sb="14" eb="16">
      <t>ブモン</t>
    </rPh>
    <rPh sb="16" eb="19">
      <t>ブンルイヒョウ</t>
    </rPh>
    <phoneticPr fontId="29"/>
  </si>
  <si>
    <t>190部門</t>
    <rPh sb="3" eb="5">
      <t>ブモン</t>
    </rPh>
    <phoneticPr fontId="3"/>
  </si>
  <si>
    <t>0111</t>
  </si>
  <si>
    <t>農業</t>
  </si>
  <si>
    <t>0112</t>
  </si>
  <si>
    <t>0113</t>
  </si>
  <si>
    <t>0114</t>
  </si>
  <si>
    <t>0115</t>
  </si>
  <si>
    <t>0116</t>
  </si>
  <si>
    <t>0121</t>
  </si>
  <si>
    <t>0131</t>
  </si>
  <si>
    <t>0151</t>
  </si>
  <si>
    <t>0152</t>
  </si>
  <si>
    <t>0153</t>
  </si>
  <si>
    <t>0171</t>
  </si>
  <si>
    <t>0172</t>
  </si>
  <si>
    <t>0611</t>
  </si>
  <si>
    <t>石油・原油・天然ガス</t>
    <rPh sb="0" eb="2">
      <t>セキユ</t>
    </rPh>
    <rPh sb="3" eb="5">
      <t>ゲンユ</t>
    </rPh>
    <rPh sb="6" eb="8">
      <t>テンネン</t>
    </rPh>
    <phoneticPr fontId="2"/>
  </si>
  <si>
    <t>0621</t>
  </si>
  <si>
    <t>砂利・砕石</t>
  </si>
  <si>
    <t>0629</t>
  </si>
  <si>
    <t>1111</t>
  </si>
  <si>
    <t>畜産食料品</t>
    <rPh sb="0" eb="2">
      <t>チクサン</t>
    </rPh>
    <phoneticPr fontId="2"/>
  </si>
  <si>
    <t>1112</t>
  </si>
  <si>
    <t>1113</t>
  </si>
  <si>
    <t>精穀・製粉</t>
  </si>
  <si>
    <t>1114</t>
  </si>
  <si>
    <t>めん・パン・菓子類</t>
  </si>
  <si>
    <t>1115</t>
  </si>
  <si>
    <t>農産保存食料品</t>
  </si>
  <si>
    <t>1116</t>
  </si>
  <si>
    <t>砂糖・油脂・調味料類</t>
    <rPh sb="0" eb="2">
      <t>サトウ</t>
    </rPh>
    <rPh sb="3" eb="5">
      <t>ユシ</t>
    </rPh>
    <rPh sb="6" eb="9">
      <t>チョウミリョウ</t>
    </rPh>
    <rPh sb="9" eb="10">
      <t>ルイ</t>
    </rPh>
    <phoneticPr fontId="2"/>
  </si>
  <si>
    <t>1119</t>
  </si>
  <si>
    <t>その他の食料品</t>
  </si>
  <si>
    <t>1121</t>
  </si>
  <si>
    <t>酒類</t>
  </si>
  <si>
    <t>1129</t>
  </si>
  <si>
    <t>1131</t>
  </si>
  <si>
    <t>1141</t>
  </si>
  <si>
    <t>1511</t>
  </si>
  <si>
    <t>紡績糸</t>
    <rPh sb="0" eb="2">
      <t>ボウセキ</t>
    </rPh>
    <rPh sb="2" eb="3">
      <t>イト</t>
    </rPh>
    <phoneticPr fontId="2"/>
  </si>
  <si>
    <t>1512</t>
  </si>
  <si>
    <t>1513</t>
  </si>
  <si>
    <t>1514</t>
  </si>
  <si>
    <t>1519</t>
  </si>
  <si>
    <t>その他の繊維工業製品</t>
  </si>
  <si>
    <t>1521</t>
  </si>
  <si>
    <t>織物製・ニット製衣服</t>
    <rPh sb="0" eb="2">
      <t>オリモノ</t>
    </rPh>
    <rPh sb="2" eb="3">
      <t>セイ</t>
    </rPh>
    <rPh sb="7" eb="8">
      <t>セイ</t>
    </rPh>
    <rPh sb="8" eb="10">
      <t>イフク</t>
    </rPh>
    <phoneticPr fontId="2"/>
  </si>
  <si>
    <t>1522</t>
  </si>
  <si>
    <t>1529</t>
  </si>
  <si>
    <t>1611</t>
  </si>
  <si>
    <t>木材</t>
  </si>
  <si>
    <t>1619</t>
  </si>
  <si>
    <t>1621</t>
  </si>
  <si>
    <t>1631</t>
  </si>
  <si>
    <t>パルプ</t>
  </si>
  <si>
    <t>1632</t>
  </si>
  <si>
    <t>1633</t>
  </si>
  <si>
    <t>1641</t>
  </si>
  <si>
    <t>紙製容器</t>
  </si>
  <si>
    <t>1649</t>
  </si>
  <si>
    <t>1911</t>
  </si>
  <si>
    <t>2011</t>
  </si>
  <si>
    <t>2021</t>
  </si>
  <si>
    <t>2029</t>
  </si>
  <si>
    <t>その他の無機化学工業製品</t>
  </si>
  <si>
    <t>2031</t>
  </si>
  <si>
    <t>石油化学系基礎製品</t>
    <rPh sb="4" eb="5">
      <t>ケイ</t>
    </rPh>
    <phoneticPr fontId="2"/>
  </si>
  <si>
    <t>2041</t>
  </si>
  <si>
    <t>脂肪族中間物・環式中間物・合成染料・有機顔料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センリョウ</t>
    </rPh>
    <rPh sb="18" eb="20">
      <t>ユウキ</t>
    </rPh>
    <rPh sb="20" eb="22">
      <t>ガンリョウ</t>
    </rPh>
    <phoneticPr fontId="2"/>
  </si>
  <si>
    <t>2042</t>
  </si>
  <si>
    <t>2049</t>
  </si>
  <si>
    <t>その他の有機化学工業製品</t>
  </si>
  <si>
    <t>2051</t>
  </si>
  <si>
    <t>2061</t>
  </si>
  <si>
    <t>2071</t>
  </si>
  <si>
    <t>2081</t>
  </si>
  <si>
    <t>油脂加工製品・界面活性剤</t>
    <rPh sb="0" eb="2">
      <t>ユシ</t>
    </rPh>
    <rPh sb="2" eb="4">
      <t>カコウ</t>
    </rPh>
    <rPh sb="4" eb="6">
      <t>セイヒン</t>
    </rPh>
    <rPh sb="7" eb="9">
      <t>カイメン</t>
    </rPh>
    <rPh sb="9" eb="12">
      <t>カッセイザイ</t>
    </rPh>
    <phoneticPr fontId="2"/>
  </si>
  <si>
    <t>2082</t>
  </si>
  <si>
    <t>化粧品・歯磨</t>
    <rPh sb="0" eb="3">
      <t>ケショウヒン</t>
    </rPh>
    <rPh sb="4" eb="6">
      <t>ハミガ</t>
    </rPh>
    <phoneticPr fontId="2"/>
  </si>
  <si>
    <t>2083</t>
  </si>
  <si>
    <t>2084</t>
  </si>
  <si>
    <t>2089</t>
  </si>
  <si>
    <t>2111</t>
  </si>
  <si>
    <t>2121</t>
  </si>
  <si>
    <t>2211</t>
  </si>
  <si>
    <t>2221</t>
  </si>
  <si>
    <t>タイヤ・チューブ</t>
  </si>
  <si>
    <t>2229</t>
  </si>
  <si>
    <t>2311</t>
  </si>
  <si>
    <t>革製履物</t>
  </si>
  <si>
    <t>2312</t>
  </si>
  <si>
    <t>なめし革・革製品・毛皮(革製履物を除く。)</t>
    <rPh sb="5" eb="6">
      <t>カワ</t>
    </rPh>
    <rPh sb="6" eb="8">
      <t>セイヒン</t>
    </rPh>
    <rPh sb="12" eb="14">
      <t>カワセイ</t>
    </rPh>
    <rPh sb="14" eb="16">
      <t>ハキモノ</t>
    </rPh>
    <rPh sb="17" eb="18">
      <t>ノゾ</t>
    </rPh>
    <phoneticPr fontId="2"/>
  </si>
  <si>
    <t>2511</t>
  </si>
  <si>
    <t>2521</t>
  </si>
  <si>
    <t>2531</t>
  </si>
  <si>
    <t>2591</t>
  </si>
  <si>
    <t>建設用土石製品</t>
  </si>
  <si>
    <t>2599</t>
  </si>
  <si>
    <t>2611</t>
  </si>
  <si>
    <t>2612</t>
  </si>
  <si>
    <t>2621</t>
  </si>
  <si>
    <t>熱間圧延鋼材</t>
  </si>
  <si>
    <t>2622</t>
  </si>
  <si>
    <t>2623</t>
  </si>
  <si>
    <t>2631</t>
  </si>
  <si>
    <t>鋳鍛造品(鉄)</t>
    <rPh sb="5" eb="6">
      <t>テツ</t>
    </rPh>
    <phoneticPr fontId="2"/>
  </si>
  <si>
    <t>2699</t>
  </si>
  <si>
    <t>2711</t>
  </si>
  <si>
    <t>2712</t>
  </si>
  <si>
    <t>2721</t>
  </si>
  <si>
    <t>2729</t>
  </si>
  <si>
    <t>2811</t>
  </si>
  <si>
    <t>建設用金属製品</t>
  </si>
  <si>
    <t>2812</t>
  </si>
  <si>
    <t>2891</t>
  </si>
  <si>
    <t>ガス・石油機器・暖房・調理装置</t>
    <rPh sb="3" eb="5">
      <t>セキユ</t>
    </rPh>
    <rPh sb="5" eb="7">
      <t>キキ</t>
    </rPh>
    <rPh sb="8" eb="10">
      <t>ダンボウ</t>
    </rPh>
    <rPh sb="11" eb="13">
      <t>チョウリ</t>
    </rPh>
    <rPh sb="13" eb="15">
      <t>ソウチ</t>
    </rPh>
    <phoneticPr fontId="2"/>
  </si>
  <si>
    <t>2899</t>
  </si>
  <si>
    <t>2911</t>
  </si>
  <si>
    <t>ボイラ・原動機</t>
  </si>
  <si>
    <t>2912</t>
  </si>
  <si>
    <t>ポンプ・圧縮機</t>
  </si>
  <si>
    <t>2913</t>
  </si>
  <si>
    <t>2914</t>
  </si>
  <si>
    <t>2919</t>
  </si>
  <si>
    <t>その他のはん用機械</t>
  </si>
  <si>
    <t>3011</t>
  </si>
  <si>
    <t>農業用機械</t>
  </si>
  <si>
    <t>3012</t>
  </si>
  <si>
    <t>建設・鉱山機械</t>
  </si>
  <si>
    <t>3013</t>
  </si>
  <si>
    <t>3014</t>
  </si>
  <si>
    <t>生活関連産業用機械</t>
  </si>
  <si>
    <t>3015</t>
  </si>
  <si>
    <t>基礎素材産業用機械</t>
  </si>
  <si>
    <t>3016</t>
  </si>
  <si>
    <t>金属加工機械</t>
  </si>
  <si>
    <t>3017</t>
  </si>
  <si>
    <t>3019</t>
  </si>
  <si>
    <t>その他の生産用機械</t>
  </si>
  <si>
    <t>3111</t>
  </si>
  <si>
    <t>3112</t>
  </si>
  <si>
    <t>サービス用・娯楽用機器</t>
    <rPh sb="4" eb="5">
      <t>ヨウ</t>
    </rPh>
    <rPh sb="6" eb="9">
      <t>ゴラクヨウ</t>
    </rPh>
    <rPh sb="9" eb="11">
      <t>キキ</t>
    </rPh>
    <phoneticPr fontId="2"/>
  </si>
  <si>
    <t>3113</t>
  </si>
  <si>
    <t>計測機器</t>
  </si>
  <si>
    <t>3114</t>
  </si>
  <si>
    <t>3115</t>
  </si>
  <si>
    <t>光学機械・レンズ</t>
  </si>
  <si>
    <t>3116</t>
  </si>
  <si>
    <t>3211</t>
  </si>
  <si>
    <t>3299</t>
  </si>
  <si>
    <t>3311</t>
  </si>
  <si>
    <t>3321</t>
  </si>
  <si>
    <t>3331</t>
  </si>
  <si>
    <t>電子応用装置</t>
  </si>
  <si>
    <t>3332</t>
  </si>
  <si>
    <t>電気計測器</t>
  </si>
  <si>
    <t>3399</t>
  </si>
  <si>
    <t>3411</t>
  </si>
  <si>
    <t>通信機器</t>
    <rPh sb="2" eb="4">
      <t>キキ</t>
    </rPh>
    <phoneticPr fontId="2"/>
  </si>
  <si>
    <t>3412</t>
  </si>
  <si>
    <t>映像・音響機器</t>
    <rPh sb="3" eb="5">
      <t>オンキョウ</t>
    </rPh>
    <rPh sb="5" eb="7">
      <t>キキ</t>
    </rPh>
    <phoneticPr fontId="2"/>
  </si>
  <si>
    <t>3421</t>
  </si>
  <si>
    <t>3511</t>
  </si>
  <si>
    <t>3521</t>
  </si>
  <si>
    <t>トラック・バス・その他の自動車</t>
  </si>
  <si>
    <t>3522</t>
  </si>
  <si>
    <t>3531</t>
  </si>
  <si>
    <t>3541</t>
  </si>
  <si>
    <t>3591</t>
  </si>
  <si>
    <t>3592</t>
  </si>
  <si>
    <t>3599</t>
  </si>
  <si>
    <t>3911</t>
  </si>
  <si>
    <t>がん具・運動用品</t>
  </si>
  <si>
    <t>3919</t>
  </si>
  <si>
    <t>3921</t>
  </si>
  <si>
    <t>4111</t>
  </si>
  <si>
    <t>住宅建築</t>
  </si>
  <si>
    <t>4112</t>
  </si>
  <si>
    <t>4121</t>
  </si>
  <si>
    <t>4131</t>
  </si>
  <si>
    <t>4191</t>
  </si>
  <si>
    <t>4611</t>
  </si>
  <si>
    <t>4621</t>
  </si>
  <si>
    <t>都市ガス</t>
  </si>
  <si>
    <t>4622</t>
  </si>
  <si>
    <t>4711</t>
  </si>
  <si>
    <t>4811</t>
  </si>
  <si>
    <t>5111</t>
  </si>
  <si>
    <t>卸売</t>
  </si>
  <si>
    <t>5112</t>
  </si>
  <si>
    <t>5311</t>
  </si>
  <si>
    <t>金融</t>
  </si>
  <si>
    <t>5312</t>
  </si>
  <si>
    <t>5511</t>
  </si>
  <si>
    <t>5521</t>
  </si>
  <si>
    <t>5531</t>
  </si>
  <si>
    <t>5711</t>
  </si>
  <si>
    <t>5712</t>
  </si>
  <si>
    <t>5721</t>
  </si>
  <si>
    <t>5722</t>
  </si>
  <si>
    <t>道路貨物輸送(自家輸送を除く。)</t>
  </si>
  <si>
    <t>5731</t>
  </si>
  <si>
    <t>自家輸送(旅客自動車)</t>
  </si>
  <si>
    <t>5732</t>
  </si>
  <si>
    <t>自家輸送(貨物自動車)</t>
  </si>
  <si>
    <t>5741</t>
  </si>
  <si>
    <t>外洋輸送</t>
  </si>
  <si>
    <t>5742</t>
  </si>
  <si>
    <t>5743</t>
  </si>
  <si>
    <t>5751</t>
  </si>
  <si>
    <t>5761</t>
  </si>
  <si>
    <t>5771</t>
  </si>
  <si>
    <t>5781</t>
  </si>
  <si>
    <t>5789</t>
  </si>
  <si>
    <t>その他の運輸附帯サービス</t>
  </si>
  <si>
    <t>5791</t>
  </si>
  <si>
    <t>5911</t>
  </si>
  <si>
    <t>5921</t>
  </si>
  <si>
    <t>5931</t>
  </si>
  <si>
    <t>5941</t>
  </si>
  <si>
    <t>5951</t>
  </si>
  <si>
    <t>6111</t>
  </si>
  <si>
    <t>公務(中央)</t>
  </si>
  <si>
    <t>6112</t>
  </si>
  <si>
    <t>公務(地方)</t>
  </si>
  <si>
    <t>6311</t>
  </si>
  <si>
    <t>サービス(1/2)</t>
    <phoneticPr fontId="29"/>
  </si>
  <si>
    <t>6312</t>
  </si>
  <si>
    <t>社会教育・その他の教育</t>
  </si>
  <si>
    <t>6321</t>
  </si>
  <si>
    <t>6322</t>
  </si>
  <si>
    <t>6411</t>
  </si>
  <si>
    <t>6421</t>
  </si>
  <si>
    <t>6431</t>
  </si>
  <si>
    <t>6441</t>
  </si>
  <si>
    <t>6599</t>
  </si>
  <si>
    <t>他に分類されない会員制団体</t>
    <rPh sb="0" eb="1">
      <t>ホカ</t>
    </rPh>
    <rPh sb="2" eb="4">
      <t>ブンルイ</t>
    </rPh>
    <rPh sb="8" eb="11">
      <t>カイインセイ</t>
    </rPh>
    <rPh sb="11" eb="13">
      <t>ダンタイ</t>
    </rPh>
    <phoneticPr fontId="2"/>
  </si>
  <si>
    <t>6611</t>
  </si>
  <si>
    <t>物品賃貸業(貸自動車業を除く。)</t>
  </si>
  <si>
    <t>6612</t>
  </si>
  <si>
    <t>貸自動車業</t>
  </si>
  <si>
    <t>6621</t>
  </si>
  <si>
    <t>6631</t>
  </si>
  <si>
    <t>自動車整備</t>
  </si>
  <si>
    <t>6632</t>
  </si>
  <si>
    <t>6699</t>
  </si>
  <si>
    <t>6711</t>
  </si>
  <si>
    <t>6721</t>
  </si>
  <si>
    <t>6731</t>
  </si>
  <si>
    <t>6741</t>
  </si>
  <si>
    <t>6799</t>
  </si>
  <si>
    <t>6811</t>
  </si>
  <si>
    <t>6911</t>
  </si>
  <si>
    <t>サービス(2/2)</t>
    <phoneticPr fontId="29"/>
  </si>
  <si>
    <t>【全国表 １０７部門表】</t>
    <rPh sb="1" eb="3">
      <t>ゼンコク</t>
    </rPh>
    <rPh sb="3" eb="4">
      <t>ヒョウ</t>
    </rPh>
    <rPh sb="8" eb="10">
      <t>ブモン</t>
    </rPh>
    <rPh sb="10" eb="11">
      <t>ヒョウ</t>
    </rPh>
    <phoneticPr fontId="2"/>
  </si>
  <si>
    <t>消費割合</t>
    <phoneticPr fontId="2"/>
  </si>
  <si>
    <t>民間消費支出割合</t>
    <rPh sb="0" eb="2">
      <t>ミンカン</t>
    </rPh>
    <rPh sb="2" eb="4">
      <t>ショウヒ</t>
    </rPh>
    <rPh sb="4" eb="6">
      <t>シシュツ</t>
    </rPh>
    <rPh sb="6" eb="8">
      <t>ワリアイ</t>
    </rPh>
    <phoneticPr fontId="2"/>
  </si>
  <si>
    <t>人／万円</t>
    <rPh sb="0" eb="1">
      <t>ニン</t>
    </rPh>
    <rPh sb="2" eb="4">
      <t>マンエン</t>
    </rPh>
    <phoneticPr fontId="2"/>
  </si>
  <si>
    <t>県内生産額</t>
    <rPh sb="0" eb="2">
      <t>ケンナイ</t>
    </rPh>
    <rPh sb="2" eb="5">
      <t>セイサンガク</t>
    </rPh>
    <phoneticPr fontId="29"/>
  </si>
  <si>
    <t>(2025年2月更新版）</t>
    <rPh sb="5" eb="6">
      <t>ネン</t>
    </rPh>
    <rPh sb="7" eb="8">
      <t>ガツ</t>
    </rPh>
    <rPh sb="8" eb="10">
      <t>コウシン</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</si>
</sst>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
    <numFmt numFmtId="177" formatCode="0.000000_ "/>
    <numFmt numFmtId="178" formatCode="00"/>
    <numFmt numFmtId="179" formatCode="0_);[Red]\(0\)"/>
    <numFmt numFmtId="180" formatCode="0_ ;[Red]\-0\ "/>
    <numFmt numFmtId="181" formatCode="#,##0_ "/>
    <numFmt numFmtId="182" formatCode="#,##0;&quot;△ &quot;#,##0"/>
    <numFmt numFmtId="183" formatCode="0.0000;&quot;△ &quot;0.0000"/>
    <numFmt numFmtId="184" formatCode="#,##0.0000;&quot;△ &quot;#,##0.0000"/>
    <numFmt numFmtId="185" formatCode="#,##0&quot;万円&quot;;\-#,##0&quot;万円&quot;"/>
    <numFmt numFmtId="186" formatCode="#,##0&quot;人&quot;;\-#,##0&quot;人&quot;"/>
    <numFmt numFmtId="187" formatCode="#,##0.00_ "/>
    <numFmt numFmtId="188" formatCode="#,##0.00&quot;倍&quot;;\△#,##0&quot;倍&quot;"/>
    <numFmt numFmtId="189" formatCode="0.0000000_ ;[Red]\-0.0000000\ "/>
    <numFmt numFmtId="190" formatCode="0.00000_ ;[Red]\-0.00000\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Ｐゴシック"/>
      <family val="3"/>
      <charset val="128"/>
    </font>
    <font>
      <sz val="14"/>
      <name val="ＭＳ 明朝"/>
      <family val="1"/>
      <charset val="128"/>
    </font>
    <font>
      <sz val="11"/>
      <color indexed="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12"/>
      <name val="HGｺﾞｼｯｸM"/>
      <family val="3"/>
      <charset val="128"/>
    </font>
    <font>
      <sz val="11"/>
      <color indexed="10"/>
      <name val="HGｺﾞｼｯｸM"/>
      <family val="3"/>
      <charset val="128"/>
    </font>
    <font>
      <sz val="6"/>
      <name val="HGｺﾞｼｯｸM"/>
      <family val="3"/>
      <charset val="128"/>
    </font>
    <font>
      <sz val="14"/>
      <name val="HGｺﾞｼｯｸM"/>
      <family val="3"/>
      <charset val="128"/>
    </font>
    <font>
      <sz val="16"/>
      <name val="HGｺﾞｼｯｸM"/>
      <family val="3"/>
      <charset val="128"/>
    </font>
    <font>
      <sz val="20"/>
      <name val="HGｺﾞｼｯｸM"/>
      <family val="3"/>
      <charset val="128"/>
    </font>
    <font>
      <sz val="18"/>
      <name val="HGｺﾞｼｯｸM"/>
      <family val="3"/>
      <charset val="128"/>
    </font>
    <font>
      <sz val="11"/>
      <color indexed="81"/>
      <name val="HGｺﾞｼｯｸM"/>
      <family val="3"/>
      <charset val="128"/>
    </font>
    <font>
      <b/>
      <sz val="9"/>
      <color indexed="81"/>
      <name val="ＭＳ Ｐゴシック"/>
      <family val="3"/>
      <charset val="128"/>
    </font>
    <font>
      <b/>
      <sz val="9"/>
      <color indexed="9"/>
      <name val="ＭＳ Ｐゴシック"/>
      <family val="3"/>
      <charset val="128"/>
    </font>
    <font>
      <sz val="12"/>
      <color theme="1"/>
      <name val="HGｺﾞｼｯｸM"/>
      <family val="3"/>
      <charset val="128"/>
    </font>
    <font>
      <sz val="11"/>
      <color theme="1"/>
      <name val="HGｺﾞｼｯｸM"/>
      <family val="3"/>
      <charset val="128"/>
    </font>
    <font>
      <sz val="8"/>
      <color theme="1"/>
      <name val="HGｺﾞｼｯｸM"/>
      <family val="3"/>
      <charset val="128"/>
    </font>
    <font>
      <sz val="10"/>
      <color theme="1"/>
      <name val="HGｺﾞｼｯｸM"/>
      <family val="3"/>
      <charset val="128"/>
    </font>
    <font>
      <sz val="11"/>
      <color rgb="FFFF0000"/>
      <name val="HGｺﾞｼｯｸM"/>
      <family val="3"/>
      <charset val="128"/>
    </font>
    <font>
      <sz val="16"/>
      <color theme="1"/>
      <name val="HGｺﾞｼｯｸM"/>
      <family val="3"/>
      <charset val="128"/>
    </font>
    <font>
      <sz val="20"/>
      <color theme="1"/>
      <name val="ＤＨＰ特太ゴシック体"/>
      <family val="3"/>
      <charset val="128"/>
    </font>
    <font>
      <sz val="9"/>
      <color theme="1"/>
      <name val="HGｺﾞｼｯｸM"/>
      <family val="3"/>
      <charset val="128"/>
    </font>
    <font>
      <sz val="14"/>
      <color theme="1"/>
      <name val="HGｺﾞｼｯｸM"/>
      <family val="3"/>
      <charset val="128"/>
    </font>
    <font>
      <sz val="9"/>
      <color rgb="FF000000"/>
      <name val="MS UI Gothic"/>
      <family val="3"/>
      <charset val="128"/>
    </font>
    <font>
      <sz val="10"/>
      <color rgb="FFCCCCFF"/>
      <name val="HGｺﾞｼｯｸM"/>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CCFF99"/>
        <bgColor indexed="64"/>
      </patternFill>
    </fill>
    <fill>
      <patternFill patternType="solid">
        <fgColor rgb="FFCCCCFF"/>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slantDashDot">
        <color indexed="64"/>
      </left>
      <right style="slantDashDot">
        <color indexed="64"/>
      </right>
      <top style="slantDashDot">
        <color indexed="64"/>
      </top>
      <bottom style="thin">
        <color indexed="64"/>
      </bottom>
      <diagonal/>
    </border>
    <border>
      <left style="slantDashDot">
        <color indexed="64"/>
      </left>
      <right style="slantDashDot">
        <color indexed="64"/>
      </right>
      <top/>
      <bottom/>
      <diagonal/>
    </border>
    <border>
      <left style="slantDashDot">
        <color indexed="64"/>
      </left>
      <right style="slantDashDot">
        <color indexed="64"/>
      </right>
      <top style="hair">
        <color indexed="64"/>
      </top>
      <bottom/>
      <diagonal/>
    </border>
    <border>
      <left style="slantDashDot">
        <color indexed="64"/>
      </left>
      <right style="slantDashDot">
        <color indexed="64"/>
      </right>
      <top style="thin">
        <color indexed="64"/>
      </top>
      <bottom style="slantDashDot">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medium">
        <color indexed="64"/>
      </right>
      <top style="medium">
        <color indexed="64"/>
      </top>
      <bottom/>
      <diagonal/>
    </border>
    <border>
      <left/>
      <right/>
      <top style="double">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medium">
        <color indexed="64"/>
      </left>
      <right/>
      <top/>
      <bottom style="hair">
        <color indexed="64"/>
      </bottom>
      <diagonal/>
    </border>
  </borders>
  <cellStyleXfs count="5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4" fillId="0" borderId="0"/>
    <xf numFmtId="0" fontId="8" fillId="0" borderId="0">
      <alignment vertical="center"/>
    </xf>
    <xf numFmtId="0" fontId="4" fillId="0" borderId="0"/>
    <xf numFmtId="0" fontId="4" fillId="0" borderId="0"/>
    <xf numFmtId="0" fontId="1" fillId="0" borderId="0">
      <alignment vertical="center"/>
    </xf>
    <xf numFmtId="0" fontId="1" fillId="0" borderId="0"/>
    <xf numFmtId="0" fontId="5" fillId="0" borderId="0"/>
    <xf numFmtId="0" fontId="22" fillId="4" borderId="0" applyNumberFormat="0" applyBorder="0" applyAlignment="0" applyProtection="0">
      <alignment vertical="center"/>
    </xf>
  </cellStyleXfs>
  <cellXfs count="626">
    <xf numFmtId="0" fontId="0" fillId="0" borderId="0" xfId="0"/>
    <xf numFmtId="38" fontId="23" fillId="0" borderId="0" xfId="33" applyFont="1"/>
    <xf numFmtId="180" fontId="23" fillId="0" borderId="0" xfId="0" applyNumberFormat="1" applyFont="1"/>
    <xf numFmtId="180" fontId="27" fillId="0" borderId="0" xfId="0" applyNumberFormat="1" applyFont="1"/>
    <xf numFmtId="180" fontId="24" fillId="0" borderId="0" xfId="0" applyNumberFormat="1" applyFont="1"/>
    <xf numFmtId="38" fontId="24" fillId="0" borderId="0" xfId="33" applyFont="1"/>
    <xf numFmtId="180" fontId="24" fillId="0" borderId="0" xfId="0" applyNumberFormat="1" applyFont="1" applyFill="1"/>
    <xf numFmtId="38" fontId="24" fillId="0" borderId="0" xfId="33" applyFont="1" applyFill="1"/>
    <xf numFmtId="38" fontId="25" fillId="0" borderId="10" xfId="33" applyFont="1" applyBorder="1" applyAlignment="1">
      <alignment horizontal="center" vertical="center" wrapText="1"/>
    </xf>
    <xf numFmtId="38" fontId="25" fillId="0" borderId="11" xfId="33" applyFont="1" applyBorder="1" applyAlignment="1">
      <alignment horizontal="center" vertical="center" wrapText="1"/>
    </xf>
    <xf numFmtId="38" fontId="23" fillId="0" borderId="11" xfId="33" applyFont="1" applyBorder="1"/>
    <xf numFmtId="38" fontId="28" fillId="0" borderId="11" xfId="33" applyFont="1" applyBorder="1"/>
    <xf numFmtId="38" fontId="23" fillId="0" borderId="11" xfId="33" applyFont="1" applyFill="1" applyBorder="1"/>
    <xf numFmtId="38" fontId="28" fillId="0" borderId="11" xfId="33" applyFont="1" applyFill="1" applyBorder="1"/>
    <xf numFmtId="180" fontId="23" fillId="24" borderId="11" xfId="0" applyNumberFormat="1" applyFont="1" applyFill="1" applyBorder="1"/>
    <xf numFmtId="180" fontId="23" fillId="25" borderId="11" xfId="0" applyNumberFormat="1" applyFont="1" applyFill="1" applyBorder="1"/>
    <xf numFmtId="180" fontId="23" fillId="0" borderId="12" xfId="0" applyNumberFormat="1" applyFont="1" applyBorder="1"/>
    <xf numFmtId="180" fontId="24" fillId="0" borderId="13" xfId="0" applyNumberFormat="1" applyFont="1" applyBorder="1" applyAlignment="1">
      <alignment wrapText="1"/>
    </xf>
    <xf numFmtId="180" fontId="24" fillId="25" borderId="14" xfId="0" applyNumberFormat="1" applyFont="1" applyFill="1" applyBorder="1" applyAlignment="1" applyProtection="1">
      <alignment vertical="center" shrinkToFit="1"/>
      <protection locked="0"/>
    </xf>
    <xf numFmtId="182" fontId="24" fillId="24" borderId="0" xfId="33" applyNumberFormat="1" applyFont="1" applyFill="1" applyBorder="1"/>
    <xf numFmtId="182" fontId="24" fillId="24" borderId="14" xfId="33" applyNumberFormat="1" applyFont="1" applyFill="1" applyBorder="1"/>
    <xf numFmtId="182" fontId="24" fillId="25" borderId="0" xfId="33" applyNumberFormat="1" applyFont="1" applyFill="1" applyBorder="1"/>
    <xf numFmtId="182" fontId="24" fillId="25" borderId="14" xfId="33" applyNumberFormat="1" applyFont="1" applyFill="1" applyBorder="1"/>
    <xf numFmtId="180" fontId="23" fillId="24" borderId="12" xfId="0" applyNumberFormat="1" applyFont="1" applyFill="1" applyBorder="1"/>
    <xf numFmtId="180" fontId="23" fillId="24" borderId="15" xfId="0" applyNumberFormat="1" applyFont="1" applyFill="1" applyBorder="1"/>
    <xf numFmtId="182" fontId="24" fillId="24" borderId="17" xfId="33" applyNumberFormat="1" applyFont="1" applyFill="1" applyBorder="1"/>
    <xf numFmtId="182" fontId="24" fillId="24" borderId="16" xfId="33" applyNumberFormat="1" applyFont="1" applyFill="1" applyBorder="1"/>
    <xf numFmtId="180" fontId="23" fillId="25" borderId="15" xfId="0" applyNumberFormat="1" applyFont="1" applyFill="1" applyBorder="1"/>
    <xf numFmtId="180" fontId="24" fillId="25" borderId="16" xfId="0" applyNumberFormat="1" applyFont="1" applyFill="1" applyBorder="1" applyAlignment="1" applyProtection="1">
      <alignment vertical="center" shrinkToFit="1"/>
      <protection locked="0"/>
    </xf>
    <xf numFmtId="182" fontId="24" fillId="25" borderId="17" xfId="33" applyNumberFormat="1" applyFont="1" applyFill="1" applyBorder="1"/>
    <xf numFmtId="182" fontId="24" fillId="25" borderId="16" xfId="33" applyNumberFormat="1" applyFont="1" applyFill="1" applyBorder="1"/>
    <xf numFmtId="182" fontId="24" fillId="24" borderId="13" xfId="33" applyNumberFormat="1" applyFont="1" applyFill="1" applyBorder="1" applyAlignment="1"/>
    <xf numFmtId="182" fontId="24" fillId="24" borderId="18" xfId="33" applyNumberFormat="1" applyFont="1" applyFill="1" applyBorder="1" applyAlignment="1"/>
    <xf numFmtId="180" fontId="23" fillId="24" borderId="0" xfId="0" applyNumberFormat="1" applyFont="1" applyFill="1" applyBorder="1"/>
    <xf numFmtId="180" fontId="24" fillId="24" borderId="0" xfId="0" applyNumberFormat="1" applyFont="1" applyFill="1" applyBorder="1" applyAlignment="1" applyProtection="1">
      <alignment vertical="center" shrinkToFit="1"/>
      <protection locked="0"/>
    </xf>
    <xf numFmtId="182" fontId="24" fillId="24" borderId="0" xfId="33" applyNumberFormat="1" applyFont="1" applyFill="1" applyBorder="1" applyAlignment="1"/>
    <xf numFmtId="180" fontId="23" fillId="26" borderId="11" xfId="0" applyNumberFormat="1" applyFont="1" applyFill="1" applyBorder="1"/>
    <xf numFmtId="182" fontId="24" fillId="26" borderId="0" xfId="33" applyNumberFormat="1" applyFont="1" applyFill="1" applyBorder="1"/>
    <xf numFmtId="182" fontId="24" fillId="26" borderId="14" xfId="33" applyNumberFormat="1" applyFont="1" applyFill="1" applyBorder="1"/>
    <xf numFmtId="0" fontId="37" fillId="24" borderId="0" xfId="0" applyFont="1" applyFill="1" applyBorder="1" applyAlignment="1">
      <alignment vertical="center"/>
    </xf>
    <xf numFmtId="0" fontId="23" fillId="24" borderId="0" xfId="0" applyFont="1" applyFill="1" applyAlignment="1">
      <alignment vertical="center"/>
    </xf>
    <xf numFmtId="0" fontId="23" fillId="24" borderId="0" xfId="0" quotePrefix="1" applyFont="1" applyFill="1" applyAlignment="1">
      <alignment vertical="center"/>
    </xf>
    <xf numFmtId="0" fontId="23" fillId="24" borderId="0" xfId="0" applyFont="1" applyFill="1" applyAlignment="1">
      <alignment vertical="center" shrinkToFit="1"/>
    </xf>
    <xf numFmtId="0" fontId="23" fillId="24" borderId="19" xfId="0" applyFont="1" applyFill="1" applyBorder="1" applyAlignment="1">
      <alignment horizontal="center" vertical="center"/>
    </xf>
    <xf numFmtId="0" fontId="23" fillId="24" borderId="22" xfId="0" applyFont="1" applyFill="1" applyBorder="1" applyAlignment="1">
      <alignment horizontal="center" vertical="center" shrinkToFit="1"/>
    </xf>
    <xf numFmtId="0" fontId="23" fillId="24" borderId="0" xfId="0" applyFont="1" applyFill="1" applyAlignment="1">
      <alignment horizontal="center" vertical="center"/>
    </xf>
    <xf numFmtId="0" fontId="23" fillId="24" borderId="24" xfId="0" applyFont="1" applyFill="1" applyBorder="1" applyAlignment="1">
      <alignment horizontal="center" vertical="center" shrinkToFit="1"/>
    </xf>
    <xf numFmtId="0" fontId="23" fillId="24" borderId="26" xfId="0" applyFont="1" applyFill="1" applyBorder="1" applyAlignment="1">
      <alignment horizontal="center" vertical="center" shrinkToFit="1"/>
    </xf>
    <xf numFmtId="0" fontId="23" fillId="24" borderId="0" xfId="0" applyFont="1" applyFill="1" applyAlignment="1">
      <alignment horizontal="center" vertical="center" shrinkToFit="1"/>
    </xf>
    <xf numFmtId="0" fontId="23" fillId="24" borderId="11" xfId="0" quotePrefix="1" applyFont="1" applyFill="1" applyBorder="1" applyAlignment="1">
      <alignment vertical="center"/>
    </xf>
    <xf numFmtId="0" fontId="23" fillId="24" borderId="14" xfId="0" applyFont="1" applyFill="1" applyBorder="1" applyAlignment="1">
      <alignment vertical="center" shrinkToFit="1"/>
    </xf>
    <xf numFmtId="0" fontId="23" fillId="24" borderId="11" xfId="0" applyFont="1" applyFill="1" applyBorder="1" applyAlignment="1">
      <alignment vertical="center"/>
    </xf>
    <xf numFmtId="0" fontId="23" fillId="24" borderId="11" xfId="0" applyFont="1" applyFill="1" applyBorder="1" applyAlignment="1">
      <alignment horizontal="left" vertical="center"/>
    </xf>
    <xf numFmtId="0" fontId="23" fillId="24" borderId="12" xfId="0" applyFont="1" applyFill="1" applyBorder="1" applyAlignment="1">
      <alignment vertical="center"/>
    </xf>
    <xf numFmtId="0" fontId="23" fillId="24" borderId="18" xfId="0" applyFont="1" applyFill="1" applyBorder="1" applyAlignment="1">
      <alignment vertical="center" shrinkToFit="1"/>
    </xf>
    <xf numFmtId="0" fontId="23" fillId="24" borderId="24" xfId="0" quotePrefix="1" applyFont="1" applyFill="1" applyBorder="1" applyAlignment="1">
      <alignment vertical="center"/>
    </xf>
    <xf numFmtId="0" fontId="23" fillId="24" borderId="26" xfId="0" applyFont="1" applyFill="1" applyBorder="1" applyAlignment="1">
      <alignment vertical="center" shrinkToFit="1"/>
    </xf>
    <xf numFmtId="0" fontId="37" fillId="24" borderId="0" xfId="0" applyFont="1" applyFill="1" applyBorder="1" applyAlignment="1">
      <alignment vertical="center" shrinkToFit="1"/>
    </xf>
    <xf numFmtId="0" fontId="23" fillId="24" borderId="15" xfId="0" quotePrefix="1" applyFont="1" applyFill="1" applyBorder="1" applyAlignment="1">
      <alignment vertical="center"/>
    </xf>
    <xf numFmtId="0" fontId="23" fillId="24" borderId="16" xfId="0" applyFont="1" applyFill="1" applyBorder="1" applyAlignment="1">
      <alignment vertical="center" shrinkToFit="1"/>
    </xf>
    <xf numFmtId="0" fontId="23" fillId="0" borderId="0" xfId="55" applyFont="1"/>
    <xf numFmtId="0" fontId="30" fillId="0" borderId="0" xfId="55" applyFont="1"/>
    <xf numFmtId="0" fontId="26" fillId="0" borderId="0" xfId="55" applyFont="1" applyAlignment="1">
      <alignment horizontal="right"/>
    </xf>
    <xf numFmtId="0" fontId="26" fillId="0" borderId="0" xfId="55" applyFont="1" applyAlignment="1">
      <alignment horizontal="center" vertical="center"/>
    </xf>
    <xf numFmtId="0" fontId="26" fillId="0" borderId="0" xfId="55" applyFont="1" applyAlignment="1">
      <alignment horizontal="center"/>
    </xf>
    <xf numFmtId="0" fontId="24" fillId="0" borderId="0" xfId="55" applyFont="1" applyFill="1" applyBorder="1" applyAlignment="1" applyProtection="1">
      <alignment vertical="center"/>
      <protection locked="0"/>
    </xf>
    <xf numFmtId="182" fontId="23" fillId="24" borderId="14" xfId="0" applyNumberFormat="1" applyFont="1" applyFill="1" applyBorder="1" applyAlignment="1">
      <alignment vertical="center" shrinkToFit="1"/>
    </xf>
    <xf numFmtId="182" fontId="23" fillId="24" borderId="16" xfId="0" applyNumberFormat="1" applyFont="1" applyFill="1" applyBorder="1" applyAlignment="1">
      <alignment vertical="center" shrinkToFit="1"/>
    </xf>
    <xf numFmtId="182" fontId="23" fillId="0" borderId="18" xfId="55" applyNumberFormat="1" applyFont="1" applyBorder="1"/>
    <xf numFmtId="0" fontId="23" fillId="0" borderId="14" xfId="55" applyFont="1" applyFill="1" applyBorder="1" applyAlignment="1" applyProtection="1">
      <alignment vertical="center"/>
      <protection locked="0"/>
    </xf>
    <xf numFmtId="0" fontId="23" fillId="0" borderId="0" xfId="55" applyFont="1" applyAlignment="1">
      <alignment horizontal="center" vertical="center"/>
    </xf>
    <xf numFmtId="0" fontId="23" fillId="0" borderId="0" xfId="55" applyFont="1" applyAlignment="1">
      <alignment vertical="center"/>
    </xf>
    <xf numFmtId="182" fontId="27" fillId="0" borderId="27" xfId="33" applyNumberFormat="1" applyFont="1" applyBorder="1" applyAlignment="1"/>
    <xf numFmtId="182" fontId="27" fillId="0" borderId="27" xfId="33" applyNumberFormat="1" applyFont="1" applyBorder="1"/>
    <xf numFmtId="182" fontId="27" fillId="0" borderId="28" xfId="33" applyNumberFormat="1" applyFont="1" applyBorder="1"/>
    <xf numFmtId="182" fontId="27" fillId="0" borderId="27" xfId="33" applyNumberFormat="1" applyFont="1" applyBorder="1" applyAlignment="1">
      <alignment horizontal="right"/>
    </xf>
    <xf numFmtId="0" fontId="37" fillId="24" borderId="0" xfId="0" applyFont="1" applyFill="1" applyBorder="1" applyProtection="1"/>
    <xf numFmtId="180" fontId="24" fillId="24" borderId="17" xfId="0" applyNumberFormat="1" applyFont="1" applyFill="1" applyBorder="1" applyAlignment="1" applyProtection="1">
      <alignment vertical="center" shrinkToFit="1"/>
      <protection locked="0"/>
    </xf>
    <xf numFmtId="180" fontId="24" fillId="26" borderId="0" xfId="0" applyNumberFormat="1" applyFont="1" applyFill="1" applyBorder="1" applyAlignment="1" applyProtection="1">
      <alignment vertical="center" shrinkToFit="1"/>
      <protection locked="0"/>
    </xf>
    <xf numFmtId="180" fontId="24" fillId="25" borderId="17" xfId="0" applyNumberFormat="1" applyFont="1" applyFill="1" applyBorder="1" applyAlignment="1" applyProtection="1">
      <alignment vertical="center" shrinkToFit="1"/>
      <protection locked="0"/>
    </xf>
    <xf numFmtId="180" fontId="24" fillId="25" borderId="0" xfId="0" applyNumberFormat="1" applyFont="1" applyFill="1" applyBorder="1" applyAlignment="1" applyProtection="1">
      <alignment vertical="center" shrinkToFit="1"/>
      <protection locked="0"/>
    </xf>
    <xf numFmtId="180" fontId="24" fillId="24" borderId="13" xfId="0" applyNumberFormat="1" applyFont="1" applyFill="1" applyBorder="1" applyAlignment="1" applyProtection="1">
      <alignment vertical="center" shrinkToFit="1"/>
      <protection locked="0"/>
    </xf>
    <xf numFmtId="180" fontId="24" fillId="24" borderId="20" xfId="0" applyNumberFormat="1" applyFont="1" applyFill="1" applyBorder="1" applyAlignment="1" applyProtection="1">
      <alignment vertical="center" shrinkToFit="1"/>
      <protection locked="0"/>
    </xf>
    <xf numFmtId="180" fontId="24" fillId="0" borderId="10" xfId="0" applyNumberFormat="1" applyFont="1" applyBorder="1" applyAlignment="1">
      <alignment horizontal="center" vertical="center" wrapText="1"/>
    </xf>
    <xf numFmtId="180" fontId="24" fillId="0" borderId="13" xfId="0" applyNumberFormat="1" applyFont="1" applyBorder="1" applyAlignment="1">
      <alignment horizontal="center" vertical="center" wrapText="1"/>
    </xf>
    <xf numFmtId="182" fontId="24" fillId="24" borderId="27" xfId="0" applyNumberFormat="1" applyFont="1" applyFill="1" applyBorder="1" applyAlignment="1" applyProtection="1">
      <alignment vertical="center" shrinkToFit="1"/>
      <protection locked="0"/>
    </xf>
    <xf numFmtId="182" fontId="24" fillId="24" borderId="0" xfId="0" applyNumberFormat="1" applyFont="1" applyFill="1" applyBorder="1" applyAlignment="1" applyProtection="1">
      <alignment vertical="center" shrinkToFit="1"/>
      <protection locked="0"/>
    </xf>
    <xf numFmtId="182" fontId="24" fillId="24" borderId="28" xfId="0" applyNumberFormat="1" applyFont="1" applyFill="1" applyBorder="1" applyAlignment="1" applyProtection="1">
      <alignment vertical="center" shrinkToFit="1"/>
      <protection locked="0"/>
    </xf>
    <xf numFmtId="182" fontId="24" fillId="24" borderId="17" xfId="0" applyNumberFormat="1" applyFont="1" applyFill="1" applyBorder="1" applyAlignment="1" applyProtection="1">
      <alignment vertical="center" shrinkToFit="1"/>
      <protection locked="0"/>
    </xf>
    <xf numFmtId="182" fontId="24" fillId="26" borderId="27" xfId="0" applyNumberFormat="1" applyFont="1" applyFill="1" applyBorder="1" applyAlignment="1" applyProtection="1">
      <alignment vertical="center" shrinkToFit="1"/>
      <protection locked="0"/>
    </xf>
    <xf numFmtId="182" fontId="24" fillId="26" borderId="0" xfId="0" applyNumberFormat="1" applyFont="1" applyFill="1" applyBorder="1" applyAlignment="1" applyProtection="1">
      <alignment vertical="center" shrinkToFit="1"/>
      <protection locked="0"/>
    </xf>
    <xf numFmtId="182" fontId="24" fillId="25" borderId="28" xfId="0" applyNumberFormat="1" applyFont="1" applyFill="1" applyBorder="1" applyAlignment="1" applyProtection="1">
      <alignment vertical="center" shrinkToFit="1"/>
      <protection locked="0"/>
    </xf>
    <xf numFmtId="182" fontId="24" fillId="25" borderId="17" xfId="0" applyNumberFormat="1" applyFont="1" applyFill="1" applyBorder="1" applyAlignment="1" applyProtection="1">
      <alignment vertical="center" shrinkToFit="1"/>
      <protection locked="0"/>
    </xf>
    <xf numFmtId="182" fontId="24" fillId="25" borderId="27" xfId="0" applyNumberFormat="1" applyFont="1" applyFill="1" applyBorder="1" applyAlignment="1" applyProtection="1">
      <alignment vertical="center" shrinkToFit="1"/>
      <protection locked="0"/>
    </xf>
    <xf numFmtId="182" fontId="24" fillId="25" borderId="0" xfId="0" applyNumberFormat="1" applyFont="1" applyFill="1" applyBorder="1" applyAlignment="1" applyProtection="1">
      <alignment vertical="center" shrinkToFit="1"/>
      <protection locked="0"/>
    </xf>
    <xf numFmtId="182" fontId="24" fillId="24" borderId="10" xfId="0" applyNumberFormat="1" applyFont="1" applyFill="1" applyBorder="1" applyAlignment="1" applyProtection="1">
      <alignment vertical="center" shrinkToFit="1"/>
      <protection locked="0"/>
    </xf>
    <xf numFmtId="182" fontId="24" fillId="24" borderId="12" xfId="0" applyNumberFormat="1" applyFont="1" applyFill="1" applyBorder="1" applyAlignment="1" applyProtection="1">
      <alignment vertical="center" shrinkToFit="1"/>
      <protection locked="0"/>
    </xf>
    <xf numFmtId="38" fontId="25" fillId="0" borderId="18" xfId="33" applyFont="1" applyBorder="1" applyAlignment="1">
      <alignment horizontal="center" vertical="center" wrapText="1"/>
    </xf>
    <xf numFmtId="38" fontId="26" fillId="0" borderId="32" xfId="33" applyFont="1" applyBorder="1" applyAlignment="1">
      <alignment horizontal="center" vertical="center" wrapText="1"/>
    </xf>
    <xf numFmtId="182" fontId="24" fillId="24" borderId="33" xfId="33" applyNumberFormat="1" applyFont="1" applyFill="1" applyBorder="1"/>
    <xf numFmtId="182" fontId="24" fillId="24" borderId="34" xfId="33" applyNumberFormat="1" applyFont="1" applyFill="1" applyBorder="1"/>
    <xf numFmtId="182" fontId="24" fillId="26" borderId="33" xfId="33" applyNumberFormat="1" applyFont="1" applyFill="1" applyBorder="1"/>
    <xf numFmtId="182" fontId="24" fillId="25" borderId="34" xfId="33" applyNumberFormat="1" applyFont="1" applyFill="1" applyBorder="1"/>
    <xf numFmtId="182" fontId="24" fillId="25" borderId="33" xfId="33" applyNumberFormat="1" applyFont="1" applyFill="1" applyBorder="1"/>
    <xf numFmtId="182" fontId="24" fillId="24" borderId="35" xfId="33" applyNumberFormat="1" applyFont="1" applyFill="1" applyBorder="1"/>
    <xf numFmtId="182" fontId="40" fillId="24" borderId="36" xfId="54" applyNumberFormat="1" applyFont="1" applyFill="1" applyBorder="1" applyAlignment="1" applyProtection="1">
      <alignment vertical="center" shrinkToFit="1"/>
    </xf>
    <xf numFmtId="182" fontId="40" fillId="24" borderId="37" xfId="54" applyNumberFormat="1" applyFont="1" applyFill="1" applyBorder="1" applyAlignment="1" applyProtection="1">
      <alignment vertical="center" shrinkToFit="1"/>
    </xf>
    <xf numFmtId="182" fontId="40" fillId="24" borderId="38" xfId="0" applyNumberFormat="1" applyFont="1" applyFill="1" applyBorder="1" applyAlignment="1" applyProtection="1">
      <alignment vertical="center"/>
    </xf>
    <xf numFmtId="0" fontId="37" fillId="24" borderId="0" xfId="0" applyFont="1" applyFill="1" applyProtection="1"/>
    <xf numFmtId="182" fontId="40" fillId="24" borderId="0" xfId="54" applyNumberFormat="1" applyFont="1" applyFill="1" applyBorder="1" applyAlignment="1" applyProtection="1">
      <alignment vertical="center" shrinkToFit="1"/>
    </xf>
    <xf numFmtId="182" fontId="40" fillId="24" borderId="17" xfId="54" applyNumberFormat="1" applyFont="1" applyFill="1" applyBorder="1" applyAlignment="1" applyProtection="1">
      <alignment vertical="center" shrinkToFit="1"/>
    </xf>
    <xf numFmtId="182" fontId="40" fillId="24" borderId="39" xfId="0" applyNumberFormat="1" applyFont="1" applyFill="1" applyBorder="1" applyAlignment="1" applyProtection="1">
      <alignment vertical="center"/>
    </xf>
    <xf numFmtId="182" fontId="40" fillId="24" borderId="27" xfId="54" applyNumberFormat="1" applyFont="1" applyFill="1" applyBorder="1" applyAlignment="1" applyProtection="1">
      <alignment vertical="center" shrinkToFit="1"/>
    </xf>
    <xf numFmtId="182" fontId="40" fillId="24" borderId="28" xfId="54" applyNumberFormat="1" applyFont="1" applyFill="1" applyBorder="1" applyAlignment="1" applyProtection="1">
      <alignment vertical="center" shrinkToFit="1"/>
    </xf>
    <xf numFmtId="182" fontId="40" fillId="24" borderId="40" xfId="0" applyNumberFormat="1" applyFont="1" applyFill="1" applyBorder="1" applyAlignment="1" applyProtection="1">
      <alignment vertical="center"/>
    </xf>
    <xf numFmtId="182" fontId="40" fillId="24" borderId="41" xfId="0" applyNumberFormat="1" applyFont="1" applyFill="1" applyBorder="1" applyAlignment="1" applyProtection="1">
      <alignment vertical="center"/>
    </xf>
    <xf numFmtId="0" fontId="24" fillId="24" borderId="0" xfId="0" applyFont="1" applyFill="1"/>
    <xf numFmtId="0" fontId="24" fillId="24" borderId="0" xfId="0" applyFont="1" applyFill="1" applyAlignment="1">
      <alignment vertical="center"/>
    </xf>
    <xf numFmtId="182" fontId="40" fillId="24" borderId="42" xfId="54" applyNumberFormat="1" applyFont="1" applyFill="1" applyBorder="1" applyAlignment="1" applyProtection="1">
      <alignment vertical="center" shrinkToFit="1"/>
    </xf>
    <xf numFmtId="182" fontId="40" fillId="24" borderId="43" xfId="54" applyNumberFormat="1" applyFont="1" applyFill="1" applyBorder="1" applyAlignment="1" applyProtection="1">
      <alignment vertical="center" shrinkToFit="1"/>
    </xf>
    <xf numFmtId="182" fontId="40" fillId="24" borderId="44" xfId="54" applyNumberFormat="1" applyFont="1" applyFill="1" applyBorder="1" applyAlignment="1" applyProtection="1">
      <alignment vertical="center" shrinkToFit="1"/>
    </xf>
    <xf numFmtId="182" fontId="40" fillId="24" borderId="45" xfId="54" applyNumberFormat="1" applyFont="1" applyFill="1" applyBorder="1" applyAlignment="1" applyProtection="1">
      <alignment vertical="center" shrinkToFit="1"/>
    </xf>
    <xf numFmtId="182" fontId="40" fillId="24" borderId="46" xfId="0" applyNumberFormat="1" applyFont="1" applyFill="1" applyBorder="1" applyAlignment="1" applyProtection="1">
      <alignment vertical="center"/>
    </xf>
    <xf numFmtId="183" fontId="23" fillId="0" borderId="11" xfId="0" applyNumberFormat="1" applyFont="1" applyBorder="1"/>
    <xf numFmtId="183" fontId="23" fillId="0" borderId="27" xfId="0" applyNumberFormat="1" applyFont="1" applyBorder="1"/>
    <xf numFmtId="183" fontId="23" fillId="0" borderId="15" xfId="0" applyNumberFormat="1" applyFont="1" applyBorder="1"/>
    <xf numFmtId="183" fontId="23" fillId="0" borderId="28" xfId="0" applyNumberFormat="1" applyFont="1" applyBorder="1"/>
    <xf numFmtId="183" fontId="23" fillId="0" borderId="11" xfId="33" applyNumberFormat="1" applyFont="1" applyBorder="1"/>
    <xf numFmtId="183" fontId="23" fillId="0" borderId="27" xfId="33" applyNumberFormat="1" applyFont="1" applyBorder="1"/>
    <xf numFmtId="183" fontId="23" fillId="25" borderId="11" xfId="0" applyNumberFormat="1" applyFont="1" applyFill="1" applyBorder="1"/>
    <xf numFmtId="183" fontId="23" fillId="25" borderId="27" xfId="0" applyNumberFormat="1" applyFont="1" applyFill="1" applyBorder="1"/>
    <xf numFmtId="183" fontId="23" fillId="25" borderId="11" xfId="33" applyNumberFormat="1" applyFont="1" applyFill="1" applyBorder="1"/>
    <xf numFmtId="183" fontId="23" fillId="25" borderId="27" xfId="33" applyNumberFormat="1" applyFont="1" applyFill="1" applyBorder="1"/>
    <xf numFmtId="183" fontId="23" fillId="25" borderId="15" xfId="0" applyNumberFormat="1" applyFont="1" applyFill="1" applyBorder="1"/>
    <xf numFmtId="183" fontId="23" fillId="25" borderId="28" xfId="0" applyNumberFormat="1" applyFont="1" applyFill="1" applyBorder="1"/>
    <xf numFmtId="183" fontId="23" fillId="0" borderId="29" xfId="0" applyNumberFormat="1" applyFont="1" applyBorder="1"/>
    <xf numFmtId="183" fontId="23" fillId="0" borderId="47" xfId="0" applyNumberFormat="1" applyFont="1" applyBorder="1"/>
    <xf numFmtId="0" fontId="24" fillId="24" borderId="52" xfId="0" applyFont="1" applyFill="1" applyBorder="1"/>
    <xf numFmtId="0" fontId="24" fillId="24" borderId="0" xfId="0" applyFont="1" applyFill="1" applyBorder="1"/>
    <xf numFmtId="0" fontId="24" fillId="24" borderId="53" xfId="0" applyFont="1" applyFill="1" applyBorder="1"/>
    <xf numFmtId="0" fontId="24" fillId="24" borderId="54" xfId="0" applyFont="1" applyFill="1" applyBorder="1"/>
    <xf numFmtId="0" fontId="24" fillId="24" borderId="55" xfId="0" applyFont="1" applyFill="1" applyBorder="1"/>
    <xf numFmtId="0" fontId="24" fillId="24" borderId="56" xfId="0" applyFont="1" applyFill="1" applyBorder="1"/>
    <xf numFmtId="180" fontId="23" fillId="0" borderId="0" xfId="0" applyNumberFormat="1" applyFont="1" applyAlignment="1">
      <alignment vertical="center"/>
    </xf>
    <xf numFmtId="184" fontId="41" fillId="0" borderId="38" xfId="0" applyNumberFormat="1" applyFont="1" applyFill="1" applyBorder="1"/>
    <xf numFmtId="185" fontId="24" fillId="24" borderId="0" xfId="0" applyNumberFormat="1" applyFont="1" applyFill="1" applyBorder="1" applyAlignment="1">
      <alignment vertical="center"/>
    </xf>
    <xf numFmtId="186" fontId="24" fillId="24" borderId="0" xfId="0" applyNumberFormat="1" applyFont="1" applyFill="1" applyBorder="1" applyAlignment="1">
      <alignment vertical="center"/>
    </xf>
    <xf numFmtId="0" fontId="27" fillId="24" borderId="0" xfId="0" applyFont="1" applyFill="1" applyBorder="1" applyAlignment="1">
      <alignment horizontal="left" vertical="center" indent="1"/>
    </xf>
    <xf numFmtId="182" fontId="27" fillId="24" borderId="14" xfId="0" applyNumberFormat="1" applyFont="1" applyFill="1" applyBorder="1" applyAlignment="1">
      <alignment vertical="center"/>
    </xf>
    <xf numFmtId="182" fontId="27" fillId="24" borderId="18" xfId="0" applyNumberFormat="1" applyFont="1" applyFill="1" applyBorder="1" applyAlignment="1">
      <alignment vertical="center"/>
    </xf>
    <xf numFmtId="0" fontId="30" fillId="24" borderId="0" xfId="0" applyFont="1" applyFill="1" applyBorder="1" applyAlignment="1">
      <alignment horizontal="center" vertical="center"/>
    </xf>
    <xf numFmtId="0" fontId="23" fillId="24" borderId="0" xfId="0" applyFont="1" applyFill="1" applyBorder="1" applyAlignment="1">
      <alignment horizontal="right"/>
    </xf>
    <xf numFmtId="177" fontId="23" fillId="0" borderId="27" xfId="55" applyNumberFormat="1" applyFont="1" applyBorder="1" applyAlignment="1"/>
    <xf numFmtId="0" fontId="31" fillId="24" borderId="0" xfId="0" applyFont="1" applyFill="1"/>
    <xf numFmtId="182" fontId="27" fillId="24" borderId="11" xfId="0" applyNumberFormat="1" applyFont="1" applyFill="1" applyBorder="1" applyAlignment="1">
      <alignment vertical="center"/>
    </xf>
    <xf numFmtId="182" fontId="27" fillId="24" borderId="0" xfId="0" applyNumberFormat="1" applyFont="1" applyFill="1" applyBorder="1" applyAlignment="1">
      <alignment vertical="center"/>
    </xf>
    <xf numFmtId="182" fontId="27" fillId="24" borderId="19" xfId="0" applyNumberFormat="1" applyFont="1" applyFill="1" applyBorder="1" applyAlignment="1">
      <alignment vertical="center"/>
    </xf>
    <xf numFmtId="182" fontId="27" fillId="24" borderId="20" xfId="0" applyNumberFormat="1" applyFont="1" applyFill="1" applyBorder="1" applyAlignment="1">
      <alignment vertical="center"/>
    </xf>
    <xf numFmtId="182" fontId="27" fillId="24" borderId="12" xfId="0" applyNumberFormat="1" applyFont="1" applyFill="1" applyBorder="1" applyAlignment="1">
      <alignment vertical="center"/>
    </xf>
    <xf numFmtId="182" fontId="27" fillId="24" borderId="13" xfId="0" applyNumberFormat="1" applyFont="1" applyFill="1" applyBorder="1" applyAlignment="1">
      <alignment vertical="center"/>
    </xf>
    <xf numFmtId="182" fontId="27" fillId="24" borderId="24" xfId="0" applyNumberFormat="1" applyFont="1" applyFill="1" applyBorder="1" applyAlignment="1">
      <alignment vertical="center"/>
    </xf>
    <xf numFmtId="182" fontId="27" fillId="24" borderId="23" xfId="0" applyNumberFormat="1" applyFont="1" applyFill="1" applyBorder="1" applyAlignment="1">
      <alignment vertical="center"/>
    </xf>
    <xf numFmtId="0" fontId="27" fillId="24" borderId="55" xfId="0" applyFont="1" applyFill="1" applyBorder="1" applyAlignment="1">
      <alignment vertical="center"/>
    </xf>
    <xf numFmtId="0" fontId="30" fillId="24" borderId="53" xfId="0" applyFont="1" applyFill="1" applyBorder="1" applyAlignment="1">
      <alignment horizontal="center" vertical="center"/>
    </xf>
    <xf numFmtId="0" fontId="33" fillId="24" borderId="52" xfId="0" applyFont="1" applyFill="1" applyBorder="1" applyAlignment="1">
      <alignment horizontal="center" vertical="center"/>
    </xf>
    <xf numFmtId="0" fontId="30" fillId="24" borderId="52" xfId="0" applyFont="1" applyFill="1" applyBorder="1" applyAlignment="1">
      <alignment horizontal="center" vertical="center"/>
    </xf>
    <xf numFmtId="183" fontId="23" fillId="24" borderId="27" xfId="0" applyNumberFormat="1" applyFont="1" applyFill="1" applyBorder="1"/>
    <xf numFmtId="183" fontId="23" fillId="24" borderId="27" xfId="33" applyNumberFormat="1" applyFont="1" applyFill="1" applyBorder="1"/>
    <xf numFmtId="183" fontId="23" fillId="24" borderId="28" xfId="0" applyNumberFormat="1" applyFont="1" applyFill="1" applyBorder="1"/>
    <xf numFmtId="0" fontId="38" fillId="24" borderId="58" xfId="0" applyFont="1" applyFill="1" applyBorder="1" applyAlignment="1" applyProtection="1">
      <alignment horizontal="left" vertical="center" wrapText="1" indent="1"/>
    </xf>
    <xf numFmtId="187" fontId="31" fillId="24" borderId="0" xfId="0" applyNumberFormat="1" applyFont="1" applyFill="1" applyBorder="1" applyAlignment="1">
      <alignment horizontal="center" vertical="center"/>
    </xf>
    <xf numFmtId="0" fontId="37" fillId="24" borderId="0" xfId="0" applyFont="1" applyFill="1" applyBorder="1" applyAlignment="1" applyProtection="1">
      <alignment horizontal="center" vertical="center" wrapText="1"/>
    </xf>
    <xf numFmtId="0" fontId="37" fillId="24" borderId="0" xfId="0" applyFont="1" applyFill="1" applyBorder="1" applyAlignment="1" applyProtection="1">
      <alignment horizontal="center" vertical="center"/>
    </xf>
    <xf numFmtId="0" fontId="37" fillId="24" borderId="0" xfId="0" applyFont="1" applyFill="1" applyAlignment="1" applyProtection="1">
      <alignment horizontal="center"/>
    </xf>
    <xf numFmtId="0" fontId="37" fillId="24" borderId="0" xfId="0" applyFont="1" applyFill="1" applyAlignment="1" applyProtection="1">
      <alignment vertical="center"/>
    </xf>
    <xf numFmtId="185" fontId="27" fillId="24" borderId="65" xfId="0" applyNumberFormat="1" applyFont="1" applyFill="1" applyBorder="1" applyAlignment="1">
      <alignment horizontal="center" vertical="center"/>
    </xf>
    <xf numFmtId="185" fontId="23" fillId="24" borderId="66" xfId="0" applyNumberFormat="1" applyFont="1" applyFill="1" applyBorder="1" applyAlignment="1">
      <alignment vertical="center"/>
    </xf>
    <xf numFmtId="185" fontId="23" fillId="24" borderId="64" xfId="0" applyNumberFormat="1" applyFont="1" applyFill="1" applyBorder="1" applyAlignment="1">
      <alignment vertical="center"/>
    </xf>
    <xf numFmtId="185" fontId="23" fillId="24" borderId="65" xfId="0" applyNumberFormat="1" applyFont="1" applyFill="1" applyBorder="1" applyAlignment="1">
      <alignment vertical="center"/>
    </xf>
    <xf numFmtId="186" fontId="23" fillId="24" borderId="65" xfId="0" applyNumberFormat="1" applyFont="1" applyFill="1" applyBorder="1" applyAlignment="1">
      <alignment vertical="center"/>
    </xf>
    <xf numFmtId="186" fontId="23" fillId="24" borderId="67" xfId="0" applyNumberFormat="1" applyFont="1" applyFill="1" applyBorder="1" applyAlignment="1">
      <alignment vertical="center"/>
    </xf>
    <xf numFmtId="186" fontId="23" fillId="24" borderId="68" xfId="0" applyNumberFormat="1" applyFont="1" applyFill="1" applyBorder="1" applyAlignment="1">
      <alignment vertical="center"/>
    </xf>
    <xf numFmtId="0" fontId="27" fillId="24" borderId="0" xfId="0" applyFont="1" applyFill="1"/>
    <xf numFmtId="184" fontId="40" fillId="24" borderId="36" xfId="54" applyNumberFormat="1" applyFont="1" applyFill="1" applyBorder="1" applyAlignment="1" applyProtection="1">
      <alignment vertical="center" shrinkToFit="1"/>
    </xf>
    <xf numFmtId="184" fontId="40" fillId="24" borderId="37" xfId="54" applyNumberFormat="1" applyFont="1" applyFill="1" applyBorder="1" applyAlignment="1" applyProtection="1">
      <alignment vertical="center" shrinkToFit="1"/>
    </xf>
    <xf numFmtId="182" fontId="40" fillId="24" borderId="38" xfId="0" applyNumberFormat="1" applyFont="1" applyFill="1" applyBorder="1" applyAlignment="1" applyProtection="1">
      <alignment horizontal="right" vertical="center" indent="1"/>
    </xf>
    <xf numFmtId="183" fontId="23" fillId="24" borderId="11" xfId="0" applyNumberFormat="1" applyFont="1" applyFill="1" applyBorder="1"/>
    <xf numFmtId="183" fontId="23" fillId="24" borderId="15" xfId="0" applyNumberFormat="1" applyFont="1" applyFill="1" applyBorder="1"/>
    <xf numFmtId="183" fontId="23" fillId="24" borderId="11" xfId="33" applyNumberFormat="1" applyFont="1" applyFill="1" applyBorder="1"/>
    <xf numFmtId="0" fontId="42" fillId="24" borderId="0" xfId="0" applyFont="1" applyFill="1" applyBorder="1" applyProtection="1"/>
    <xf numFmtId="0" fontId="38" fillId="24" borderId="0" xfId="0" applyFont="1" applyFill="1" applyBorder="1" applyAlignment="1" applyProtection="1">
      <alignment horizontal="right"/>
    </xf>
    <xf numFmtId="0" fontId="40" fillId="24" borderId="20" xfId="0" applyFont="1" applyFill="1" applyBorder="1" applyAlignment="1" applyProtection="1">
      <alignment horizontal="center" vertical="center" wrapText="1"/>
    </xf>
    <xf numFmtId="0" fontId="40" fillId="24" borderId="22" xfId="0" applyFont="1" applyFill="1" applyBorder="1" applyAlignment="1" applyProtection="1">
      <alignment horizontal="center" vertical="center" wrapText="1"/>
    </xf>
    <xf numFmtId="0" fontId="40" fillId="24" borderId="70" xfId="0" applyFont="1" applyFill="1" applyBorder="1" applyAlignment="1" applyProtection="1">
      <alignment horizontal="center" vertical="center" wrapText="1"/>
    </xf>
    <xf numFmtId="0" fontId="40" fillId="24" borderId="30" xfId="0" applyFont="1" applyFill="1" applyBorder="1" applyAlignment="1" applyProtection="1">
      <alignment horizontal="center" vertical="center" wrapText="1"/>
    </xf>
    <xf numFmtId="176" fontId="38" fillId="24" borderId="11" xfId="54" applyNumberFormat="1" applyFont="1" applyFill="1" applyBorder="1" applyAlignment="1" applyProtection="1">
      <alignment horizontal="center" vertical="center"/>
    </xf>
    <xf numFmtId="176" fontId="38" fillId="24" borderId="15" xfId="54" applyNumberFormat="1" applyFont="1" applyFill="1" applyBorder="1" applyAlignment="1" applyProtection="1">
      <alignment horizontal="center" vertical="center"/>
    </xf>
    <xf numFmtId="176" fontId="38" fillId="24" borderId="71" xfId="54" applyNumberFormat="1" applyFont="1" applyFill="1" applyBorder="1" applyAlignment="1" applyProtection="1">
      <alignment horizontal="center" vertical="center"/>
    </xf>
    <xf numFmtId="0" fontId="38" fillId="24" borderId="0" xfId="54" applyFont="1" applyFill="1" applyBorder="1" applyAlignment="1" applyProtection="1">
      <alignment vertical="center" shrinkToFit="1"/>
    </xf>
    <xf numFmtId="0" fontId="38" fillId="24" borderId="17" xfId="54" applyFont="1" applyFill="1" applyBorder="1" applyAlignment="1" applyProtection="1">
      <alignment vertical="center" shrinkToFit="1"/>
    </xf>
    <xf numFmtId="0" fontId="38" fillId="24" borderId="61" xfId="54" applyFont="1" applyFill="1" applyBorder="1" applyAlignment="1" applyProtection="1">
      <alignment vertical="center" shrinkToFit="1"/>
    </xf>
    <xf numFmtId="185" fontId="27" fillId="24" borderId="25" xfId="0" applyNumberFormat="1" applyFont="1" applyFill="1" applyBorder="1" applyAlignment="1" applyProtection="1">
      <alignment vertical="center" shrinkToFit="1"/>
    </xf>
    <xf numFmtId="185" fontId="27" fillId="24" borderId="10" xfId="0" applyNumberFormat="1" applyFont="1" applyFill="1" applyBorder="1" applyAlignment="1">
      <alignment vertical="center" shrinkToFit="1"/>
    </xf>
    <xf numFmtId="185" fontId="27" fillId="24" borderId="21" xfId="0" applyNumberFormat="1" applyFont="1" applyFill="1" applyBorder="1" applyAlignment="1">
      <alignment vertical="center" shrinkToFit="1"/>
    </xf>
    <xf numFmtId="186" fontId="27" fillId="24" borderId="10" xfId="0" applyNumberFormat="1" applyFont="1" applyFill="1" applyBorder="1" applyAlignment="1" applyProtection="1">
      <alignment vertical="center" shrinkToFit="1"/>
    </xf>
    <xf numFmtId="186" fontId="27" fillId="24" borderId="75" xfId="0" applyNumberFormat="1" applyFont="1" applyFill="1" applyBorder="1" applyAlignment="1">
      <alignment vertical="center" shrinkToFit="1"/>
    </xf>
    <xf numFmtId="178" fontId="39" fillId="24" borderId="0" xfId="0" applyNumberFormat="1" applyFont="1" applyFill="1" applyAlignment="1">
      <alignment vertical="center"/>
    </xf>
    <xf numFmtId="49" fontId="39" fillId="24" borderId="77" xfId="45" applyNumberFormat="1" applyFont="1" applyFill="1" applyBorder="1" applyAlignment="1">
      <alignment horizontal="center" vertical="center" shrinkToFit="1"/>
    </xf>
    <xf numFmtId="0" fontId="40" fillId="24" borderId="78" xfId="45" applyFont="1" applyFill="1" applyBorder="1" applyAlignment="1">
      <alignment vertical="center" shrinkToFit="1"/>
    </xf>
    <xf numFmtId="178" fontId="39" fillId="24" borderId="80" xfId="0" applyNumberFormat="1" applyFont="1" applyFill="1" applyBorder="1" applyAlignment="1">
      <alignment horizontal="center" vertical="center"/>
    </xf>
    <xf numFmtId="178" fontId="39" fillId="24" borderId="79" xfId="0" applyNumberFormat="1" applyFont="1" applyFill="1" applyBorder="1" applyAlignment="1">
      <alignment horizontal="center" vertical="center"/>
    </xf>
    <xf numFmtId="181" fontId="39" fillId="24" borderId="48" xfId="0" applyNumberFormat="1" applyFont="1" applyFill="1" applyBorder="1" applyAlignment="1">
      <alignment vertical="center"/>
    </xf>
    <xf numFmtId="49" fontId="39" fillId="24" borderId="44" xfId="45" applyNumberFormat="1" applyFont="1" applyFill="1" applyBorder="1" applyAlignment="1">
      <alignment horizontal="center" vertical="center" shrinkToFit="1"/>
    </xf>
    <xf numFmtId="0" fontId="40" fillId="24" borderId="14" xfId="45" applyFont="1" applyFill="1" applyBorder="1" applyAlignment="1">
      <alignment vertical="center" shrinkToFit="1"/>
    </xf>
    <xf numFmtId="178" fontId="39" fillId="24" borderId="11" xfId="0" applyNumberFormat="1" applyFont="1" applyFill="1" applyBorder="1" applyAlignment="1">
      <alignment vertical="center"/>
    </xf>
    <xf numFmtId="178" fontId="39" fillId="24" borderId="0" xfId="0" applyNumberFormat="1" applyFont="1" applyFill="1" applyBorder="1" applyAlignment="1">
      <alignment vertical="center"/>
    </xf>
    <xf numFmtId="178" fontId="39" fillId="24" borderId="11" xfId="0" applyNumberFormat="1" applyFont="1" applyFill="1" applyBorder="1" applyAlignment="1">
      <alignment horizontal="center" vertical="center"/>
    </xf>
    <xf numFmtId="178" fontId="39" fillId="24" borderId="0" xfId="0" applyNumberFormat="1" applyFont="1" applyFill="1" applyBorder="1" applyAlignment="1">
      <alignment horizontal="center" vertical="center"/>
    </xf>
    <xf numFmtId="178" fontId="39" fillId="24" borderId="15" xfId="0" applyNumberFormat="1" applyFont="1" applyFill="1" applyBorder="1" applyAlignment="1">
      <alignment horizontal="center" vertical="center"/>
    </xf>
    <xf numFmtId="178" fontId="39" fillId="24" borderId="17" xfId="0" applyNumberFormat="1" applyFont="1" applyFill="1" applyBorder="1" applyAlignment="1">
      <alignment horizontal="center" vertical="center"/>
    </xf>
    <xf numFmtId="181" fontId="39" fillId="24" borderId="82" xfId="0" applyNumberFormat="1" applyFont="1" applyFill="1" applyBorder="1" applyAlignment="1">
      <alignment vertical="center"/>
    </xf>
    <xf numFmtId="49" fontId="39" fillId="24" borderId="63" xfId="45" applyNumberFormat="1" applyFont="1" applyFill="1" applyBorder="1" applyAlignment="1">
      <alignment horizontal="center" vertical="center" shrinkToFit="1"/>
    </xf>
    <xf numFmtId="0" fontId="40" fillId="24" borderId="64" xfId="45" applyFont="1" applyFill="1" applyBorder="1" applyAlignment="1">
      <alignment vertical="center" shrinkToFit="1"/>
    </xf>
    <xf numFmtId="0" fontId="40" fillId="24" borderId="14" xfId="45" applyFont="1" applyFill="1" applyBorder="1" applyAlignment="1">
      <alignment vertical="top" shrinkToFit="1"/>
    </xf>
    <xf numFmtId="178" fontId="39" fillId="24" borderId="71" xfId="0" applyNumberFormat="1" applyFont="1" applyFill="1" applyBorder="1" applyAlignment="1">
      <alignment horizontal="center" vertical="center"/>
    </xf>
    <xf numFmtId="181" fontId="39" fillId="24" borderId="83" xfId="0" applyNumberFormat="1" applyFont="1" applyFill="1" applyBorder="1" applyAlignment="1">
      <alignment vertical="center"/>
    </xf>
    <xf numFmtId="181" fontId="39" fillId="24" borderId="68" xfId="0" applyNumberFormat="1" applyFont="1" applyFill="1" applyBorder="1" applyAlignment="1">
      <alignment vertical="center"/>
    </xf>
    <xf numFmtId="178" fontId="39" fillId="24" borderId="67" xfId="0" applyNumberFormat="1" applyFont="1" applyFill="1" applyBorder="1" applyAlignment="1">
      <alignment horizontal="center" vertical="center"/>
    </xf>
    <xf numFmtId="178" fontId="39" fillId="24" borderId="66" xfId="0" applyNumberFormat="1" applyFont="1" applyFill="1" applyBorder="1" applyAlignment="1">
      <alignment horizontal="center" vertical="center"/>
    </xf>
    <xf numFmtId="178" fontId="39" fillId="24" borderId="84" xfId="0" applyNumberFormat="1" applyFont="1" applyFill="1" applyBorder="1" applyAlignment="1">
      <alignment horizontal="center" vertical="center"/>
    </xf>
    <xf numFmtId="0" fontId="24" fillId="24" borderId="20" xfId="0" quotePrefix="1" applyFont="1" applyFill="1" applyBorder="1" applyAlignment="1">
      <alignment horizontal="center" vertical="center" wrapText="1"/>
    </xf>
    <xf numFmtId="0" fontId="24" fillId="24" borderId="20" xfId="0" applyFont="1" applyFill="1" applyBorder="1" applyAlignment="1">
      <alignment horizontal="center" vertical="center" wrapText="1"/>
    </xf>
    <xf numFmtId="0" fontId="24" fillId="24" borderId="22" xfId="0" applyFont="1" applyFill="1" applyBorder="1" applyAlignment="1">
      <alignment horizontal="center" vertical="center" wrapText="1"/>
    </xf>
    <xf numFmtId="0" fontId="24" fillId="24" borderId="23" xfId="0" applyFont="1" applyFill="1" applyBorder="1" applyAlignment="1">
      <alignment horizontal="center" vertical="center" wrapText="1" shrinkToFit="1"/>
    </xf>
    <xf numFmtId="0" fontId="40" fillId="24" borderId="23" xfId="0" applyFont="1" applyFill="1" applyBorder="1" applyAlignment="1">
      <alignment horizontal="center" vertical="center" wrapText="1" shrinkToFit="1"/>
    </xf>
    <xf numFmtId="0" fontId="24" fillId="24" borderId="26" xfId="0" applyFont="1" applyFill="1" applyBorder="1" applyAlignment="1">
      <alignment horizontal="center" vertical="center" wrapText="1" shrinkToFit="1"/>
    </xf>
    <xf numFmtId="0" fontId="26" fillId="24" borderId="20" xfId="0" quotePrefix="1" applyFont="1" applyFill="1" applyBorder="1" applyAlignment="1">
      <alignment horizontal="center" vertical="center" wrapText="1"/>
    </xf>
    <xf numFmtId="0" fontId="26" fillId="24" borderId="20" xfId="0" applyFont="1" applyFill="1" applyBorder="1" applyAlignment="1">
      <alignment horizontal="center" vertical="center" wrapText="1"/>
    </xf>
    <xf numFmtId="0" fontId="26" fillId="24" borderId="22" xfId="0" applyFont="1" applyFill="1" applyBorder="1" applyAlignment="1">
      <alignment horizontal="center" vertical="center" wrapText="1"/>
    </xf>
    <xf numFmtId="0" fontId="26" fillId="24" borderId="23" xfId="0" applyFont="1" applyFill="1" applyBorder="1" applyAlignment="1">
      <alignment horizontal="center" vertical="center" wrapText="1" shrinkToFit="1"/>
    </xf>
    <xf numFmtId="0" fontId="44" fillId="24" borderId="23" xfId="0" applyFont="1" applyFill="1" applyBorder="1" applyAlignment="1">
      <alignment horizontal="center" vertical="center" wrapText="1" shrinkToFit="1"/>
    </xf>
    <xf numFmtId="0" fontId="26" fillId="24" borderId="26" xfId="0" applyFont="1" applyFill="1" applyBorder="1" applyAlignment="1">
      <alignment horizontal="center" vertical="center" wrapText="1" shrinkToFit="1"/>
    </xf>
    <xf numFmtId="0" fontId="24" fillId="24" borderId="0" xfId="0" applyFont="1" applyFill="1" applyAlignment="1">
      <alignment horizontal="center"/>
    </xf>
    <xf numFmtId="0" fontId="24" fillId="24" borderId="19" xfId="0" applyFont="1" applyFill="1" applyBorder="1" applyAlignment="1">
      <alignment horizontal="center" vertical="center"/>
    </xf>
    <xf numFmtId="0" fontId="24" fillId="24" borderId="22" xfId="0" applyFont="1" applyFill="1" applyBorder="1" applyAlignment="1">
      <alignment horizontal="center" vertical="center" shrinkToFit="1"/>
    </xf>
    <xf numFmtId="0" fontId="24" fillId="24" borderId="24" xfId="0" applyFont="1" applyFill="1" applyBorder="1" applyAlignment="1">
      <alignment horizontal="center" vertical="center" shrinkToFit="1"/>
    </xf>
    <xf numFmtId="0" fontId="24" fillId="24" borderId="26" xfId="0" applyFont="1" applyFill="1" applyBorder="1" applyAlignment="1">
      <alignment horizontal="center" vertical="center" shrinkToFit="1"/>
    </xf>
    <xf numFmtId="0" fontId="24" fillId="24" borderId="11" xfId="0" quotePrefix="1" applyFont="1" applyFill="1" applyBorder="1" applyAlignment="1">
      <alignment horizontal="center" vertical="center"/>
    </xf>
    <xf numFmtId="0" fontId="24" fillId="24" borderId="14" xfId="0" applyFont="1" applyFill="1" applyBorder="1" applyAlignment="1">
      <alignment vertical="center" shrinkToFit="1"/>
    </xf>
    <xf numFmtId="183" fontId="24" fillId="24" borderId="0" xfId="0" applyNumberFormat="1" applyFont="1" applyFill="1" applyBorder="1" applyAlignment="1">
      <alignment vertical="center"/>
    </xf>
    <xf numFmtId="183" fontId="24" fillId="24" borderId="14" xfId="0" applyNumberFormat="1" applyFont="1" applyFill="1" applyBorder="1" applyAlignment="1">
      <alignment vertical="center"/>
    </xf>
    <xf numFmtId="0" fontId="24" fillId="24" borderId="15" xfId="0" quotePrefix="1" applyFont="1" applyFill="1" applyBorder="1" applyAlignment="1">
      <alignment horizontal="center" vertical="center"/>
    </xf>
    <xf numFmtId="0" fontId="24" fillId="24" borderId="16" xfId="0" applyFont="1" applyFill="1" applyBorder="1" applyAlignment="1">
      <alignment vertical="center" shrinkToFit="1"/>
    </xf>
    <xf numFmtId="183" fontId="24" fillId="24" borderId="17" xfId="0" applyNumberFormat="1" applyFont="1" applyFill="1" applyBorder="1" applyAlignment="1">
      <alignment vertical="center"/>
    </xf>
    <xf numFmtId="183" fontId="24" fillId="24" borderId="16" xfId="0" applyNumberFormat="1" applyFont="1" applyFill="1" applyBorder="1" applyAlignment="1">
      <alignment vertical="center"/>
    </xf>
    <xf numFmtId="0" fontId="24" fillId="24" borderId="11" xfId="0" applyFont="1" applyFill="1" applyBorder="1" applyAlignment="1">
      <alignment horizontal="center" vertical="center"/>
    </xf>
    <xf numFmtId="0" fontId="24" fillId="24" borderId="29" xfId="0" quotePrefix="1" applyFont="1" applyFill="1" applyBorder="1" applyAlignment="1">
      <alignment horizontal="center" vertical="center"/>
    </xf>
    <xf numFmtId="0" fontId="24" fillId="24" borderId="30" xfId="0" applyFont="1" applyFill="1" applyBorder="1" applyAlignment="1">
      <alignment vertical="center" shrinkToFit="1"/>
    </xf>
    <xf numFmtId="183" fontId="24" fillId="24" borderId="31" xfId="0" applyNumberFormat="1" applyFont="1" applyFill="1" applyBorder="1" applyAlignment="1">
      <alignment vertical="center"/>
    </xf>
    <xf numFmtId="183" fontId="24" fillId="24" borderId="30" xfId="0" applyNumberFormat="1" applyFont="1" applyFill="1" applyBorder="1" applyAlignment="1">
      <alignment vertical="center"/>
    </xf>
    <xf numFmtId="0" fontId="24" fillId="24" borderId="20" xfId="0" quotePrefix="1" applyFont="1" applyFill="1" applyBorder="1" applyAlignment="1">
      <alignment horizontal="center" vertical="center"/>
    </xf>
    <xf numFmtId="0" fontId="24" fillId="24" borderId="20" xfId="0" applyFont="1" applyFill="1" applyBorder="1" applyAlignment="1">
      <alignment horizontal="center" vertical="center"/>
    </xf>
    <xf numFmtId="0" fontId="24" fillId="24" borderId="22" xfId="0" applyFont="1" applyFill="1" applyBorder="1" applyAlignment="1">
      <alignment horizontal="center" vertical="center"/>
    </xf>
    <xf numFmtId="0" fontId="24" fillId="24" borderId="23" xfId="0" applyFont="1" applyFill="1" applyBorder="1" applyAlignment="1">
      <alignment horizontal="center" vertical="center" shrinkToFit="1"/>
    </xf>
    <xf numFmtId="182" fontId="24" fillId="24" borderId="0" xfId="0" applyNumberFormat="1" applyFont="1" applyFill="1" applyBorder="1" applyAlignment="1">
      <alignment vertical="center"/>
    </xf>
    <xf numFmtId="182" fontId="24" fillId="24" borderId="14" xfId="0" applyNumberFormat="1" applyFont="1" applyFill="1" applyBorder="1" applyAlignment="1">
      <alignment vertical="center"/>
    </xf>
    <xf numFmtId="182" fontId="24" fillId="24" borderId="17" xfId="0" applyNumberFormat="1" applyFont="1" applyFill="1" applyBorder="1" applyAlignment="1">
      <alignment vertical="center"/>
    </xf>
    <xf numFmtId="182" fontId="24" fillId="24" borderId="16" xfId="0" applyNumberFormat="1" applyFont="1" applyFill="1" applyBorder="1" applyAlignment="1">
      <alignment vertical="center"/>
    </xf>
    <xf numFmtId="182" fontId="24" fillId="24" borderId="13" xfId="0" applyNumberFormat="1" applyFont="1" applyFill="1" applyBorder="1" applyAlignment="1">
      <alignment vertical="center"/>
    </xf>
    <xf numFmtId="182" fontId="24" fillId="24" borderId="18" xfId="0" applyNumberFormat="1" applyFont="1" applyFill="1" applyBorder="1" applyAlignment="1">
      <alignment vertical="center"/>
    </xf>
    <xf numFmtId="182" fontId="24" fillId="24" borderId="11" xfId="0" applyNumberFormat="1" applyFont="1" applyFill="1" applyBorder="1" applyAlignment="1">
      <alignment vertical="center"/>
    </xf>
    <xf numFmtId="182" fontId="24" fillId="24" borderId="24" xfId="0" applyNumberFormat="1" applyFont="1" applyFill="1" applyBorder="1" applyAlignment="1">
      <alignment vertical="center"/>
    </xf>
    <xf numFmtId="182" fontId="24" fillId="24" borderId="23" xfId="0" applyNumberFormat="1" applyFont="1" applyFill="1" applyBorder="1" applyAlignment="1">
      <alignment vertical="center"/>
    </xf>
    <xf numFmtId="182" fontId="24" fillId="24" borderId="26" xfId="0" applyNumberFormat="1" applyFont="1" applyFill="1" applyBorder="1" applyAlignment="1">
      <alignment vertical="center"/>
    </xf>
    <xf numFmtId="0" fontId="24" fillId="24" borderId="22" xfId="0" quotePrefix="1" applyFont="1" applyFill="1" applyBorder="1" applyAlignment="1">
      <alignment horizontal="center" vertical="center"/>
    </xf>
    <xf numFmtId="0" fontId="40" fillId="24" borderId="19" xfId="0" applyFont="1" applyFill="1" applyBorder="1" applyAlignment="1">
      <alignment horizontal="center" vertical="center"/>
    </xf>
    <xf numFmtId="0" fontId="40" fillId="24" borderId="20" xfId="0" applyFont="1" applyFill="1" applyBorder="1" applyAlignment="1">
      <alignment horizontal="center" vertical="center"/>
    </xf>
    <xf numFmtId="0" fontId="40" fillId="24" borderId="21" xfId="0" applyFont="1" applyFill="1" applyBorder="1" applyAlignment="1">
      <alignment horizontal="center" vertical="center"/>
    </xf>
    <xf numFmtId="0" fontId="40" fillId="24" borderId="19" xfId="0" quotePrefix="1" applyFont="1" applyFill="1" applyBorder="1" applyAlignment="1">
      <alignment horizontal="center" vertical="center"/>
    </xf>
    <xf numFmtId="0" fontId="40" fillId="24" borderId="22" xfId="0" applyFont="1" applyFill="1" applyBorder="1" applyAlignment="1">
      <alignment horizontal="center" vertical="center"/>
    </xf>
    <xf numFmtId="0" fontId="40" fillId="24" borderId="20" xfId="0" quotePrefix="1" applyFont="1" applyFill="1" applyBorder="1" applyAlignment="1">
      <alignment horizontal="center" vertical="center"/>
    </xf>
    <xf numFmtId="0" fontId="40" fillId="24" borderId="24" xfId="0" applyFont="1" applyFill="1" applyBorder="1" applyAlignment="1">
      <alignment horizontal="center" vertical="center" wrapText="1" shrinkToFit="1"/>
    </xf>
    <xf numFmtId="0" fontId="40" fillId="24" borderId="23" xfId="0" applyFont="1" applyFill="1" applyBorder="1" applyAlignment="1">
      <alignment horizontal="center" vertical="center" shrinkToFit="1"/>
    </xf>
    <xf numFmtId="0" fontId="40" fillId="24" borderId="25" xfId="0" applyFont="1" applyFill="1" applyBorder="1" applyAlignment="1">
      <alignment horizontal="center" vertical="center" wrapText="1" shrinkToFit="1"/>
    </xf>
    <xf numFmtId="0" fontId="40" fillId="24" borderId="24" xfId="0" applyFont="1" applyFill="1" applyBorder="1" applyAlignment="1">
      <alignment horizontal="center" vertical="center" shrinkToFit="1"/>
    </xf>
    <xf numFmtId="0" fontId="40" fillId="24" borderId="26" xfId="0" applyFont="1" applyFill="1" applyBorder="1" applyAlignment="1">
      <alignment horizontal="center" vertical="center" shrinkToFit="1"/>
    </xf>
    <xf numFmtId="0" fontId="40" fillId="24" borderId="25" xfId="0" applyFont="1" applyFill="1" applyBorder="1" applyAlignment="1">
      <alignment horizontal="center" vertical="center" shrinkToFit="1"/>
    </xf>
    <xf numFmtId="182" fontId="24" fillId="24" borderId="27" xfId="0" applyNumberFormat="1" applyFont="1" applyFill="1" applyBorder="1" applyAlignment="1">
      <alignment vertical="center"/>
    </xf>
    <xf numFmtId="182" fontId="24" fillId="24" borderId="28" xfId="0" applyNumberFormat="1" applyFont="1" applyFill="1" applyBorder="1" applyAlignment="1">
      <alignment vertical="center"/>
    </xf>
    <xf numFmtId="182" fontId="24" fillId="24" borderId="15" xfId="0" applyNumberFormat="1" applyFont="1" applyFill="1" applyBorder="1" applyAlignment="1">
      <alignment vertical="center"/>
    </xf>
    <xf numFmtId="182" fontId="24" fillId="24" borderId="10" xfId="0" applyNumberFormat="1" applyFont="1" applyFill="1" applyBorder="1" applyAlignment="1">
      <alignment vertical="center"/>
    </xf>
    <xf numFmtId="182" fontId="24" fillId="24" borderId="12" xfId="0" applyNumberFormat="1" applyFont="1" applyFill="1" applyBorder="1" applyAlignment="1">
      <alignment vertical="center"/>
    </xf>
    <xf numFmtId="182" fontId="24" fillId="24" borderId="0" xfId="0" applyNumberFormat="1" applyFont="1" applyFill="1" applyAlignment="1">
      <alignment vertical="center"/>
    </xf>
    <xf numFmtId="182" fontId="24" fillId="24" borderId="25" xfId="0" applyNumberFormat="1" applyFont="1" applyFill="1" applyBorder="1" applyAlignment="1">
      <alignment vertical="center"/>
    </xf>
    <xf numFmtId="0" fontId="26" fillId="24" borderId="0" xfId="0" applyFont="1" applyFill="1" applyAlignment="1">
      <alignment horizontal="center"/>
    </xf>
    <xf numFmtId="0" fontId="26" fillId="24" borderId="0" xfId="0" applyFont="1" applyFill="1"/>
    <xf numFmtId="0" fontId="26" fillId="24" borderId="19" xfId="0" applyFont="1" applyFill="1" applyBorder="1" applyAlignment="1">
      <alignment horizontal="center" vertical="center"/>
    </xf>
    <xf numFmtId="0" fontId="26" fillId="24" borderId="22" xfId="0" applyFont="1" applyFill="1" applyBorder="1" applyAlignment="1">
      <alignment horizontal="center" vertical="center" shrinkToFit="1"/>
    </xf>
    <xf numFmtId="0" fontId="26" fillId="24" borderId="22" xfId="0" quotePrefix="1" applyFont="1" applyFill="1" applyBorder="1" applyAlignment="1">
      <alignment horizontal="center" vertical="center"/>
    </xf>
    <xf numFmtId="0" fontId="26" fillId="24" borderId="24" xfId="0" applyFont="1" applyFill="1" applyBorder="1" applyAlignment="1">
      <alignment horizontal="center" vertical="center" shrinkToFit="1"/>
    </xf>
    <xf numFmtId="0" fontId="26" fillId="24" borderId="26" xfId="0" applyFont="1" applyFill="1" applyBorder="1" applyAlignment="1">
      <alignment horizontal="center" vertical="center" shrinkToFit="1"/>
    </xf>
    <xf numFmtId="0" fontId="26" fillId="24" borderId="11" xfId="0" quotePrefix="1" applyFont="1" applyFill="1" applyBorder="1" applyAlignment="1">
      <alignment horizontal="center" vertical="center"/>
    </xf>
    <xf numFmtId="0" fontId="26" fillId="24" borderId="14" xfId="0" applyFont="1" applyFill="1" applyBorder="1" applyAlignment="1">
      <alignment vertical="center" shrinkToFit="1"/>
    </xf>
    <xf numFmtId="183" fontId="26" fillId="24" borderId="0" xfId="0" applyNumberFormat="1" applyFont="1" applyFill="1" applyBorder="1" applyAlignment="1">
      <alignment vertical="center"/>
    </xf>
    <xf numFmtId="183" fontId="26" fillId="24" borderId="14" xfId="0" applyNumberFormat="1" applyFont="1" applyFill="1" applyBorder="1" applyAlignment="1">
      <alignment vertical="center"/>
    </xf>
    <xf numFmtId="0" fontId="26" fillId="24" borderId="15" xfId="0" quotePrefix="1" applyFont="1" applyFill="1" applyBorder="1" applyAlignment="1">
      <alignment horizontal="center" vertical="center"/>
    </xf>
    <xf numFmtId="0" fontId="26" fillId="24" borderId="16" xfId="0" applyFont="1" applyFill="1" applyBorder="1" applyAlignment="1">
      <alignment vertical="center" shrinkToFit="1"/>
    </xf>
    <xf numFmtId="183" fontId="26" fillId="24" borderId="17" xfId="0" applyNumberFormat="1" applyFont="1" applyFill="1" applyBorder="1" applyAlignment="1">
      <alignment vertical="center"/>
    </xf>
    <xf numFmtId="183" fontId="26" fillId="24" borderId="16" xfId="0" applyNumberFormat="1" applyFont="1" applyFill="1" applyBorder="1" applyAlignment="1">
      <alignment vertical="center"/>
    </xf>
    <xf numFmtId="0" fontId="26" fillId="24" borderId="11" xfId="0" applyFont="1" applyFill="1" applyBorder="1" applyAlignment="1">
      <alignment horizontal="center" vertical="center"/>
    </xf>
    <xf numFmtId="0" fontId="26" fillId="24" borderId="29" xfId="0" quotePrefix="1" applyFont="1" applyFill="1" applyBorder="1" applyAlignment="1">
      <alignment horizontal="center" vertical="center"/>
    </xf>
    <xf numFmtId="0" fontId="26" fillId="24" borderId="30" xfId="0" applyFont="1" applyFill="1" applyBorder="1" applyAlignment="1">
      <alignment vertical="center" shrinkToFit="1"/>
    </xf>
    <xf numFmtId="183" fontId="26" fillId="24" borderId="31" xfId="0" applyNumberFormat="1" applyFont="1" applyFill="1" applyBorder="1" applyAlignment="1">
      <alignment vertical="center"/>
    </xf>
    <xf numFmtId="183" fontId="26" fillId="24" borderId="30" xfId="0" applyNumberFormat="1" applyFont="1" applyFill="1" applyBorder="1" applyAlignment="1">
      <alignment vertical="center"/>
    </xf>
    <xf numFmtId="0" fontId="26" fillId="24" borderId="12" xfId="0" applyFont="1" applyFill="1" applyBorder="1" applyAlignment="1">
      <alignment vertical="center"/>
    </xf>
    <xf numFmtId="0" fontId="26" fillId="24" borderId="18" xfId="0" applyFont="1" applyFill="1" applyBorder="1" applyAlignment="1">
      <alignment vertical="center" shrinkToFit="1"/>
    </xf>
    <xf numFmtId="183" fontId="26" fillId="24" borderId="13" xfId="0" applyNumberFormat="1" applyFont="1" applyFill="1" applyBorder="1" applyAlignment="1">
      <alignment vertical="center"/>
    </xf>
    <xf numFmtId="183" fontId="26" fillId="24" borderId="18" xfId="0" applyNumberFormat="1" applyFont="1" applyFill="1" applyBorder="1" applyAlignment="1">
      <alignment vertical="center"/>
    </xf>
    <xf numFmtId="0" fontId="26" fillId="24" borderId="11" xfId="0" quotePrefix="1" applyFont="1" applyFill="1" applyBorder="1" applyAlignment="1">
      <alignment vertical="center"/>
    </xf>
    <xf numFmtId="183" fontId="26" fillId="24" borderId="27" xfId="0" applyNumberFormat="1" applyFont="1" applyFill="1" applyBorder="1" applyAlignment="1">
      <alignment vertical="center"/>
    </xf>
    <xf numFmtId="183" fontId="26" fillId="24" borderId="25" xfId="0" applyNumberFormat="1" applyFont="1" applyFill="1" applyBorder="1" applyAlignment="1">
      <alignment vertical="center"/>
    </xf>
    <xf numFmtId="0" fontId="26" fillId="24" borderId="12" xfId="0" quotePrefix="1" applyFont="1" applyFill="1" applyBorder="1" applyAlignment="1">
      <alignment vertical="center"/>
    </xf>
    <xf numFmtId="183" fontId="26" fillId="24" borderId="10" xfId="0" applyNumberFormat="1" applyFont="1" applyFill="1" applyBorder="1" applyAlignment="1">
      <alignment vertical="center"/>
    </xf>
    <xf numFmtId="0" fontId="26" fillId="24" borderId="24" xfId="0" quotePrefix="1" applyFont="1" applyFill="1" applyBorder="1" applyAlignment="1">
      <alignment vertical="center"/>
    </xf>
    <xf numFmtId="0" fontId="26" fillId="24" borderId="26" xfId="0" applyFont="1" applyFill="1" applyBorder="1" applyAlignment="1">
      <alignment vertical="center" shrinkToFit="1"/>
    </xf>
    <xf numFmtId="183" fontId="26" fillId="24" borderId="23" xfId="0" applyNumberFormat="1" applyFont="1" applyFill="1" applyBorder="1"/>
    <xf numFmtId="183" fontId="26" fillId="24" borderId="26" xfId="0" applyNumberFormat="1" applyFont="1" applyFill="1" applyBorder="1"/>
    <xf numFmtId="38" fontId="23" fillId="0" borderId="11" xfId="33" applyFont="1" applyBorder="1" applyAlignment="1">
      <alignment vertical="center"/>
    </xf>
    <xf numFmtId="177" fontId="23" fillId="0" borderId="10" xfId="55" applyNumberFormat="1" applyFont="1" applyBorder="1" applyAlignment="1"/>
    <xf numFmtId="58" fontId="23" fillId="24" borderId="0" xfId="0" applyNumberFormat="1" applyFont="1" applyFill="1" applyBorder="1" applyAlignment="1">
      <alignment vertical="center"/>
    </xf>
    <xf numFmtId="0" fontId="23" fillId="24" borderId="76" xfId="0" applyFont="1" applyFill="1" applyBorder="1" applyAlignment="1">
      <alignment horizontal="center" vertical="center" shrinkToFit="1"/>
    </xf>
    <xf numFmtId="181" fontId="39" fillId="24" borderId="79" xfId="0" applyNumberFormat="1" applyFont="1" applyFill="1" applyBorder="1" applyAlignment="1">
      <alignment horizontal="center" vertical="center" shrinkToFit="1"/>
    </xf>
    <xf numFmtId="181" fontId="23" fillId="24" borderId="79" xfId="0" applyNumberFormat="1" applyFont="1" applyFill="1" applyBorder="1" applyAlignment="1">
      <alignment vertical="center" shrinkToFit="1"/>
    </xf>
    <xf numFmtId="0" fontId="23" fillId="24" borderId="78" xfId="0" applyFont="1" applyFill="1" applyBorder="1" applyAlignment="1">
      <alignment vertical="center" shrinkToFit="1"/>
    </xf>
    <xf numFmtId="0" fontId="23" fillId="24" borderId="79" xfId="0" applyFont="1" applyFill="1" applyBorder="1" applyAlignment="1">
      <alignment vertical="center" shrinkToFit="1"/>
    </xf>
    <xf numFmtId="0" fontId="23" fillId="24" borderId="81" xfId="0" applyFont="1" applyFill="1" applyBorder="1" applyAlignment="1">
      <alignment vertical="center" shrinkToFit="1"/>
    </xf>
    <xf numFmtId="181" fontId="39" fillId="24" borderId="0" xfId="0" applyNumberFormat="1" applyFont="1" applyFill="1" applyBorder="1" applyAlignment="1">
      <alignment horizontal="center" vertical="center" shrinkToFit="1"/>
    </xf>
    <xf numFmtId="181" fontId="23" fillId="24" borderId="0" xfId="0" applyNumberFormat="1" applyFont="1" applyFill="1" applyBorder="1" applyAlignment="1">
      <alignment vertical="center" shrinkToFit="1"/>
    </xf>
    <xf numFmtId="0" fontId="23" fillId="24" borderId="14" xfId="0" applyFont="1" applyFill="1" applyBorder="1" applyAlignment="1">
      <alignment vertical="center"/>
    </xf>
    <xf numFmtId="0" fontId="23" fillId="24" borderId="0" xfId="0" applyFont="1" applyFill="1" applyBorder="1" applyAlignment="1">
      <alignment vertical="center"/>
    </xf>
    <xf numFmtId="0" fontId="23" fillId="24" borderId="48" xfId="0" applyFont="1" applyFill="1" applyBorder="1" applyAlignment="1">
      <alignment vertical="center"/>
    </xf>
    <xf numFmtId="181" fontId="39" fillId="24" borderId="17" xfId="0" applyNumberFormat="1" applyFont="1" applyFill="1" applyBorder="1" applyAlignment="1">
      <alignment horizontal="center" vertical="center" shrinkToFit="1"/>
    </xf>
    <xf numFmtId="181" fontId="23" fillId="24" borderId="17" xfId="0" applyNumberFormat="1" applyFont="1" applyFill="1" applyBorder="1" applyAlignment="1">
      <alignment vertical="center" shrinkToFit="1"/>
    </xf>
    <xf numFmtId="0" fontId="23" fillId="24" borderId="0" xfId="0" applyFont="1" applyFill="1" applyBorder="1" applyAlignment="1">
      <alignment vertical="center" shrinkToFit="1"/>
    </xf>
    <xf numFmtId="0" fontId="23" fillId="24" borderId="48" xfId="0" applyFont="1" applyFill="1" applyBorder="1" applyAlignment="1">
      <alignment vertical="center" shrinkToFit="1"/>
    </xf>
    <xf numFmtId="0" fontId="23" fillId="24" borderId="17" xfId="0" applyFont="1" applyFill="1" applyBorder="1" applyAlignment="1">
      <alignment vertical="center" shrinkToFit="1"/>
    </xf>
    <xf numFmtId="181" fontId="39" fillId="24" borderId="15" xfId="0" applyNumberFormat="1" applyFont="1" applyFill="1" applyBorder="1" applyAlignment="1">
      <alignment horizontal="center" vertical="center" shrinkToFit="1"/>
    </xf>
    <xf numFmtId="181" fontId="39" fillId="24" borderId="71" xfId="0" applyNumberFormat="1" applyFont="1" applyFill="1" applyBorder="1" applyAlignment="1">
      <alignment horizontal="center" vertical="center" shrinkToFit="1"/>
    </xf>
    <xf numFmtId="181" fontId="23" fillId="24" borderId="61" xfId="0" applyNumberFormat="1" applyFont="1" applyFill="1" applyBorder="1" applyAlignment="1">
      <alignment vertical="center" shrinkToFit="1"/>
    </xf>
    <xf numFmtId="0" fontId="23" fillId="24" borderId="72" xfId="0" applyFont="1" applyFill="1" applyBorder="1" applyAlignment="1">
      <alignment vertical="center"/>
    </xf>
    <xf numFmtId="178" fontId="39" fillId="24" borderId="61" xfId="0" applyNumberFormat="1" applyFont="1" applyFill="1" applyBorder="1" applyAlignment="1">
      <alignment vertical="center"/>
    </xf>
    <xf numFmtId="0" fontId="23" fillId="24" borderId="61" xfId="0" applyFont="1" applyFill="1" applyBorder="1" applyAlignment="1">
      <alignment vertical="center"/>
    </xf>
    <xf numFmtId="178" fontId="39" fillId="24" borderId="71" xfId="0" applyNumberFormat="1" applyFont="1" applyFill="1" applyBorder="1" applyAlignment="1">
      <alignment vertical="center"/>
    </xf>
    <xf numFmtId="0" fontId="23" fillId="24" borderId="83" xfId="0" applyFont="1" applyFill="1" applyBorder="1" applyAlignment="1">
      <alignment vertical="center"/>
    </xf>
    <xf numFmtId="181" fontId="39" fillId="24" borderId="0" xfId="0" quotePrefix="1" applyNumberFormat="1" applyFont="1" applyFill="1" applyBorder="1" applyAlignment="1">
      <alignment horizontal="center" vertical="center" shrinkToFit="1"/>
    </xf>
    <xf numFmtId="181" fontId="39" fillId="24" borderId="17" xfId="0" quotePrefix="1" applyNumberFormat="1" applyFont="1" applyFill="1" applyBorder="1" applyAlignment="1">
      <alignment horizontal="center" vertical="center" shrinkToFit="1"/>
    </xf>
    <xf numFmtId="181" fontId="39" fillId="24" borderId="11" xfId="0" applyNumberFormat="1" applyFont="1" applyFill="1" applyBorder="1" applyAlignment="1">
      <alignment horizontal="center" vertical="center" shrinkToFit="1"/>
    </xf>
    <xf numFmtId="181" fontId="23" fillId="24" borderId="72" xfId="0" applyNumberFormat="1" applyFont="1" applyFill="1" applyBorder="1" applyAlignment="1">
      <alignment vertical="center" shrinkToFit="1"/>
    </xf>
    <xf numFmtId="181" fontId="39" fillId="24" borderId="61" xfId="0" applyNumberFormat="1" applyFont="1" applyFill="1" applyBorder="1" applyAlignment="1">
      <alignment horizontal="center" vertical="center" shrinkToFit="1"/>
    </xf>
    <xf numFmtId="0" fontId="23" fillId="24" borderId="82" xfId="0" applyFont="1" applyFill="1" applyBorder="1" applyAlignment="1">
      <alignment vertical="center" shrinkToFit="1"/>
    </xf>
    <xf numFmtId="181" fontId="39" fillId="24" borderId="84" xfId="0" applyNumberFormat="1" applyFont="1" applyFill="1" applyBorder="1" applyAlignment="1">
      <alignment horizontal="center" vertical="center" shrinkToFit="1"/>
    </xf>
    <xf numFmtId="181" fontId="23" fillId="24" borderId="85" xfId="0" applyNumberFormat="1" applyFont="1" applyFill="1" applyBorder="1" applyAlignment="1">
      <alignment vertical="center" shrinkToFit="1"/>
    </xf>
    <xf numFmtId="181" fontId="39" fillId="24" borderId="80" xfId="0" applyNumberFormat="1" applyFont="1" applyFill="1" applyBorder="1" applyAlignment="1">
      <alignment horizontal="center" vertical="center" shrinkToFit="1"/>
    </xf>
    <xf numFmtId="181" fontId="23" fillId="24" borderId="78" xfId="0" applyNumberFormat="1" applyFont="1" applyFill="1" applyBorder="1" applyAlignment="1">
      <alignment vertical="center" shrinkToFit="1"/>
    </xf>
    <xf numFmtId="0" fontId="23" fillId="24" borderId="78" xfId="0" applyFont="1" applyFill="1" applyBorder="1" applyAlignment="1">
      <alignment vertical="center"/>
    </xf>
    <xf numFmtId="178" fontId="39" fillId="24" borderId="80" xfId="0" applyNumberFormat="1" applyFont="1" applyFill="1" applyBorder="1" applyAlignment="1">
      <alignment vertical="center"/>
    </xf>
    <xf numFmtId="0" fontId="23" fillId="24" borderId="81" xfId="0" applyFont="1" applyFill="1" applyBorder="1" applyAlignment="1">
      <alignment vertical="center"/>
    </xf>
    <xf numFmtId="0" fontId="23" fillId="24" borderId="72" xfId="0" applyFont="1" applyFill="1" applyBorder="1" applyAlignment="1">
      <alignment vertical="center" shrinkToFit="1"/>
    </xf>
    <xf numFmtId="0" fontId="23" fillId="24" borderId="16" xfId="0" applyFont="1" applyFill="1" applyBorder="1" applyAlignment="1">
      <alignment vertical="center"/>
    </xf>
    <xf numFmtId="181" fontId="23" fillId="24" borderId="86" xfId="0" applyNumberFormat="1" applyFont="1" applyFill="1" applyBorder="1" applyAlignment="1">
      <alignment vertical="center" shrinkToFit="1"/>
    </xf>
    <xf numFmtId="0" fontId="23" fillId="24" borderId="85" xfId="0" applyFont="1" applyFill="1" applyBorder="1" applyAlignment="1">
      <alignment vertical="center" shrinkToFit="1"/>
    </xf>
    <xf numFmtId="181" fontId="23" fillId="24" borderId="16" xfId="0" applyNumberFormat="1" applyFont="1" applyFill="1" applyBorder="1" applyAlignment="1">
      <alignment vertical="center" shrinkToFit="1"/>
    </xf>
    <xf numFmtId="0" fontId="23" fillId="24" borderId="86" xfId="0" applyFont="1" applyFill="1" applyBorder="1" applyAlignment="1">
      <alignment vertical="center" shrinkToFit="1"/>
    </xf>
    <xf numFmtId="0" fontId="23" fillId="24" borderId="87" xfId="0" applyFont="1" applyFill="1" applyBorder="1" applyAlignment="1">
      <alignment vertical="center" shrinkToFit="1"/>
    </xf>
    <xf numFmtId="181" fontId="39" fillId="24" borderId="67" xfId="0" applyNumberFormat="1" applyFont="1" applyFill="1" applyBorder="1" applyAlignment="1">
      <alignment horizontal="center" vertical="center" shrinkToFit="1"/>
    </xf>
    <xf numFmtId="181" fontId="23" fillId="24" borderId="67" xfId="0" applyNumberFormat="1" applyFont="1" applyFill="1" applyBorder="1" applyAlignment="1">
      <alignment vertical="center" shrinkToFit="1"/>
    </xf>
    <xf numFmtId="0" fontId="23" fillId="24" borderId="64" xfId="0" applyFont="1" applyFill="1" applyBorder="1" applyAlignment="1">
      <alignment vertical="center" shrinkToFit="1"/>
    </xf>
    <xf numFmtId="0" fontId="23" fillId="24" borderId="67" xfId="0" applyFont="1" applyFill="1" applyBorder="1" applyAlignment="1">
      <alignment vertical="center" shrinkToFit="1"/>
    </xf>
    <xf numFmtId="0" fontId="23" fillId="24" borderId="68" xfId="0" applyFont="1" applyFill="1" applyBorder="1" applyAlignment="1">
      <alignment vertical="center" shrinkToFit="1"/>
    </xf>
    <xf numFmtId="179" fontId="23" fillId="28" borderId="22" xfId="0" applyNumberFormat="1" applyFont="1" applyFill="1" applyBorder="1" applyAlignment="1" applyProtection="1">
      <alignment horizontal="center" vertical="center"/>
    </xf>
    <xf numFmtId="0" fontId="24" fillId="28" borderId="13" xfId="0" applyFont="1" applyFill="1" applyBorder="1"/>
    <xf numFmtId="0" fontId="24" fillId="28" borderId="18" xfId="0" applyFont="1" applyFill="1" applyBorder="1"/>
    <xf numFmtId="179" fontId="23" fillId="28" borderId="27" xfId="33" applyNumberFormat="1" applyFont="1" applyFill="1" applyBorder="1" applyAlignment="1" applyProtection="1">
      <alignment horizontal="center" vertical="center"/>
    </xf>
    <xf numFmtId="179" fontId="23" fillId="28" borderId="25" xfId="33" applyNumberFormat="1" applyFont="1" applyFill="1" applyBorder="1" applyAlignment="1" applyProtection="1">
      <alignment horizontal="center" vertical="center"/>
    </xf>
    <xf numFmtId="179" fontId="24" fillId="28" borderId="10" xfId="0" applyNumberFormat="1" applyFont="1" applyFill="1" applyBorder="1" applyAlignment="1" applyProtection="1">
      <alignment horizontal="center" vertical="center" wrapText="1"/>
    </xf>
    <xf numFmtId="0" fontId="27" fillId="28" borderId="63" xfId="0" applyFont="1" applyFill="1" applyBorder="1" applyAlignment="1">
      <alignment horizontal="center" vertical="top"/>
    </xf>
    <xf numFmtId="0" fontId="27" fillId="28" borderId="64" xfId="0" applyFont="1" applyFill="1" applyBorder="1" applyAlignment="1">
      <alignment horizontal="center" vertical="top"/>
    </xf>
    <xf numFmtId="0" fontId="37" fillId="28" borderId="20" xfId="0" applyFont="1" applyFill="1" applyBorder="1" applyAlignment="1" applyProtection="1">
      <alignment horizontal="center" vertical="center" wrapText="1"/>
    </xf>
    <xf numFmtId="0" fontId="24" fillId="28" borderId="20" xfId="0" applyFont="1" applyFill="1" applyBorder="1"/>
    <xf numFmtId="0" fontId="37" fillId="28" borderId="0" xfId="0" applyFont="1" applyFill="1" applyBorder="1" applyAlignment="1" applyProtection="1">
      <alignment horizontal="center" vertical="center" wrapText="1"/>
    </xf>
    <xf numFmtId="0" fontId="37" fillId="28" borderId="23" xfId="0" applyFont="1" applyFill="1" applyBorder="1" applyAlignment="1" applyProtection="1">
      <alignment horizontal="center" vertical="center" wrapText="1"/>
    </xf>
    <xf numFmtId="0" fontId="24" fillId="28" borderId="10" xfId="0" applyFont="1" applyFill="1" applyBorder="1" applyAlignment="1">
      <alignment horizontal="center" vertical="center" wrapText="1"/>
    </xf>
    <xf numFmtId="176" fontId="40" fillId="28" borderId="44" xfId="54" applyNumberFormat="1" applyFont="1" applyFill="1" applyBorder="1" applyAlignment="1" applyProtection="1">
      <alignment horizontal="center" vertical="center"/>
    </xf>
    <xf numFmtId="0" fontId="40" fillId="28" borderId="0" xfId="54" applyFont="1" applyFill="1" applyBorder="1" applyAlignment="1" applyProtection="1">
      <alignment vertical="center" shrinkToFit="1"/>
    </xf>
    <xf numFmtId="176" fontId="40" fillId="28" borderId="45" xfId="54" applyNumberFormat="1" applyFont="1" applyFill="1" applyBorder="1" applyAlignment="1" applyProtection="1">
      <alignment horizontal="center" vertical="center"/>
    </xf>
    <xf numFmtId="0" fontId="40" fillId="28" borderId="17" xfId="54" applyFont="1" applyFill="1" applyBorder="1" applyAlignment="1" applyProtection="1">
      <alignment vertical="center" shrinkToFit="1"/>
    </xf>
    <xf numFmtId="0" fontId="40" fillId="28" borderId="23" xfId="0" applyFont="1" applyFill="1" applyBorder="1" applyAlignment="1" applyProtection="1">
      <alignment horizontal="center" vertical="center" wrapText="1"/>
    </xf>
    <xf numFmtId="0" fontId="24" fillId="28" borderId="48" xfId="0" applyFont="1" applyFill="1" applyBorder="1"/>
    <xf numFmtId="0" fontId="40" fillId="28" borderId="13" xfId="0" applyFont="1" applyFill="1" applyBorder="1" applyAlignment="1" applyProtection="1">
      <alignment horizontal="center" vertical="center" wrapText="1"/>
    </xf>
    <xf numFmtId="0" fontId="24" fillId="28" borderId="51" xfId="0" applyFont="1" applyFill="1" applyBorder="1"/>
    <xf numFmtId="0" fontId="40" fillId="28" borderId="4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0" fontId="37" fillId="28" borderId="51" xfId="0" applyFont="1" applyFill="1" applyBorder="1" applyAlignment="1" applyProtection="1">
      <alignment horizontal="center" vertical="center" wrapText="1"/>
    </xf>
    <xf numFmtId="182" fontId="27" fillId="24" borderId="59" xfId="54" applyNumberFormat="1" applyFont="1" applyFill="1" applyBorder="1" applyAlignment="1" applyProtection="1">
      <alignment vertical="center" wrapText="1"/>
    </xf>
    <xf numFmtId="182" fontId="27" fillId="24" borderId="14" xfId="54" applyNumberFormat="1" applyFont="1" applyFill="1" applyBorder="1" applyAlignment="1" applyProtection="1">
      <alignment vertical="center" wrapText="1"/>
    </xf>
    <xf numFmtId="182" fontId="27" fillId="24" borderId="60" xfId="54" applyNumberFormat="1" applyFont="1" applyFill="1" applyBorder="1" applyAlignment="1" applyProtection="1">
      <alignment vertical="center" wrapText="1"/>
    </xf>
    <xf numFmtId="182" fontId="27" fillId="24" borderId="16" xfId="54" applyNumberFormat="1" applyFont="1" applyFill="1" applyBorder="1" applyAlignment="1" applyProtection="1">
      <alignment vertical="center" wrapText="1"/>
    </xf>
    <xf numFmtId="182" fontId="27" fillId="24" borderId="62" xfId="54" applyNumberFormat="1" applyFont="1" applyFill="1" applyBorder="1" applyAlignment="1" applyProtection="1">
      <alignment vertical="center" wrapText="1"/>
    </xf>
    <xf numFmtId="182" fontId="27" fillId="24" borderId="72" xfId="54" applyNumberFormat="1" applyFont="1" applyFill="1" applyBorder="1" applyAlignment="1" applyProtection="1">
      <alignment vertical="center" wrapText="1"/>
    </xf>
    <xf numFmtId="182" fontId="27" fillId="24" borderId="10" xfId="0" applyNumberFormat="1" applyFont="1" applyFill="1" applyBorder="1" applyAlignment="1" applyProtection="1">
      <alignment vertical="center"/>
    </xf>
    <xf numFmtId="182" fontId="27" fillId="24" borderId="13" xfId="0" applyNumberFormat="1" applyFont="1" applyFill="1" applyBorder="1" applyAlignment="1" applyProtection="1">
      <alignment vertical="center"/>
    </xf>
    <xf numFmtId="182" fontId="27" fillId="24" borderId="73" xfId="0" applyNumberFormat="1" applyFont="1" applyFill="1" applyBorder="1" applyAlignment="1" applyProtection="1">
      <alignment vertical="center"/>
    </xf>
    <xf numFmtId="182" fontId="27" fillId="24" borderId="18" xfId="0" applyNumberFormat="1" applyFont="1" applyFill="1" applyBorder="1" applyAlignment="1" applyProtection="1">
      <alignment vertical="center"/>
    </xf>
    <xf numFmtId="182" fontId="27" fillId="27" borderId="27" xfId="54" applyNumberFormat="1" applyFont="1" applyFill="1" applyBorder="1" applyAlignment="1" applyProtection="1">
      <alignment vertical="center" shrinkToFit="1"/>
      <protection locked="0"/>
    </xf>
    <xf numFmtId="182" fontId="27" fillId="27" borderId="0" xfId="54" applyNumberFormat="1" applyFont="1" applyFill="1" applyBorder="1" applyAlignment="1" applyProtection="1">
      <alignment vertical="center" wrapText="1"/>
      <protection locked="0"/>
    </xf>
    <xf numFmtId="182" fontId="27" fillId="27" borderId="28" xfId="54" applyNumberFormat="1" applyFont="1" applyFill="1" applyBorder="1" applyAlignment="1" applyProtection="1">
      <alignment vertical="center" shrinkToFit="1"/>
      <protection locked="0"/>
    </xf>
    <xf numFmtId="182" fontId="27" fillId="27" borderId="17" xfId="54" applyNumberFormat="1" applyFont="1" applyFill="1" applyBorder="1" applyAlignment="1" applyProtection="1">
      <alignment vertical="center" wrapText="1"/>
      <protection locked="0"/>
    </xf>
    <xf numFmtId="182" fontId="27" fillId="27" borderId="74" xfId="54" applyNumberFormat="1" applyFont="1" applyFill="1" applyBorder="1" applyAlignment="1" applyProtection="1">
      <alignment vertical="center" shrinkToFit="1"/>
      <protection locked="0"/>
    </xf>
    <xf numFmtId="182" fontId="27" fillId="27" borderId="61" xfId="54" applyNumberFormat="1" applyFont="1" applyFill="1" applyBorder="1" applyAlignment="1" applyProtection="1">
      <alignment vertical="center" wrapText="1"/>
      <protection locked="0"/>
    </xf>
    <xf numFmtId="180" fontId="23" fillId="28" borderId="19" xfId="0" applyNumberFormat="1" applyFont="1" applyFill="1" applyBorder="1" applyAlignment="1">
      <alignment vertical="center"/>
    </xf>
    <xf numFmtId="180" fontId="24" fillId="28" borderId="22" xfId="0" applyNumberFormat="1" applyFont="1" applyFill="1" applyBorder="1" applyAlignment="1">
      <alignment vertical="center"/>
    </xf>
    <xf numFmtId="180" fontId="23" fillId="28" borderId="24" xfId="0" applyNumberFormat="1" applyFont="1" applyFill="1" applyBorder="1"/>
    <xf numFmtId="180" fontId="24" fillId="28" borderId="26" xfId="0" applyNumberFormat="1" applyFont="1" applyFill="1" applyBorder="1"/>
    <xf numFmtId="38" fontId="24" fillId="28" borderId="18" xfId="33" applyFont="1" applyFill="1" applyBorder="1" applyAlignment="1">
      <alignment horizontal="center" vertical="center" wrapText="1"/>
    </xf>
    <xf numFmtId="38" fontId="24" fillId="28" borderId="10" xfId="33" applyFont="1" applyFill="1" applyBorder="1" applyAlignment="1">
      <alignment horizontal="center" vertical="center" wrapText="1"/>
    </xf>
    <xf numFmtId="38" fontId="24" fillId="28" borderId="25" xfId="33" applyFont="1" applyFill="1" applyBorder="1" applyAlignment="1">
      <alignment horizontal="center" vertical="center" wrapText="1"/>
    </xf>
    <xf numFmtId="180" fontId="23" fillId="28" borderId="11" xfId="0" applyNumberFormat="1" applyFont="1" applyFill="1" applyBorder="1"/>
    <xf numFmtId="180" fontId="24" fillId="28" borderId="14" xfId="0" applyNumberFormat="1" applyFont="1" applyFill="1" applyBorder="1" applyAlignment="1" applyProtection="1">
      <alignment vertical="center" shrinkToFit="1"/>
      <protection locked="0"/>
    </xf>
    <xf numFmtId="180" fontId="23" fillId="28" borderId="15" xfId="0" applyNumberFormat="1" applyFont="1" applyFill="1" applyBorder="1"/>
    <xf numFmtId="180" fontId="24" fillId="28" borderId="16" xfId="0" applyNumberFormat="1" applyFont="1" applyFill="1" applyBorder="1" applyAlignment="1" applyProtection="1">
      <alignment vertical="center" shrinkToFit="1"/>
      <protection locked="0"/>
    </xf>
    <xf numFmtId="180" fontId="23" fillId="28" borderId="29" xfId="0" applyNumberFormat="1" applyFont="1" applyFill="1" applyBorder="1"/>
    <xf numFmtId="180" fontId="24" fillId="28" borderId="30" xfId="0" applyNumberFormat="1" applyFont="1" applyFill="1" applyBorder="1" applyAlignment="1" applyProtection="1">
      <alignment vertical="center" shrinkToFit="1"/>
      <protection locked="0"/>
    </xf>
    <xf numFmtId="0" fontId="23" fillId="28" borderId="21" xfId="55" applyFont="1" applyFill="1" applyBorder="1" applyAlignment="1">
      <alignment horizontal="center"/>
    </xf>
    <xf numFmtId="0" fontId="23" fillId="28" borderId="25" xfId="55" applyFont="1" applyFill="1" applyBorder="1"/>
    <xf numFmtId="0" fontId="23" fillId="28" borderId="11" xfId="0" quotePrefix="1" applyFont="1" applyFill="1" applyBorder="1" applyAlignment="1">
      <alignment vertical="center"/>
    </xf>
    <xf numFmtId="0" fontId="23" fillId="28" borderId="14" xfId="0" applyFont="1" applyFill="1" applyBorder="1" applyAlignment="1">
      <alignment vertical="center" shrinkToFit="1"/>
    </xf>
    <xf numFmtId="0" fontId="23" fillId="28" borderId="15" xfId="0" quotePrefix="1" applyFont="1" applyFill="1" applyBorder="1" applyAlignment="1">
      <alignment vertical="center"/>
    </xf>
    <xf numFmtId="0" fontId="23" fillId="28" borderId="16" xfId="0" applyFont="1" applyFill="1" applyBorder="1" applyAlignment="1">
      <alignment vertical="center" shrinkToFit="1"/>
    </xf>
    <xf numFmtId="0" fontId="23" fillId="28" borderId="11" xfId="0" applyFont="1" applyFill="1" applyBorder="1" applyAlignment="1">
      <alignment vertical="center"/>
    </xf>
    <xf numFmtId="0" fontId="23" fillId="28" borderId="11" xfId="0" applyFont="1" applyFill="1" applyBorder="1" applyAlignment="1">
      <alignment horizontal="left" vertical="center"/>
    </xf>
    <xf numFmtId="176" fontId="23" fillId="28" borderId="12" xfId="55" applyNumberFormat="1" applyFont="1" applyFill="1" applyBorder="1" applyAlignment="1">
      <alignment horizontal="center"/>
    </xf>
    <xf numFmtId="0" fontId="23" fillId="28" borderId="18" xfId="55" applyFont="1" applyFill="1" applyBorder="1"/>
    <xf numFmtId="185" fontId="27" fillId="24" borderId="26" xfId="33" applyNumberFormat="1" applyFont="1" applyFill="1" applyBorder="1" applyAlignment="1" applyProtection="1">
      <alignment vertical="center" shrinkToFit="1"/>
    </xf>
    <xf numFmtId="185" fontId="27" fillId="24" borderId="75" xfId="0" applyNumberFormat="1" applyFont="1" applyFill="1" applyBorder="1" applyAlignment="1">
      <alignment vertical="center" shrinkToFit="1"/>
    </xf>
    <xf numFmtId="186" fontId="27" fillId="24" borderId="21" xfId="0" applyNumberFormat="1" applyFont="1" applyFill="1" applyBorder="1" applyAlignment="1">
      <alignment vertical="center" shrinkToFit="1"/>
    </xf>
    <xf numFmtId="185" fontId="27" fillId="24" borderId="18" xfId="0" applyNumberFormat="1" applyFont="1" applyFill="1" applyBorder="1" applyAlignment="1">
      <alignment vertical="center" shrinkToFit="1"/>
    </xf>
    <xf numFmtId="185" fontId="27" fillId="24" borderId="22" xfId="0" applyNumberFormat="1" applyFont="1" applyFill="1" applyBorder="1" applyAlignment="1">
      <alignment vertical="center" shrinkToFit="1"/>
    </xf>
    <xf numFmtId="186" fontId="27" fillId="24" borderId="10" xfId="0" applyNumberFormat="1" applyFont="1" applyFill="1" applyBorder="1" applyAlignment="1">
      <alignment vertical="center" shrinkToFit="1"/>
    </xf>
    <xf numFmtId="179" fontId="23" fillId="28" borderId="20" xfId="33" applyNumberFormat="1" applyFont="1" applyFill="1" applyBorder="1" applyAlignment="1" applyProtection="1">
      <alignment horizontal="center" vertical="center"/>
    </xf>
    <xf numFmtId="0" fontId="24" fillId="28" borderId="22" xfId="0" applyFont="1" applyFill="1" applyBorder="1"/>
    <xf numFmtId="38" fontId="24" fillId="28" borderId="12" xfId="33" applyFont="1" applyFill="1" applyBorder="1" applyAlignment="1">
      <alignment horizontal="center" vertical="center" wrapText="1"/>
    </xf>
    <xf numFmtId="182" fontId="27" fillId="24" borderId="0" xfId="54" applyNumberFormat="1" applyFont="1" applyFill="1" applyBorder="1" applyAlignment="1" applyProtection="1">
      <alignment horizontal="right" vertical="center" wrapText="1" indent="1"/>
    </xf>
    <xf numFmtId="182" fontId="27" fillId="24" borderId="59" xfId="54" applyNumberFormat="1" applyFont="1" applyFill="1" applyBorder="1" applyAlignment="1" applyProtection="1">
      <alignment horizontal="right" vertical="center" wrapText="1" indent="1"/>
    </xf>
    <xf numFmtId="182" fontId="27" fillId="24" borderId="17" xfId="54" applyNumberFormat="1" applyFont="1" applyFill="1" applyBorder="1" applyAlignment="1" applyProtection="1">
      <alignment horizontal="right" vertical="center" wrapText="1" indent="1"/>
    </xf>
    <xf numFmtId="182" fontId="27" fillId="24" borderId="60" xfId="54" applyNumberFormat="1" applyFont="1" applyFill="1" applyBorder="1" applyAlignment="1" applyProtection="1">
      <alignment horizontal="right" vertical="center" wrapText="1" indent="1"/>
    </xf>
    <xf numFmtId="189" fontId="23" fillId="0" borderId="0" xfId="0" applyNumberFormat="1" applyFont="1"/>
    <xf numFmtId="180" fontId="24" fillId="28" borderId="38" xfId="0" applyNumberFormat="1" applyFont="1" applyFill="1" applyBorder="1" applyAlignment="1">
      <alignment horizontal="center" vertical="center"/>
    </xf>
    <xf numFmtId="183" fontId="23" fillId="0" borderId="19" xfId="0" applyNumberFormat="1" applyFont="1" applyBorder="1"/>
    <xf numFmtId="38" fontId="24" fillId="28" borderId="24" xfId="33" applyFont="1" applyFill="1" applyBorder="1" applyAlignment="1">
      <alignment horizontal="center" vertical="center" shrinkToFit="1"/>
    </xf>
    <xf numFmtId="190" fontId="23" fillId="0" borderId="0" xfId="0" applyNumberFormat="1" applyFont="1"/>
    <xf numFmtId="182" fontId="40" fillId="24" borderId="111" xfId="54" applyNumberFormat="1" applyFont="1" applyFill="1" applyBorder="1" applyAlignment="1" applyProtection="1">
      <alignment vertical="center" shrinkToFit="1"/>
    </xf>
    <xf numFmtId="0" fontId="47" fillId="28" borderId="69" xfId="0" applyFont="1" applyFill="1" applyBorder="1" applyAlignment="1" applyProtection="1">
      <alignment horizontal="center" vertical="center" wrapText="1"/>
    </xf>
    <xf numFmtId="0" fontId="23" fillId="28" borderId="27" xfId="55" applyFont="1" applyFill="1" applyBorder="1" applyAlignment="1">
      <alignment horizontal="center"/>
    </xf>
    <xf numFmtId="182" fontId="27" fillId="24" borderId="108" xfId="54" applyNumberFormat="1" applyFont="1" applyFill="1" applyBorder="1" applyAlignment="1" applyProtection="1">
      <alignment vertical="center" wrapText="1"/>
    </xf>
    <xf numFmtId="182" fontId="27" fillId="24" borderId="109" xfId="54" applyNumberFormat="1" applyFont="1" applyFill="1" applyBorder="1" applyAlignment="1" applyProtection="1">
      <alignment vertical="center" wrapText="1"/>
    </xf>
    <xf numFmtId="182" fontId="27" fillId="24" borderId="110" xfId="54" applyNumberFormat="1" applyFont="1" applyFill="1" applyBorder="1" applyAlignment="1" applyProtection="1">
      <alignment vertical="center" wrapText="1"/>
    </xf>
    <xf numFmtId="0" fontId="38" fillId="24" borderId="12" xfId="0" applyFont="1" applyFill="1" applyBorder="1" applyAlignment="1" applyProtection="1">
      <alignment horizontal="center" vertical="center"/>
    </xf>
    <xf numFmtId="0" fontId="38" fillId="24" borderId="13" xfId="0" applyFont="1" applyFill="1" applyBorder="1" applyAlignment="1" applyProtection="1">
      <alignment horizontal="center" vertical="center"/>
    </xf>
    <xf numFmtId="0" fontId="38" fillId="24" borderId="21" xfId="0" applyFont="1" applyFill="1" applyBorder="1" applyAlignment="1" applyProtection="1">
      <alignment horizontal="center" vertical="center" wrapText="1"/>
    </xf>
    <xf numFmtId="0" fontId="38" fillId="24" borderId="25" xfId="0" applyFont="1" applyFill="1" applyBorder="1" applyAlignment="1" applyProtection="1">
      <alignment horizontal="center" vertical="center" wrapText="1"/>
    </xf>
    <xf numFmtId="0" fontId="38" fillId="24" borderId="20" xfId="0" applyFont="1" applyFill="1" applyBorder="1" applyAlignment="1" applyProtection="1">
      <alignment horizontal="center" vertical="center" wrapText="1"/>
    </xf>
    <xf numFmtId="0" fontId="38" fillId="24" borderId="23" xfId="0" applyFont="1" applyFill="1" applyBorder="1" applyAlignment="1" applyProtection="1">
      <alignment horizontal="center" vertical="center" wrapText="1"/>
    </xf>
    <xf numFmtId="0" fontId="38" fillId="24" borderId="88" xfId="0" applyFont="1" applyFill="1" applyBorder="1" applyAlignment="1" applyProtection="1">
      <alignment horizontal="left" vertical="center" wrapText="1" indent="1"/>
    </xf>
    <xf numFmtId="0" fontId="38" fillId="24" borderId="89" xfId="0" applyFont="1" applyFill="1" applyBorder="1" applyAlignment="1" applyProtection="1">
      <alignment horizontal="left" vertical="center" wrapText="1" indent="1"/>
    </xf>
    <xf numFmtId="0" fontId="38" fillId="24" borderId="90" xfId="0" applyFont="1" applyFill="1" applyBorder="1" applyAlignment="1" applyProtection="1">
      <alignment horizontal="left" vertical="center" wrapText="1" indent="1"/>
    </xf>
    <xf numFmtId="0" fontId="43" fillId="24" borderId="0" xfId="0" applyFont="1" applyFill="1" applyBorder="1" applyAlignment="1" applyProtection="1">
      <alignment horizontal="center" vertical="center"/>
    </xf>
    <xf numFmtId="0" fontId="40" fillId="24" borderId="19" xfId="0" applyFont="1" applyFill="1" applyBorder="1" applyAlignment="1" applyProtection="1">
      <alignment horizontal="center" vertical="center"/>
    </xf>
    <xf numFmtId="0" fontId="40" fillId="24" borderId="20" xfId="0" applyFont="1" applyFill="1" applyBorder="1" applyAlignment="1" applyProtection="1">
      <alignment horizontal="center" vertical="center"/>
    </xf>
    <xf numFmtId="0" fontId="40" fillId="24" borderId="24" xfId="0" applyFont="1" applyFill="1" applyBorder="1" applyAlignment="1" applyProtection="1">
      <alignment horizontal="center" vertical="center"/>
    </xf>
    <xf numFmtId="0" fontId="40" fillId="24" borderId="23" xfId="0" applyFont="1" applyFill="1" applyBorder="1" applyAlignment="1" applyProtection="1">
      <alignment horizontal="center" vertical="center"/>
    </xf>
    <xf numFmtId="0" fontId="37" fillId="24" borderId="12" xfId="0" applyFont="1" applyFill="1" applyBorder="1" applyAlignment="1" applyProtection="1">
      <alignment horizontal="center" vertical="center" wrapText="1"/>
    </xf>
    <xf numFmtId="0" fontId="37" fillId="24" borderId="18" xfId="0" applyFont="1" applyFill="1" applyBorder="1" applyAlignment="1" applyProtection="1">
      <alignment horizontal="center" vertical="center"/>
    </xf>
    <xf numFmtId="0" fontId="37" fillId="27" borderId="12" xfId="0" applyFont="1" applyFill="1" applyBorder="1" applyProtection="1"/>
    <xf numFmtId="0" fontId="37" fillId="27" borderId="13" xfId="0" applyFont="1" applyFill="1" applyBorder="1" applyProtection="1"/>
    <xf numFmtId="0" fontId="37" fillId="27" borderId="18" xfId="0" applyFont="1" applyFill="1" applyBorder="1" applyProtection="1"/>
    <xf numFmtId="0" fontId="40" fillId="28" borderId="46" xfId="0" applyFont="1" applyFill="1" applyBorder="1" applyAlignment="1" applyProtection="1">
      <alignment horizontal="center" vertical="center"/>
    </xf>
    <xf numFmtId="0" fontId="40" fillId="28" borderId="39" xfId="0" applyFont="1" applyFill="1" applyBorder="1" applyAlignment="1" applyProtection="1">
      <alignment horizontal="center" vertical="center"/>
    </xf>
    <xf numFmtId="0" fontId="40" fillId="28" borderId="0" xfId="0" applyFont="1" applyFill="1" applyBorder="1" applyAlignment="1" applyProtection="1">
      <alignment horizontal="center" vertical="center" wrapText="1"/>
    </xf>
    <xf numFmtId="0" fontId="40" fillId="28" borderId="14" xfId="0" applyFont="1" applyFill="1" applyBorder="1" applyAlignment="1" applyProtection="1">
      <alignment horizontal="center" vertical="center" wrapText="1"/>
    </xf>
    <xf numFmtId="0" fontId="40" fillId="28" borderId="64" xfId="0" applyFont="1" applyFill="1" applyBorder="1" applyAlignment="1" applyProtection="1">
      <alignment horizontal="center" vertical="center" wrapText="1"/>
    </xf>
    <xf numFmtId="0" fontId="44" fillId="28" borderId="93" xfId="0" applyFont="1" applyFill="1" applyBorder="1" applyAlignment="1" applyProtection="1">
      <alignment horizontal="center" vertical="center" wrapText="1"/>
    </xf>
    <xf numFmtId="0" fontId="44" fillId="28" borderId="44" xfId="0" applyFont="1" applyFill="1" applyBorder="1" applyAlignment="1" applyProtection="1">
      <alignment horizontal="center" vertical="center" wrapText="1"/>
    </xf>
    <xf numFmtId="0" fontId="44" fillId="28" borderId="63" xfId="0" applyFont="1" applyFill="1" applyBorder="1" applyAlignment="1" applyProtection="1">
      <alignment horizontal="center" vertical="center" wrapText="1"/>
    </xf>
    <xf numFmtId="0" fontId="40" fillId="28" borderId="57"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8" borderId="22" xfId="0" applyFont="1" applyFill="1" applyBorder="1" applyAlignment="1" applyProtection="1">
      <alignment horizontal="center" vertical="center" wrapText="1"/>
    </xf>
    <xf numFmtId="0" fontId="44" fillId="28" borderId="20" xfId="0" applyFont="1" applyFill="1" applyBorder="1" applyAlignment="1" applyProtection="1">
      <alignment horizontal="center" vertical="center" wrapText="1"/>
    </xf>
    <xf numFmtId="0" fontId="44" fillId="28" borderId="0" xfId="0" applyFont="1" applyFill="1" applyBorder="1" applyAlignment="1" applyProtection="1">
      <alignment horizontal="center" vertical="center" wrapText="1"/>
    </xf>
    <xf numFmtId="0" fontId="44" fillId="28" borderId="67" xfId="0" applyFont="1" applyFill="1" applyBorder="1" applyAlignment="1" applyProtection="1">
      <alignment horizontal="center" vertical="center" wrapText="1"/>
    </xf>
    <xf numFmtId="0" fontId="40" fillId="28" borderId="19" xfId="0" applyFont="1" applyFill="1" applyBorder="1" applyAlignment="1" applyProtection="1">
      <alignment horizontal="center" vertical="center" wrapText="1"/>
    </xf>
    <xf numFmtId="0" fontId="40" fillId="28" borderId="65" xfId="0" applyFont="1" applyFill="1" applyBorder="1" applyAlignment="1" applyProtection="1">
      <alignment horizontal="center" vertical="center" wrapText="1"/>
    </xf>
    <xf numFmtId="0" fontId="24" fillId="28" borderId="77" xfId="0" applyFont="1" applyFill="1" applyBorder="1" applyAlignment="1">
      <alignment horizontal="center" vertical="center"/>
    </xf>
    <xf numFmtId="0" fontId="24" fillId="28" borderId="79" xfId="0" applyFont="1" applyFill="1" applyBorder="1" applyAlignment="1">
      <alignment horizontal="center" vertical="center"/>
    </xf>
    <xf numFmtId="0" fontId="24" fillId="28" borderId="81" xfId="0" applyFont="1" applyFill="1" applyBorder="1" applyAlignment="1">
      <alignment horizontal="center" vertical="center"/>
    </xf>
    <xf numFmtId="0" fontId="24" fillId="28" borderId="91" xfId="0" applyFont="1" applyFill="1" applyBorder="1" applyAlignment="1">
      <alignment horizontal="center" vertical="center"/>
    </xf>
    <xf numFmtId="0" fontId="24" fillId="28" borderId="101" xfId="0" applyFont="1" applyFill="1" applyBorder="1" applyAlignment="1">
      <alignment horizontal="center" vertical="center"/>
    </xf>
    <xf numFmtId="0" fontId="24" fillId="28" borderId="92" xfId="0" applyFont="1" applyFill="1" applyBorder="1" applyAlignment="1">
      <alignment horizontal="center" vertical="center"/>
    </xf>
    <xf numFmtId="0" fontId="24" fillId="28" borderId="96" xfId="0" applyFont="1" applyFill="1" applyBorder="1"/>
    <xf numFmtId="0" fontId="24" fillId="28" borderId="97" xfId="0" applyFont="1" applyFill="1" applyBorder="1"/>
    <xf numFmtId="0" fontId="24" fillId="28" borderId="98" xfId="0" applyFont="1" applyFill="1" applyBorder="1"/>
    <xf numFmtId="0" fontId="24" fillId="28" borderId="12" xfId="0" applyFont="1" applyFill="1" applyBorder="1"/>
    <xf numFmtId="0" fontId="24" fillId="28" borderId="99" xfId="0" applyFont="1" applyFill="1" applyBorder="1"/>
    <xf numFmtId="0" fontId="24" fillId="28" borderId="100" xfId="0" applyFont="1" applyFill="1" applyBorder="1"/>
    <xf numFmtId="0" fontId="37" fillId="28" borderId="91" xfId="0" applyFont="1" applyFill="1" applyBorder="1" applyAlignment="1" applyProtection="1">
      <alignment horizontal="center" vertical="center" wrapText="1"/>
    </xf>
    <xf numFmtId="0" fontId="37" fillId="28" borderId="92" xfId="0" applyFont="1" applyFill="1" applyBorder="1" applyAlignment="1" applyProtection="1">
      <alignment horizontal="center" vertical="center" wrapText="1"/>
    </xf>
    <xf numFmtId="0" fontId="37" fillId="28" borderId="94" xfId="0" applyFont="1" applyFill="1" applyBorder="1" applyAlignment="1" applyProtection="1">
      <alignment horizontal="center" vertical="center" wrapText="1"/>
    </xf>
    <xf numFmtId="0" fontId="37" fillId="28" borderId="95" xfId="0" applyFont="1" applyFill="1" applyBorder="1" applyAlignment="1" applyProtection="1">
      <alignment horizontal="center" vertical="center" wrapText="1"/>
    </xf>
    <xf numFmtId="0" fontId="37" fillId="28" borderId="93" xfId="0" applyFont="1" applyFill="1" applyBorder="1" applyAlignment="1" applyProtection="1">
      <alignment horizontal="center" vertical="center" wrapText="1"/>
    </xf>
    <xf numFmtId="0" fontId="37" fillId="28" borderId="44" xfId="0" applyFont="1" applyFill="1" applyBorder="1" applyAlignment="1" applyProtection="1">
      <alignment horizontal="center" vertical="center" wrapText="1"/>
    </xf>
    <xf numFmtId="0" fontId="37" fillId="28" borderId="63" xfId="0" applyFont="1" applyFill="1" applyBorder="1" applyAlignment="1" applyProtection="1">
      <alignment horizontal="center" vertical="center" wrapText="1"/>
    </xf>
    <xf numFmtId="0" fontId="27" fillId="28" borderId="11" xfId="0" applyFont="1" applyFill="1" applyBorder="1" applyAlignment="1">
      <alignment horizontal="left" vertical="center"/>
    </xf>
    <xf numFmtId="0" fontId="27" fillId="28" borderId="0" xfId="0" applyFont="1" applyFill="1" applyBorder="1" applyAlignment="1">
      <alignment horizontal="left" vertical="center"/>
    </xf>
    <xf numFmtId="0" fontId="27" fillId="28" borderId="12" xfId="0" applyFont="1" applyFill="1" applyBorder="1" applyAlignment="1">
      <alignment horizontal="center" vertical="center"/>
    </xf>
    <xf numFmtId="0" fontId="27" fillId="28" borderId="18" xfId="0" applyFont="1" applyFill="1" applyBorder="1" applyAlignment="1">
      <alignment horizontal="center" vertical="center"/>
    </xf>
    <xf numFmtId="0" fontId="23" fillId="28" borderId="102" xfId="0" applyFont="1" applyFill="1" applyBorder="1" applyAlignment="1">
      <alignment horizontal="center" vertical="center" wrapText="1"/>
    </xf>
    <xf numFmtId="0" fontId="23" fillId="28" borderId="42" xfId="0" applyFont="1" applyFill="1" applyBorder="1" applyAlignment="1">
      <alignment horizontal="center" vertical="center"/>
    </xf>
    <xf numFmtId="0" fontId="23" fillId="28" borderId="95" xfId="0" applyFont="1" applyFill="1" applyBorder="1" applyAlignment="1">
      <alignment horizontal="center" vertical="center"/>
    </xf>
    <xf numFmtId="0" fontId="40" fillId="28" borderId="69" xfId="0" applyFont="1" applyFill="1" applyBorder="1" applyAlignment="1" applyProtection="1">
      <alignment horizontal="center" vertical="center" wrapText="1"/>
    </xf>
    <xf numFmtId="0" fontId="24" fillId="28" borderId="19" xfId="0" applyFont="1" applyFill="1" applyBorder="1"/>
    <xf numFmtId="0" fontId="24" fillId="28" borderId="22" xfId="0" applyFont="1" applyFill="1" applyBorder="1"/>
    <xf numFmtId="0" fontId="24" fillId="28" borderId="11" xfId="0" applyFont="1" applyFill="1" applyBorder="1"/>
    <xf numFmtId="0" fontId="24" fillId="28" borderId="14" xfId="0" applyFont="1" applyFill="1" applyBorder="1"/>
    <xf numFmtId="0" fontId="24" fillId="28" borderId="24" xfId="0" applyFont="1" applyFill="1" applyBorder="1"/>
    <xf numFmtId="0" fontId="24" fillId="28" borderId="26" xfId="0" applyFont="1" applyFill="1" applyBorder="1"/>
    <xf numFmtId="0" fontId="37" fillId="28" borderId="19" xfId="0" applyFont="1" applyFill="1" applyBorder="1" applyAlignment="1" applyProtection="1">
      <alignment horizontal="center" vertical="center" wrapText="1"/>
    </xf>
    <xf numFmtId="0" fontId="37" fillId="28" borderId="11" xfId="0" applyFont="1" applyFill="1" applyBorder="1" applyAlignment="1" applyProtection="1">
      <alignment horizontal="center" vertical="center" wrapText="1"/>
    </xf>
    <xf numFmtId="0" fontId="37" fillId="28" borderId="24" xfId="0" applyFont="1" applyFill="1" applyBorder="1" applyAlignment="1" applyProtection="1">
      <alignment horizontal="center" vertical="center" wrapText="1"/>
    </xf>
    <xf numFmtId="0" fontId="24" fillId="28" borderId="19" xfId="0" applyFont="1" applyFill="1" applyBorder="1" applyAlignment="1">
      <alignment horizontal="center" vertical="center" wrapText="1"/>
    </xf>
    <xf numFmtId="0" fontId="24" fillId="28" borderId="24" xfId="0" applyFont="1" applyFill="1" applyBorder="1" applyAlignment="1">
      <alignment horizontal="center" vertical="center"/>
    </xf>
    <xf numFmtId="0" fontId="27" fillId="28" borderId="21" xfId="0" applyFont="1" applyFill="1" applyBorder="1" applyAlignment="1">
      <alignment horizontal="center" vertical="center"/>
    </xf>
    <xf numFmtId="185" fontId="27" fillId="24" borderId="19" xfId="0" applyNumberFormat="1" applyFont="1" applyFill="1" applyBorder="1" applyAlignment="1">
      <alignment vertical="center" shrinkToFit="1"/>
    </xf>
    <xf numFmtId="185" fontId="27" fillId="24" borderId="22" xfId="0" applyNumberFormat="1" applyFont="1" applyFill="1" applyBorder="1" applyAlignment="1">
      <alignment vertical="center" shrinkToFit="1"/>
    </xf>
    <xf numFmtId="188" fontId="30" fillId="24" borderId="12" xfId="0" applyNumberFormat="1" applyFont="1" applyFill="1" applyBorder="1" applyAlignment="1">
      <alignment horizontal="center" vertical="center"/>
    </xf>
    <xf numFmtId="188" fontId="30" fillId="24" borderId="13" xfId="0" applyNumberFormat="1" applyFont="1" applyFill="1" applyBorder="1" applyAlignment="1">
      <alignment horizontal="center" vertical="center"/>
    </xf>
    <xf numFmtId="188" fontId="30" fillId="24" borderId="18" xfId="0" applyNumberFormat="1" applyFont="1" applyFill="1" applyBorder="1" applyAlignment="1">
      <alignment horizontal="center" vertical="center"/>
    </xf>
    <xf numFmtId="0" fontId="30" fillId="28" borderId="12" xfId="0" applyFont="1" applyFill="1" applyBorder="1" applyAlignment="1">
      <alignment horizontal="center" vertical="center"/>
    </xf>
    <xf numFmtId="0" fontId="30" fillId="28" borderId="18" xfId="0" applyFont="1" applyFill="1" applyBorder="1" applyAlignment="1">
      <alignment horizontal="center" vertical="center"/>
    </xf>
    <xf numFmtId="187" fontId="27" fillId="24" borderId="12" xfId="0" applyNumberFormat="1" applyFont="1" applyFill="1" applyBorder="1" applyAlignment="1">
      <alignment horizontal="left" vertical="center" indent="1"/>
    </xf>
    <xf numFmtId="187" fontId="27" fillId="24" borderId="13" xfId="0" applyNumberFormat="1" applyFont="1" applyFill="1" applyBorder="1" applyAlignment="1">
      <alignment horizontal="left" vertical="center" indent="1"/>
    </xf>
    <xf numFmtId="187" fontId="27" fillId="24" borderId="18" xfId="0" applyNumberFormat="1" applyFont="1" applyFill="1" applyBorder="1" applyAlignment="1">
      <alignment horizontal="left" vertical="center" indent="1"/>
    </xf>
    <xf numFmtId="0" fontId="32" fillId="24" borderId="103" xfId="0" applyFont="1" applyFill="1" applyBorder="1" applyAlignment="1">
      <alignment horizontal="center" vertical="center"/>
    </xf>
    <xf numFmtId="0" fontId="32" fillId="24" borderId="104" xfId="0" applyFont="1" applyFill="1" applyBorder="1" applyAlignment="1">
      <alignment horizontal="center" vertical="center"/>
    </xf>
    <xf numFmtId="0" fontId="32" fillId="24" borderId="105" xfId="0" applyFont="1" applyFill="1" applyBorder="1" applyAlignment="1">
      <alignment horizontal="center" vertical="center"/>
    </xf>
    <xf numFmtId="186" fontId="27" fillId="24" borderId="21" xfId="0" applyNumberFormat="1" applyFont="1" applyFill="1" applyBorder="1" applyAlignment="1">
      <alignment vertical="center" shrinkToFit="1"/>
    </xf>
    <xf numFmtId="0" fontId="27" fillId="28" borderId="77" xfId="0" applyFont="1" applyFill="1" applyBorder="1" applyAlignment="1">
      <alignment horizontal="center" vertical="center"/>
    </xf>
    <xf numFmtId="0" fontId="27" fillId="28" borderId="78" xfId="0" applyFont="1" applyFill="1" applyBorder="1" applyAlignment="1">
      <alignment horizontal="center" vertical="center"/>
    </xf>
    <xf numFmtId="185" fontId="27" fillId="24" borderId="75" xfId="0" applyNumberFormat="1" applyFont="1" applyFill="1" applyBorder="1" applyAlignment="1">
      <alignment vertical="center" shrinkToFit="1"/>
    </xf>
    <xf numFmtId="186" fontId="27" fillId="24" borderId="78" xfId="0" applyNumberFormat="1" applyFont="1" applyFill="1" applyBorder="1" applyAlignment="1">
      <alignment vertical="center" shrinkToFit="1"/>
    </xf>
    <xf numFmtId="186" fontId="27" fillId="24" borderId="102" xfId="0" applyNumberFormat="1" applyFont="1" applyFill="1" applyBorder="1" applyAlignment="1">
      <alignment vertical="center" shrinkToFit="1"/>
    </xf>
    <xf numFmtId="0" fontId="27" fillId="28" borderId="25" xfId="0" applyFont="1" applyFill="1" applyBorder="1" applyAlignment="1">
      <alignment horizontal="center" vertical="center"/>
    </xf>
    <xf numFmtId="185" fontId="27" fillId="24" borderId="24" xfId="33" applyNumberFormat="1" applyFont="1" applyFill="1" applyBorder="1" applyAlignment="1" applyProtection="1">
      <alignment vertical="center" shrinkToFit="1"/>
    </xf>
    <xf numFmtId="185" fontId="27" fillId="24" borderId="26" xfId="33" applyNumberFormat="1" applyFont="1" applyFill="1" applyBorder="1" applyAlignment="1" applyProtection="1">
      <alignment vertical="center" shrinkToFit="1"/>
    </xf>
    <xf numFmtId="186" fontId="27" fillId="24" borderId="10" xfId="0" applyNumberFormat="1" applyFont="1" applyFill="1" applyBorder="1" applyAlignment="1">
      <alignment vertical="center" shrinkToFit="1"/>
    </xf>
    <xf numFmtId="0" fontId="27" fillId="28" borderId="10" xfId="0" applyFont="1" applyFill="1" applyBorder="1" applyAlignment="1">
      <alignment horizontal="center" vertical="center"/>
    </xf>
    <xf numFmtId="185" fontId="27" fillId="24" borderId="12" xfId="0" applyNumberFormat="1" applyFont="1" applyFill="1" applyBorder="1" applyAlignment="1">
      <alignment vertical="center" shrinkToFit="1"/>
    </xf>
    <xf numFmtId="185" fontId="27" fillId="24" borderId="18" xfId="0" applyNumberFormat="1" applyFont="1" applyFill="1" applyBorder="1" applyAlignment="1">
      <alignment vertical="center" shrinkToFit="1"/>
    </xf>
    <xf numFmtId="0" fontId="27" fillId="28" borderId="19" xfId="0" applyFont="1" applyFill="1" applyBorder="1" applyAlignment="1">
      <alignment horizontal="center" vertical="center"/>
    </xf>
    <xf numFmtId="0" fontId="27" fillId="28" borderId="22" xfId="0" applyFont="1" applyFill="1" applyBorder="1" applyAlignment="1">
      <alignment horizontal="center" vertical="center"/>
    </xf>
    <xf numFmtId="0" fontId="27" fillId="28" borderId="24" xfId="0" applyFont="1" applyFill="1" applyBorder="1" applyAlignment="1">
      <alignment horizontal="center" vertical="center"/>
    </xf>
    <xf numFmtId="0" fontId="27" fillId="28" borderId="26" xfId="0" applyFont="1" applyFill="1" applyBorder="1" applyAlignment="1">
      <alignment horizontal="center" vertical="center"/>
    </xf>
    <xf numFmtId="185" fontId="30" fillId="24" borderId="19" xfId="0" applyNumberFormat="1" applyFont="1" applyFill="1" applyBorder="1" applyAlignment="1">
      <alignment horizontal="center" vertical="center"/>
    </xf>
    <xf numFmtId="185" fontId="30" fillId="24" borderId="20" xfId="0" applyNumberFormat="1" applyFont="1" applyFill="1" applyBorder="1" applyAlignment="1">
      <alignment horizontal="center" vertical="center"/>
    </xf>
    <xf numFmtId="185" fontId="30" fillId="24" borderId="22" xfId="0" applyNumberFormat="1" applyFont="1" applyFill="1" applyBorder="1" applyAlignment="1">
      <alignment horizontal="center" vertical="center"/>
    </xf>
    <xf numFmtId="185" fontId="31" fillId="24" borderId="24" xfId="0" applyNumberFormat="1" applyFont="1" applyFill="1" applyBorder="1" applyAlignment="1">
      <alignment horizontal="center" vertical="center"/>
    </xf>
    <xf numFmtId="185" fontId="31" fillId="24" borderId="23" xfId="0" applyNumberFormat="1" applyFont="1" applyFill="1" applyBorder="1" applyAlignment="1">
      <alignment horizontal="center" vertical="center"/>
    </xf>
    <xf numFmtId="185" fontId="31" fillId="24" borderId="26" xfId="0" applyNumberFormat="1" applyFont="1" applyFill="1" applyBorder="1" applyAlignment="1">
      <alignment horizontal="center" vertical="center"/>
    </xf>
    <xf numFmtId="0" fontId="27" fillId="28" borderId="19" xfId="0" applyFont="1" applyFill="1" applyBorder="1" applyAlignment="1">
      <alignment vertical="center"/>
    </xf>
    <xf numFmtId="0" fontId="27" fillId="28" borderId="22" xfId="0" applyFont="1" applyFill="1" applyBorder="1" applyAlignment="1">
      <alignment vertical="center"/>
    </xf>
    <xf numFmtId="0" fontId="27" fillId="28" borderId="11" xfId="0" applyFont="1" applyFill="1" applyBorder="1" applyAlignment="1">
      <alignment vertical="center"/>
    </xf>
    <xf numFmtId="0" fontId="27" fillId="28" borderId="14" xfId="0" applyFont="1" applyFill="1" applyBorder="1" applyAlignment="1">
      <alignment vertical="center"/>
    </xf>
    <xf numFmtId="0" fontId="27" fillId="28" borderId="24" xfId="0" applyFont="1" applyFill="1" applyBorder="1" applyAlignment="1">
      <alignment vertical="center"/>
    </xf>
    <xf numFmtId="0" fontId="27" fillId="28" borderId="26" xfId="0" applyFont="1" applyFill="1" applyBorder="1" applyAlignment="1">
      <alignment vertical="center"/>
    </xf>
    <xf numFmtId="179" fontId="23" fillId="28" borderId="20" xfId="33" applyNumberFormat="1" applyFont="1" applyFill="1" applyBorder="1" applyAlignment="1" applyProtection="1">
      <alignment horizontal="center" vertical="center"/>
    </xf>
    <xf numFmtId="179" fontId="27" fillId="28" borderId="12" xfId="0" applyNumberFormat="1" applyFont="1" applyFill="1" applyBorder="1" applyAlignment="1" applyProtection="1">
      <alignment horizontal="center" vertical="center" wrapText="1"/>
    </xf>
    <xf numFmtId="179" fontId="27" fillId="28" borderId="12" xfId="0" applyNumberFormat="1" applyFont="1" applyFill="1" applyBorder="1" applyAlignment="1" applyProtection="1">
      <alignment horizontal="center" vertical="center"/>
    </xf>
    <xf numFmtId="179" fontId="24" fillId="28" borderId="19" xfId="33" applyNumberFormat="1" applyFont="1" applyFill="1" applyBorder="1" applyAlignment="1" applyProtection="1">
      <alignment horizontal="center" vertical="center" wrapText="1"/>
    </xf>
    <xf numFmtId="179" fontId="24" fillId="28" borderId="20" xfId="33" applyNumberFormat="1" applyFont="1" applyFill="1" applyBorder="1" applyAlignment="1" applyProtection="1">
      <alignment horizontal="center" vertical="center" wrapText="1"/>
    </xf>
    <xf numFmtId="179" fontId="24" fillId="28" borderId="24" xfId="33" applyNumberFormat="1" applyFont="1" applyFill="1" applyBorder="1" applyAlignment="1" applyProtection="1">
      <alignment horizontal="center" vertical="center" wrapText="1"/>
    </xf>
    <xf numFmtId="179" fontId="24" fillId="28" borderId="23" xfId="33" applyNumberFormat="1" applyFont="1" applyFill="1" applyBorder="1" applyAlignment="1" applyProtection="1">
      <alignment horizontal="center" vertical="center" wrapText="1"/>
    </xf>
    <xf numFmtId="0" fontId="24" fillId="28" borderId="19" xfId="0" applyFont="1" applyFill="1" applyBorder="1" applyAlignment="1">
      <alignment horizontal="center" vertical="center"/>
    </xf>
    <xf numFmtId="0" fontId="24" fillId="28" borderId="22" xfId="0" applyFont="1" applyFill="1" applyBorder="1" applyAlignment="1">
      <alignment horizontal="center" vertical="center"/>
    </xf>
    <xf numFmtId="0" fontId="24" fillId="28" borderId="26" xfId="0" applyFont="1" applyFill="1" applyBorder="1" applyAlignment="1">
      <alignment horizontal="center" vertical="center"/>
    </xf>
    <xf numFmtId="181" fontId="23" fillId="24" borderId="16" xfId="0" applyNumberFormat="1" applyFont="1" applyFill="1" applyBorder="1" applyAlignment="1">
      <alignment horizontal="left" vertical="center" wrapText="1" shrinkToFit="1"/>
    </xf>
    <xf numFmtId="181" fontId="23" fillId="24" borderId="14" xfId="0" applyNumberFormat="1" applyFont="1" applyFill="1" applyBorder="1" applyAlignment="1">
      <alignment horizontal="left" vertical="center" wrapText="1" shrinkToFit="1"/>
    </xf>
    <xf numFmtId="181" fontId="23" fillId="24" borderId="72" xfId="0" applyNumberFormat="1" applyFont="1" applyFill="1" applyBorder="1" applyAlignment="1">
      <alignment horizontal="left" vertical="center" wrapText="1" shrinkToFit="1"/>
    </xf>
    <xf numFmtId="0" fontId="23" fillId="24" borderId="16" xfId="0" applyFont="1" applyFill="1" applyBorder="1" applyAlignment="1">
      <alignment horizontal="left" vertical="center" wrapText="1" shrinkToFit="1"/>
    </xf>
    <xf numFmtId="0" fontId="23" fillId="24" borderId="14" xfId="0" applyFont="1" applyFill="1" applyBorder="1" applyAlignment="1">
      <alignment horizontal="left" vertical="center" wrapText="1" shrinkToFit="1"/>
    </xf>
    <xf numFmtId="181" fontId="23" fillId="24" borderId="16" xfId="0" applyNumberFormat="1" applyFont="1" applyFill="1" applyBorder="1" applyAlignment="1">
      <alignment horizontal="left" vertical="center" wrapText="1"/>
    </xf>
    <xf numFmtId="181" fontId="23" fillId="24" borderId="14" xfId="0" applyNumberFormat="1" applyFont="1" applyFill="1" applyBorder="1" applyAlignment="1">
      <alignment horizontal="left" vertical="center" wrapText="1"/>
    </xf>
    <xf numFmtId="0" fontId="23" fillId="24" borderId="72" xfId="0" applyFont="1" applyFill="1" applyBorder="1" applyAlignment="1">
      <alignment horizontal="left" vertical="center" wrapText="1" shrinkToFit="1"/>
    </xf>
    <xf numFmtId="181" fontId="23" fillId="24" borderId="16" xfId="0" applyNumberFormat="1" applyFont="1" applyFill="1" applyBorder="1" applyAlignment="1">
      <alignment vertical="center" wrapText="1" shrinkToFit="1"/>
    </xf>
    <xf numFmtId="181" fontId="23" fillId="24" borderId="72" xfId="0" applyNumberFormat="1" applyFont="1" applyFill="1" applyBorder="1" applyAlignment="1">
      <alignment vertical="center" wrapText="1" shrinkToFit="1"/>
    </xf>
    <xf numFmtId="181" fontId="23" fillId="24" borderId="78" xfId="0" applyNumberFormat="1" applyFont="1" applyFill="1" applyBorder="1" applyAlignment="1">
      <alignment horizontal="left" vertical="center" wrapText="1" shrinkToFit="1"/>
    </xf>
    <xf numFmtId="0" fontId="45" fillId="24" borderId="0" xfId="0" applyFont="1" applyFill="1" applyAlignment="1">
      <alignment horizontal="center" vertical="center"/>
    </xf>
    <xf numFmtId="58" fontId="23" fillId="24" borderId="0" xfId="0" applyNumberFormat="1" applyFont="1" applyFill="1" applyBorder="1" applyAlignment="1">
      <alignment vertical="center"/>
    </xf>
    <xf numFmtId="0" fontId="23" fillId="24" borderId="67" xfId="0" applyFont="1" applyFill="1" applyBorder="1" applyAlignment="1">
      <alignment vertical="center"/>
    </xf>
    <xf numFmtId="0" fontId="23" fillId="24" borderId="46" xfId="0" applyFont="1" applyFill="1" applyBorder="1" applyAlignment="1">
      <alignment horizontal="center" vertical="center"/>
    </xf>
    <xf numFmtId="0" fontId="23" fillId="24" borderId="106" xfId="0" applyFont="1" applyFill="1" applyBorder="1" applyAlignment="1">
      <alignment horizontal="center" vertical="center"/>
    </xf>
    <xf numFmtId="0" fontId="23" fillId="24" borderId="39" xfId="0" applyFont="1" applyFill="1" applyBorder="1" applyAlignment="1">
      <alignment horizontal="center" vertical="center"/>
    </xf>
    <xf numFmtId="0" fontId="23" fillId="24" borderId="107" xfId="0" applyFont="1" applyFill="1" applyBorder="1" applyAlignment="1">
      <alignment horizontal="center" vertical="center"/>
    </xf>
    <xf numFmtId="0" fontId="23" fillId="24" borderId="76" xfId="0" applyFont="1" applyFill="1" applyBorder="1" applyAlignment="1">
      <alignment horizontal="center" vertical="center"/>
    </xf>
    <xf numFmtId="38" fontId="23" fillId="0" borderId="11" xfId="33" applyFont="1" applyBorder="1" applyAlignment="1">
      <alignment horizontal="left" vertical="center" wrapText="1" indent="1"/>
    </xf>
    <xf numFmtId="38" fontId="23" fillId="0" borderId="11" xfId="33" applyFont="1" applyBorder="1" applyAlignment="1">
      <alignment horizontal="left" vertical="center" indent="1"/>
    </xf>
    <xf numFmtId="180" fontId="24" fillId="28" borderId="18" xfId="0" applyNumberFormat="1" applyFont="1" applyFill="1" applyBorder="1" applyAlignment="1">
      <alignment horizontal="center" vertical="center"/>
    </xf>
    <xf numFmtId="180" fontId="24" fillId="28" borderId="10" xfId="0" applyNumberFormat="1" applyFont="1" applyFill="1" applyBorder="1" applyAlignment="1">
      <alignment horizontal="center" vertical="center"/>
    </xf>
    <xf numFmtId="38" fontId="24" fillId="28" borderId="12" xfId="33" applyFont="1" applyFill="1" applyBorder="1" applyAlignment="1">
      <alignment horizontal="center" vertical="center" wrapText="1"/>
    </xf>
    <xf numFmtId="38" fontId="24" fillId="28" borderId="13" xfId="33" applyFont="1" applyFill="1" applyBorder="1" applyAlignment="1">
      <alignment horizontal="center" vertical="center" wrapText="1"/>
    </xf>
    <xf numFmtId="38" fontId="24" fillId="28" borderId="20" xfId="33" applyFont="1" applyFill="1" applyBorder="1" applyAlignment="1">
      <alignment horizontal="center" vertical="center" wrapText="1"/>
    </xf>
    <xf numFmtId="38" fontId="24" fillId="28" borderId="22" xfId="33" applyFont="1" applyFill="1" applyBorder="1" applyAlignment="1">
      <alignment horizontal="center" vertical="center" wrapText="1"/>
    </xf>
    <xf numFmtId="38" fontId="23" fillId="0" borderId="11" xfId="33" applyFont="1" applyBorder="1" applyAlignment="1">
      <alignment horizontal="center" vertical="center" wrapText="1"/>
    </xf>
    <xf numFmtId="0" fontId="24" fillId="28" borderId="21" xfId="55" applyFont="1" applyFill="1" applyBorder="1" applyAlignment="1">
      <alignment horizontal="center" vertical="center"/>
    </xf>
    <xf numFmtId="0" fontId="24" fillId="28" borderId="27" xfId="55" applyFont="1" applyFill="1" applyBorder="1" applyAlignment="1">
      <alignment horizontal="center" vertical="center"/>
    </xf>
    <xf numFmtId="0" fontId="24" fillId="28" borderId="25" xfId="55" applyFont="1" applyFill="1" applyBorder="1" applyAlignment="1">
      <alignment horizontal="center" vertical="center"/>
    </xf>
    <xf numFmtId="0" fontId="24" fillId="28" borderId="21" xfId="55" applyFont="1" applyFill="1" applyBorder="1" applyAlignment="1">
      <alignment horizontal="center" vertical="center" wrapText="1"/>
    </xf>
    <xf numFmtId="0" fontId="24" fillId="28" borderId="27" xfId="55" applyFont="1" applyFill="1" applyBorder="1" applyAlignment="1">
      <alignment horizontal="center" vertical="center" wrapText="1"/>
    </xf>
    <xf numFmtId="0" fontId="24" fillId="28" borderId="25" xfId="55" applyFont="1" applyFill="1" applyBorder="1" applyAlignment="1">
      <alignment horizontal="center"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2 3" xfId="47" xr:uid="{00000000-0005-0000-0000-00002F000000}"/>
    <cellStyle name="標準 2_マージン計算" xfId="48" xr:uid="{00000000-0005-0000-0000-000030000000}"/>
    <cellStyle name="標準 3" xfId="49" xr:uid="{00000000-0005-0000-0000-000031000000}"/>
    <cellStyle name="標準 4" xfId="50" xr:uid="{00000000-0005-0000-0000-000032000000}"/>
    <cellStyle name="標準 5" xfId="51" xr:uid="{00000000-0005-0000-0000-000033000000}"/>
    <cellStyle name="標準 6" xfId="52" xr:uid="{00000000-0005-0000-0000-000034000000}"/>
    <cellStyle name="標準 8" xfId="53" xr:uid="{00000000-0005-0000-0000-000035000000}"/>
    <cellStyle name="標準_2000-104" xfId="54" xr:uid="{00000000-0005-0000-0000-000036000000}"/>
    <cellStyle name="標準_雇用表" xfId="55" xr:uid="{00000000-0005-0000-0000-000037000000}"/>
    <cellStyle name="未定義" xfId="56" xr:uid="{00000000-0005-0000-0000-000038000000}"/>
    <cellStyle name="良い" xfId="57" builtinId="26" customBuiltin="1"/>
  </cellStyles>
  <dxfs count="0"/>
  <tableStyles count="0" defaultTableStyle="TableStyleMedium2" defaultPivotStyle="PivotStyleLight16"/>
  <colors>
    <mruColors>
      <color rgb="FFCCCCFF"/>
      <color rgb="FFCCFF99"/>
      <color rgb="FFFF9966"/>
      <color rgb="FFFFCCFF"/>
      <color rgb="FFFF66FF"/>
      <color rgb="FFCCFF66"/>
      <color rgb="FF66FF33"/>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35193973832521E-2"/>
          <c:y val="0.10493980833050108"/>
          <c:w val="0.88456745393291547"/>
          <c:h val="0.86433632133840599"/>
        </c:manualLayout>
      </c:layout>
      <c:barChart>
        <c:barDir val="bar"/>
        <c:grouping val="clustered"/>
        <c:varyColors val="0"/>
        <c:ser>
          <c:idx val="0"/>
          <c:order val="0"/>
          <c:spPr>
            <a:solidFill>
              <a:schemeClr val="bg1">
                <a:lumMod val="75000"/>
              </a:schemeClr>
            </a:solidFill>
            <a:ln>
              <a:solidFill>
                <a:schemeClr val="tx1"/>
              </a:solidFill>
            </a:ln>
          </c:spPr>
          <c:invertIfNegative val="0"/>
          <c:val>
            <c:numRef>
              <c:f>分析結果!$P$26:$P$40</c:f>
              <c:numCache>
                <c:formatCode>#,##0;"△ "#,##0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5C5F-4A1E-9795-7A59D44EFB79}"/>
            </c:ext>
          </c:extLst>
        </c:ser>
        <c:dLbls>
          <c:showLegendKey val="0"/>
          <c:showVal val="0"/>
          <c:showCatName val="0"/>
          <c:showSerName val="0"/>
          <c:showPercent val="0"/>
          <c:showBubbleSize val="0"/>
        </c:dLbls>
        <c:gapWidth val="100"/>
        <c:axId val="81532632"/>
        <c:axId val="1"/>
      </c:barChart>
      <c:catAx>
        <c:axId val="81532632"/>
        <c:scaling>
          <c:orientation val="maxMin"/>
        </c:scaling>
        <c:delete val="0"/>
        <c:axPos val="l"/>
        <c:numFmt formatCode="00" sourceLinked="0"/>
        <c:majorTickMark val="out"/>
        <c:minorTickMark val="none"/>
        <c:tickLblPos val="nextTo"/>
        <c:spPr>
          <a:ln>
            <a:solidFill>
              <a:schemeClr val="tx1"/>
            </a:solidFill>
          </a:ln>
        </c:spPr>
        <c:txPr>
          <a:bodyPr rot="0" vert="horz"/>
          <a:lstStyle/>
          <a:p>
            <a:pPr>
              <a:defRPr sz="100">
                <a:solidFill>
                  <a:schemeClr val="bg1"/>
                </a:solidFill>
              </a:defRPr>
            </a:pPr>
            <a:endParaRPr lang="ja-JP"/>
          </a:p>
        </c:txPr>
        <c:crossAx val="1"/>
        <c:crosses val="autoZero"/>
        <c:auto val="1"/>
        <c:lblAlgn val="ctr"/>
        <c:lblOffset val="100"/>
        <c:noMultiLvlLbl val="0"/>
      </c:catAx>
      <c:valAx>
        <c:axId val="1"/>
        <c:scaling>
          <c:orientation val="minMax"/>
        </c:scaling>
        <c:delete val="0"/>
        <c:axPos val="t"/>
        <c:majorGridlines>
          <c:spPr>
            <a:ln w="3175">
              <a:prstDash val="sysDot"/>
            </a:ln>
          </c:spPr>
        </c:majorGridlines>
        <c:title>
          <c:tx>
            <c:rich>
              <a:bodyPr/>
              <a:lstStyle/>
              <a:p>
                <a:pPr>
                  <a:defRPr sz="900" b="0"/>
                </a:pPr>
                <a:r>
                  <a:rPr lang="en-US" altLang="ja-JP" sz="900" b="0"/>
                  <a:t>(</a:t>
                </a:r>
                <a:r>
                  <a:rPr lang="ja-JP" altLang="en-US" sz="900" b="0"/>
                  <a:t>万円</a:t>
                </a:r>
                <a:r>
                  <a:rPr lang="en-US" altLang="ja-JP" sz="900" b="0"/>
                  <a:t>)</a:t>
                </a:r>
                <a:endParaRPr lang="ja-JP" altLang="en-US" sz="900" b="0"/>
              </a:p>
            </c:rich>
          </c:tx>
          <c:layout>
            <c:manualLayout>
              <c:xMode val="edge"/>
              <c:yMode val="edge"/>
              <c:x val="0.88140151835859226"/>
              <c:y val="4.0077012317034033E-2"/>
            </c:manualLayout>
          </c:layout>
          <c:overlay val="0"/>
        </c:title>
        <c:numFmt formatCode="#,##0;&quot;△ &quot;#,##0" sourceLinked="1"/>
        <c:majorTickMark val="out"/>
        <c:minorTickMark val="none"/>
        <c:tickLblPos val="nextTo"/>
        <c:spPr>
          <a:ln>
            <a:solidFill>
              <a:schemeClr val="tx1"/>
            </a:solidFill>
          </a:ln>
        </c:spPr>
        <c:txPr>
          <a:bodyPr/>
          <a:lstStyle/>
          <a:p>
            <a:pPr>
              <a:defRPr sz="900"/>
            </a:pPr>
            <a:endParaRPr lang="ja-JP"/>
          </a:p>
        </c:txPr>
        <c:crossAx val="81532632"/>
        <c:crosses val="autoZero"/>
        <c:crossBetween val="between"/>
      </c:valAx>
      <c:spPr>
        <a:ln>
          <a:solidFill>
            <a:schemeClr val="tx1"/>
          </a:solidFill>
        </a:ln>
      </c:spPr>
    </c:plotArea>
    <c:plotVisOnly val="1"/>
    <c:dispBlanksAs val="gap"/>
    <c:showDLblsOverMax val="0"/>
  </c:chart>
  <c:spPr>
    <a:noFill/>
    <a:ln>
      <a:noFill/>
    </a:ln>
  </c:spPr>
  <c:txPr>
    <a:bodyPr/>
    <a:lstStyle/>
    <a:p>
      <a:pPr>
        <a:defRPr>
          <a:latin typeface="HGｺﾞｼｯｸM" panose="020B0609000000000000" pitchFamily="49" charset="-128"/>
          <a:ea typeface="HGｺﾞｼｯｸM" panose="020B0609000000000000" pitchFamily="49" charset="-128"/>
        </a:defRPr>
      </a:pPr>
      <a:endParaRPr lang="ja-JP"/>
    </a:p>
  </c:txPr>
  <c:printSettings>
    <c:headerFooter/>
    <c:pageMargins b="0.75" l="0.7" r="0.7" t="0.75" header="0.3" footer="0.3"/>
    <c:pageSetup paperSize="9" orientation="landscape" copies="0"/>
  </c:printSettings>
</c:chartSpace>
</file>

<file path=xl/ctrlProps/ctrlProp1.xml><?xml version="1.0" encoding="utf-8"?>
<formControlPr xmlns="http://schemas.microsoft.com/office/spreadsheetml/2009/9/main" objectType="CheckBox" fmlaLink="分析結果!$F$48" lockText="1"/>
</file>

<file path=xl/ctrlProps/ctrlProp2.xml><?xml version="1.0" encoding="utf-8"?>
<formControlPr xmlns="http://schemas.microsoft.com/office/spreadsheetml/2009/9/main" objectType="CheckBox" fmlaLink="分析結果!$P$48" lockText="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4</xdr:row>
          <xdr:rowOff>28575</xdr:rowOff>
        </xdr:from>
        <xdr:to>
          <xdr:col>5</xdr:col>
          <xdr:colOff>685800</xdr:colOff>
          <xdr:row>4</xdr:row>
          <xdr:rowOff>276225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直接効果（需要(消費，投資など)増加額）分の自給率を100%とする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xdr:row>
          <xdr:rowOff>361950</xdr:rowOff>
        </xdr:from>
        <xdr:to>
          <xdr:col>6</xdr:col>
          <xdr:colOff>704850</xdr:colOff>
          <xdr:row>4</xdr:row>
          <xdr:rowOff>609600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二次波及効果（雇用者所得の増加による需要(消費，投資など)増加額）分の自給率を100%とする</a:t>
              </a:r>
            </a:p>
          </xdr:txBody>
        </xdr:sp>
        <xdr:clientData/>
      </xdr:twoCellAnchor>
    </mc:Choice>
    <mc:Fallback/>
  </mc:AlternateContent>
  <xdr:twoCellAnchor>
    <xdr:from>
      <xdr:col>7</xdr:col>
      <xdr:colOff>376396</xdr:colOff>
      <xdr:row>21</xdr:row>
      <xdr:rowOff>172497</xdr:rowOff>
    </xdr:from>
    <xdr:to>
      <xdr:col>14</xdr:col>
      <xdr:colOff>289112</xdr:colOff>
      <xdr:row>33</xdr:row>
      <xdr:rowOff>20398</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8892867" y="6526232"/>
          <a:ext cx="4697627" cy="1999431"/>
        </a:xfrm>
        <a:prstGeom prst="wedgeRoundRectCallout">
          <a:avLst>
            <a:gd name="adj1" fmla="val -59181"/>
            <a:gd name="adj2" fmla="val -178335"/>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需要</a:t>
          </a: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消費，投資など</a:t>
          </a: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の増加に関して，各産業ごとに分類した金額を入力して下さい。</a:t>
          </a: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なお，生産者価格とは，生産者の出荷時の金額を指し，購入者価格とは，生産者価格に流通コスト（商業及び運輸マージン）を含めた金額を指します。</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100"/>
            </a:lnSpc>
            <a:defRPr sz="1000"/>
          </a:pP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000"/>
            </a:lnSpc>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購入者価格 ＝ 生産者価格 ＋ 商業マージン ＋ 運賃マージン</a:t>
          </a:r>
        </a:p>
      </xdr:txBody>
    </xdr:sp>
    <xdr:clientData fPrintsWithSheet="0"/>
  </xdr:twoCellAnchor>
  <xdr:twoCellAnchor>
    <xdr:from>
      <xdr:col>8</xdr:col>
      <xdr:colOff>526677</xdr:colOff>
      <xdr:row>6</xdr:row>
      <xdr:rowOff>428624</xdr:rowOff>
    </xdr:from>
    <xdr:to>
      <xdr:col>13</xdr:col>
      <xdr:colOff>70912</xdr:colOff>
      <xdr:row>10</xdr:row>
      <xdr:rowOff>68257</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9726706" y="3521448"/>
          <a:ext cx="2962030" cy="928309"/>
        </a:xfrm>
        <a:prstGeom prst="wedgeRoundRectCallout">
          <a:avLst>
            <a:gd name="adj1" fmla="val -91607"/>
            <a:gd name="adj2" fmla="val -161772"/>
            <a:gd name="adj3" fmla="val 16667"/>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　移輸入率</a:t>
          </a:r>
          <a:r>
            <a:rPr lang="en-US" altLang="ja-JP" sz="105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自給率</a:t>
          </a:r>
          <a:r>
            <a:rPr lang="en-US" altLang="ja-JP" sz="105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rPr>
            <a:t>のチェックボックスにを入れた場合，直接効果分又は二次波及効果分，或いは両方の自給率を１００％として経済波及効果の分析を行います。</a:t>
          </a:r>
          <a:endParaRPr lang="en-US" altLang="ja-JP" sz="1050" b="0" i="0" u="none" strike="noStrike" baseline="0">
            <a:solidFill>
              <a:srgbClr val="000000"/>
            </a:solidFill>
            <a:latin typeface="HGｺﾞｼｯｸM" panose="020B0609000000000000" pitchFamily="49" charset="-128"/>
            <a:ea typeface="HGｺﾞｼｯｸM" panose="020B0609000000000000" pitchFamily="49" charset="-128"/>
          </a:endParaRPr>
        </a:p>
      </xdr:txBody>
    </xdr:sp>
    <xdr:clientData fPrintsWithSheet="0"/>
  </xdr:twoCellAnchor>
  <xdr:twoCellAnchor>
    <xdr:from>
      <xdr:col>11</xdr:col>
      <xdr:colOff>168089</xdr:colOff>
      <xdr:row>1</xdr:row>
      <xdr:rowOff>44826</xdr:rowOff>
    </xdr:from>
    <xdr:to>
      <xdr:col>19</xdr:col>
      <xdr:colOff>145020</xdr:colOff>
      <xdr:row>6</xdr:row>
      <xdr:rowOff>100854</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bwMode="auto">
        <a:xfrm>
          <a:off x="11418795" y="381002"/>
          <a:ext cx="5445401" cy="2812676"/>
        </a:xfrm>
        <a:prstGeom prst="wedgeRectCallout">
          <a:avLst>
            <a:gd name="adj1" fmla="val -63098"/>
            <a:gd name="adj2" fmla="val 30823"/>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〇直接効果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「入力－出力」シートへ入力した新たな消費や投資に対して，その需要を満たすための生産のうち，県外に流出せず県内各産業で生産されたものを「直接効果」といいます。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〇一次波及効果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によって誘発される生産額を「１次波及効果」といいます。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〇二次波及効果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直接効果，１次接波及効果によって発生した雇用者所得のうち一部が，新たな消費として支出されたもの（民間消費支出）。この民間消費支出の増加によって誘発された生産額を２次波及効果といいます。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〇総合効果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直接効果と一次波及効果及び二次接波及効果の合計額をいいます。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1085850</xdr:colOff>
      <xdr:row>22</xdr:row>
      <xdr:rowOff>57150</xdr:rowOff>
    </xdr:from>
    <xdr:to>
      <xdr:col>22</xdr:col>
      <xdr:colOff>942975</xdr:colOff>
      <xdr:row>40</xdr:row>
      <xdr:rowOff>190500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81643</xdr:colOff>
      <xdr:row>6</xdr:row>
      <xdr:rowOff>14287</xdr:rowOff>
    </xdr:from>
    <xdr:to>
      <xdr:col>8</xdr:col>
      <xdr:colOff>1014826</xdr:colOff>
      <xdr:row>15</xdr:row>
      <xdr:rowOff>158404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bwMode="auto">
        <a:xfrm>
          <a:off x="776968" y="1604962"/>
          <a:ext cx="7181583" cy="3192117"/>
        </a:xfrm>
        <a:prstGeom prst="wedgeRectCallout">
          <a:avLst>
            <a:gd name="adj1" fmla="val 69649"/>
            <a:gd name="adj2" fmla="val -14135"/>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200">
              <a:latin typeface="HGｺﾞｼｯｸM" panose="020B0609000000000000" pitchFamily="49" charset="-128"/>
              <a:ea typeface="HGｺﾞｼｯｸM" panose="020B0609000000000000" pitchFamily="49" charset="-128"/>
            </a:rPr>
            <a:t>〇直接効果</a:t>
          </a:r>
        </a:p>
        <a:p>
          <a:pPr algn="l">
            <a:lnSpc>
              <a:spcPts val="1200"/>
            </a:lnSpc>
          </a:pPr>
          <a:r>
            <a:rPr kumimoji="1" lang="ja-JP" altLang="en-US" sz="1200">
              <a:latin typeface="HGｺﾞｼｯｸM" panose="020B0609000000000000" pitchFamily="49" charset="-128"/>
              <a:ea typeface="HGｺﾞｼｯｸM" panose="020B0609000000000000" pitchFamily="49" charset="-128"/>
            </a:rPr>
            <a:t>  「入力－出力」シートへ入力した新たな消費や投資に対して，その需要を満たすための生産のうち，県外に流出せず県内各産業で生産されたものを「直接効果」といいます。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200">
            <a:latin typeface="HGｺﾞｼｯｸM" panose="020B0609000000000000" pitchFamily="49" charset="-128"/>
            <a:ea typeface="HGｺﾞｼｯｸM" panose="020B0609000000000000" pitchFamily="49" charset="-128"/>
          </a:endParaRPr>
        </a:p>
        <a:p>
          <a:pPr algn="l">
            <a:lnSpc>
              <a:spcPts val="1300"/>
            </a:lnSpc>
          </a:pPr>
          <a:r>
            <a:rPr kumimoji="1" lang="ja-JP" altLang="en-US" sz="1200">
              <a:latin typeface="HGｺﾞｼｯｸM" panose="020B0609000000000000" pitchFamily="49" charset="-128"/>
              <a:ea typeface="HGｺﾞｼｯｸM" panose="020B0609000000000000" pitchFamily="49" charset="-128"/>
            </a:rPr>
            <a:t>〇一次波及効果</a:t>
          </a:r>
        </a:p>
        <a:p>
          <a:pPr algn="l">
            <a:lnSpc>
              <a:spcPts val="1200"/>
            </a:lnSpc>
          </a:pPr>
          <a:r>
            <a:rPr kumimoji="1" lang="ja-JP" altLang="en-US" sz="1200">
              <a:latin typeface="HGｺﾞｼｯｸM" panose="020B0609000000000000" pitchFamily="49" charset="-128"/>
              <a:ea typeface="HGｺﾞｼｯｸM" panose="020B0609000000000000" pitchFamily="49" charset="-128"/>
            </a:rPr>
            <a:t>　直接効果に伴う原材料等の消費</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投入</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によって誘発される生産額を「１次波及効果」といいます。</a:t>
          </a:r>
        </a:p>
        <a:p>
          <a:pPr algn="l">
            <a:lnSpc>
              <a:spcPts val="1300"/>
            </a:lnSpc>
          </a:pPr>
          <a:endParaRPr kumimoji="1" lang="ja-JP" altLang="en-US" sz="1200">
            <a:latin typeface="HGｺﾞｼｯｸM" panose="020B0609000000000000" pitchFamily="49" charset="-128"/>
            <a:ea typeface="HGｺﾞｼｯｸM" panose="020B0609000000000000" pitchFamily="49" charset="-128"/>
          </a:endParaRPr>
        </a:p>
        <a:p>
          <a:pPr algn="l">
            <a:lnSpc>
              <a:spcPts val="1200"/>
            </a:lnSpc>
          </a:pPr>
          <a:r>
            <a:rPr kumimoji="1" lang="ja-JP" altLang="en-US" sz="1200">
              <a:latin typeface="HGｺﾞｼｯｸM" panose="020B0609000000000000" pitchFamily="49" charset="-128"/>
              <a:ea typeface="HGｺﾞｼｯｸM" panose="020B0609000000000000" pitchFamily="49" charset="-128"/>
            </a:rPr>
            <a:t>〇二次波及効果</a:t>
          </a:r>
        </a:p>
        <a:p>
          <a:pPr algn="l">
            <a:lnSpc>
              <a:spcPts val="1300"/>
            </a:lnSpc>
          </a:pPr>
          <a:r>
            <a:rPr kumimoji="1" lang="ja-JP" altLang="en-US" sz="1200">
              <a:latin typeface="HGｺﾞｼｯｸM" panose="020B0609000000000000" pitchFamily="49" charset="-128"/>
              <a:ea typeface="HGｺﾞｼｯｸM" panose="020B0609000000000000" pitchFamily="49" charset="-128"/>
            </a:rPr>
            <a:t>　直接効果，１次接波及効果によって発生した雇用者所得のうち一部が，新たな消費として支出されたもの（民間消費支出）。この民間消費支出の増加によって誘発された生産額を２次波及効果といいます。</a:t>
          </a:r>
        </a:p>
        <a:p>
          <a:pPr algn="l">
            <a:lnSpc>
              <a:spcPts val="1100"/>
            </a:lnSpc>
          </a:pPr>
          <a:endParaRPr kumimoji="1" lang="ja-JP" altLang="en-US" sz="1200">
            <a:latin typeface="HGｺﾞｼｯｸM" panose="020B0609000000000000" pitchFamily="49" charset="-128"/>
            <a:ea typeface="HGｺﾞｼｯｸM" panose="020B0609000000000000" pitchFamily="49" charset="-128"/>
          </a:endParaRPr>
        </a:p>
        <a:p>
          <a:pPr algn="l">
            <a:lnSpc>
              <a:spcPts val="1200"/>
            </a:lnSpc>
          </a:pPr>
          <a:r>
            <a:rPr kumimoji="1" lang="ja-JP" altLang="en-US" sz="1200">
              <a:latin typeface="HGｺﾞｼｯｸM" panose="020B0609000000000000" pitchFamily="49" charset="-128"/>
              <a:ea typeface="HGｺﾞｼｯｸM" panose="020B0609000000000000" pitchFamily="49" charset="-128"/>
            </a:rPr>
            <a:t>〇総合効果</a:t>
          </a:r>
        </a:p>
        <a:p>
          <a:pPr algn="l">
            <a:lnSpc>
              <a:spcPts val="1200"/>
            </a:lnSpc>
          </a:pPr>
          <a:r>
            <a:rPr kumimoji="1" lang="ja-JP" altLang="en-US" sz="1200">
              <a:latin typeface="HGｺﾞｼｯｸM" panose="020B0609000000000000" pitchFamily="49" charset="-128"/>
              <a:ea typeface="HGｺﾞｼｯｸM" panose="020B0609000000000000" pitchFamily="49" charset="-128"/>
            </a:rPr>
            <a:t>　直接効果と一次波及効果及び二次接波及効果の合計額をいいます。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672134</xdr:colOff>
      <xdr:row>3</xdr:row>
      <xdr:rowOff>16565</xdr:rowOff>
    </xdr:from>
    <xdr:to>
      <xdr:col>11</xdr:col>
      <xdr:colOff>786848</xdr:colOff>
      <xdr:row>10</xdr:row>
      <xdr:rowOff>124238</xdr:rowOff>
    </xdr:to>
    <xdr:sp macro="" textlink="">
      <xdr:nvSpPr>
        <xdr:cNvPr id="2051" name="AutoShape 3">
          <a:extLst>
            <a:ext uri="{FF2B5EF4-FFF2-40B4-BE49-F238E27FC236}">
              <a16:creationId xmlns:a16="http://schemas.microsoft.com/office/drawing/2014/main" id="{00000000-0008-0000-0300-000003080000}"/>
            </a:ext>
          </a:extLst>
        </xdr:cNvPr>
        <xdr:cNvSpPr>
          <a:spLocks noChangeArrowheads="1"/>
        </xdr:cNvSpPr>
      </xdr:nvSpPr>
      <xdr:spPr bwMode="auto">
        <a:xfrm>
          <a:off x="8275569" y="670891"/>
          <a:ext cx="2682322" cy="1325217"/>
        </a:xfrm>
        <a:prstGeom prst="wedgeRoundRectCallout">
          <a:avLst>
            <a:gd name="adj1" fmla="val -73693"/>
            <a:gd name="adj2" fmla="val -63844"/>
            <a:gd name="adj3" fmla="val 16667"/>
          </a:avLst>
        </a:prstGeom>
        <a:solidFill>
          <a:srgbClr xmlns:mc="http://schemas.openxmlformats.org/markup-compatibility/2006" xmlns:a14="http://schemas.microsoft.com/office/drawing/2010/main" val="FFFFFF" mc:Ignorable="a14" a14:legacySpreadsheetColorIndex="9">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endParaRPr lang="en-US"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endParaRPr>
        </a:p>
        <a:p>
          <a:pPr algn="l" rtl="0">
            <a:lnSpc>
              <a:spcPts val="1100"/>
            </a:lnSpc>
            <a:defRPr sz="1000"/>
          </a:pPr>
          <a:r>
            <a:rPr lang="ja-JP" altLang="en-US"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　</a:t>
          </a:r>
          <a:r>
            <a:rPr lang="ja-JP" altLang="ja-JP"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全国表</a:t>
          </a:r>
          <a:r>
            <a:rPr lang="ja-JP" altLang="en-US" sz="1000" b="0" i="0" baseline="0">
              <a:solidFill>
                <a:sysClr val="windowText" lastClr="000000"/>
              </a:solidFill>
              <a:effectLst/>
              <a:latin typeface="HGｺﾞｼｯｸM" panose="020B0609000000000000" pitchFamily="49" charset="-128"/>
              <a:ea typeface="HGｺﾞｼｯｸM" panose="020B0609000000000000" pitchFamily="49" charset="-128"/>
              <a:cs typeface="+mn-cs"/>
            </a:rPr>
            <a:t>の</a:t>
          </a: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「需用合計」，「商業マージン額」及び「貨物運賃額」を使用し，「商業マージン率」，「貨物運賃率」を算出しています。</a:t>
          </a:r>
          <a:endParaRPr lang="en-US" altLang="ja-JP" sz="1000" b="0" i="0" u="none" strike="noStrike" baseline="0">
            <a:solidFill>
              <a:sysClr val="windowText" lastClr="000000"/>
            </a:solidFill>
            <a:latin typeface="HGｺﾞｼｯｸM" panose="020B0609000000000000" pitchFamily="49" charset="-128"/>
            <a:ea typeface="HGｺﾞｼｯｸM" panose="020B0609000000000000" pitchFamily="49" charset="-128"/>
          </a:endParaRPr>
        </a:p>
        <a:p>
          <a:pPr algn="l" rtl="0">
            <a:lnSpc>
              <a:spcPts val="1100"/>
            </a:lnSpc>
            <a:defRPr sz="1000"/>
          </a:pPr>
          <a:r>
            <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rPr>
            <a:t>本県の実状とは異なることを，承知しておいて下さい。</a:t>
          </a:r>
        </a:p>
        <a:p>
          <a:pPr algn="l" rtl="0">
            <a:lnSpc>
              <a:spcPts val="1100"/>
            </a:lnSpc>
            <a:defRPr sz="1000"/>
          </a:pPr>
          <a:endParaRPr lang="ja-JP" altLang="en-US" sz="1000" b="0" i="0" u="none" strike="noStrike" baseline="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304800</xdr:colOff>
      <xdr:row>115</xdr:row>
      <xdr:rowOff>0</xdr:rowOff>
    </xdr:from>
    <xdr:to>
      <xdr:col>22</xdr:col>
      <xdr:colOff>620781</xdr:colOff>
      <xdr:row>134</xdr:row>
      <xdr:rowOff>1656</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0658061" y="588065"/>
          <a:ext cx="9153524" cy="33147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a:t>
          </a:r>
          <a:r>
            <a:rPr kumimoji="1" lang="ja-JP" altLang="en-US" sz="1100"/>
            <a:t>　所得の内，どれだけ消費に回るかを示す割合を「平均消費性向」と言います。</a:t>
          </a:r>
        </a:p>
        <a:p>
          <a:r>
            <a:rPr kumimoji="1" lang="ja-JP" altLang="en-US" sz="1100"/>
            <a:t>　 　　ここでのデータは，総務省統計局が公表している家計調査結果から，鹿児島市の数字を抜粋したもので，</a:t>
          </a:r>
          <a:r>
            <a:rPr kumimoji="1" lang="ja-JP" altLang="en-US" sz="1100">
              <a:solidFill>
                <a:srgbClr val="FF0000"/>
              </a:solidFill>
            </a:rPr>
            <a:t>直近５年間（</a:t>
          </a:r>
          <a:r>
            <a:rPr kumimoji="1" lang="en-US" altLang="ja-JP" sz="1100">
              <a:solidFill>
                <a:srgbClr val="FF0000"/>
              </a:solidFill>
            </a:rPr>
            <a:t>H24</a:t>
          </a:r>
          <a:r>
            <a:rPr kumimoji="1" lang="ja-JP" altLang="en-US" sz="1100">
              <a:solidFill>
                <a:srgbClr val="FF0000"/>
              </a:solidFill>
            </a:rPr>
            <a:t>～</a:t>
          </a:r>
          <a:r>
            <a:rPr kumimoji="1" lang="en-US" altLang="ja-JP" sz="1100">
              <a:solidFill>
                <a:srgbClr val="FF0000"/>
              </a:solidFill>
            </a:rPr>
            <a:t>H28</a:t>
          </a:r>
          <a:r>
            <a:rPr kumimoji="1" lang="ja-JP" altLang="en-US" sz="1100">
              <a:solidFill>
                <a:srgbClr val="FF0000"/>
              </a:solidFill>
            </a:rPr>
            <a:t>）の</a:t>
          </a:r>
          <a:endParaRPr kumimoji="1" lang="en-US" altLang="ja-JP" sz="1100">
            <a:solidFill>
              <a:srgbClr val="FF0000"/>
            </a:solidFill>
          </a:endParaRPr>
        </a:p>
        <a:p>
          <a:r>
            <a:rPr kumimoji="1" lang="ja-JP" altLang="en-US" sz="1100">
              <a:solidFill>
                <a:srgbClr val="FF0000"/>
              </a:solidFill>
            </a:rPr>
            <a:t>　　値を平均</a:t>
          </a:r>
          <a:r>
            <a:rPr kumimoji="1" lang="ja-JP" altLang="en-US" sz="1100"/>
            <a:t>して用いています。</a:t>
          </a:r>
        </a:p>
        <a:p>
          <a:endParaRPr kumimoji="1" lang="ja-JP" altLang="en-US" sz="1100"/>
        </a:p>
        <a:p>
          <a:r>
            <a:rPr kumimoji="1" lang="ja-JP" altLang="en-US" sz="1100"/>
            <a:t>　 ■　</a:t>
          </a:r>
          <a:r>
            <a:rPr kumimoji="1" lang="en-US" altLang="ja-JP" sz="1100"/>
            <a:t>e</a:t>
          </a:r>
          <a:r>
            <a:rPr kumimoji="1" lang="ja-JP" altLang="en-US" sz="1100"/>
            <a:t>－Ｓ</a:t>
          </a:r>
          <a:r>
            <a:rPr kumimoji="1" lang="en-US" altLang="ja-JP" sz="1100"/>
            <a:t>tat</a:t>
          </a:r>
          <a:r>
            <a:rPr kumimoji="1" lang="ja-JP" altLang="en-US" sz="1100"/>
            <a:t>　政府統計の総合窓口ホームページ</a:t>
          </a:r>
        </a:p>
        <a:p>
          <a:r>
            <a:rPr kumimoji="1" lang="ja-JP" altLang="en-US" sz="1100"/>
            <a:t>   　　トップページ ＞統計データを探す ＞主要な統計から探す＞ 基幹統計から探す（統計分野表示）　企業・家計・経済　家計調査</a:t>
          </a:r>
        </a:p>
        <a:p>
          <a:r>
            <a:rPr kumimoji="1" lang="ja-JP" altLang="en-US" sz="1100"/>
            <a:t>　　　　　家計調査　家計収支編　二人以上の世帯　詳細結果表　年次　○○年（直近の当該年）</a:t>
          </a:r>
        </a:p>
        <a:p>
          <a:r>
            <a:rPr kumimoji="1" lang="ja-JP" altLang="en-US" sz="1100"/>
            <a:t>　　　　　　　＜用途分類＞</a:t>
          </a:r>
          <a:r>
            <a:rPr kumimoji="1" lang="en-US" altLang="ja-JP" sz="1100"/>
            <a:t>1</a:t>
          </a:r>
          <a:r>
            <a:rPr kumimoji="1" lang="ja-JP" altLang="en-US" sz="1100"/>
            <a:t>世帯当たり年平均</a:t>
          </a:r>
          <a:r>
            <a:rPr kumimoji="1" lang="en-US" altLang="ja-JP" sz="1100"/>
            <a:t>1</a:t>
          </a:r>
          <a:r>
            <a:rPr kumimoji="1" lang="ja-JP" altLang="en-US" sz="1100"/>
            <a:t>か月間の収入と支出 </a:t>
          </a:r>
          <a:r>
            <a:rPr kumimoji="1" lang="en-US" altLang="ja-JP" sz="1100"/>
            <a:t>1-1 </a:t>
          </a:r>
          <a:r>
            <a:rPr kumimoji="1" lang="ja-JP" altLang="en-US" sz="1100"/>
            <a:t>都市階級・地方・都道府県庁所在市別 　勤労者世帯の表から</a:t>
          </a:r>
          <a:endParaRPr kumimoji="1" lang="en-US" altLang="ja-JP" sz="1100"/>
        </a:p>
        <a:p>
          <a:r>
            <a:rPr kumimoji="1" lang="ja-JP" altLang="en-US" sz="1100"/>
            <a:t>　　　　　　算定しています。</a:t>
          </a:r>
          <a:endParaRPr kumimoji="1" lang="en-US" altLang="ja-JP" sz="1100"/>
        </a:p>
        <a:p>
          <a:endParaRPr kumimoji="1" lang="ja-JP" altLang="en-US" sz="1100"/>
        </a:p>
        <a:p>
          <a:r>
            <a:rPr kumimoji="1" lang="ja-JP" altLang="en-US" sz="1100"/>
            <a:t>　 ■　鹿児島市の２人以上の世帯のうちの勤労者がいる世帯について，実収入，消費支出，非消費支出，可処分所得を基に算出します。</a:t>
          </a:r>
        </a:p>
        <a:p>
          <a:r>
            <a:rPr kumimoji="1" lang="ja-JP" altLang="en-US" sz="1100"/>
            <a:t>　 　　具体的には，平均消費性向＝消費支出／（実収入－非消費支出）で表します。（可処分所得</a:t>
          </a:r>
          <a:r>
            <a:rPr kumimoji="1" lang="en-US" altLang="ja-JP" sz="1100"/>
            <a:t>=</a:t>
          </a:r>
          <a:r>
            <a:rPr kumimoji="1" lang="ja-JP" altLang="en-US" sz="1100"/>
            <a:t>実収入－非消費支出）</a:t>
          </a:r>
        </a:p>
        <a:p>
          <a:endParaRPr kumimoji="1" lang="ja-JP" altLang="en-US" sz="1100"/>
        </a:p>
        <a:p>
          <a:r>
            <a:rPr kumimoji="1" lang="ja-JP" altLang="en-US" sz="1100"/>
            <a:t>   ■　この「平均消費性向」を雇用者所得誘発額から生産が誘発されていく効果（第二次間接効果）を得るために雇用者所得誘発額に</a:t>
          </a:r>
          <a:endParaRPr kumimoji="1" lang="en-US" altLang="ja-JP" sz="1100"/>
        </a:p>
        <a:p>
          <a:r>
            <a:rPr kumimoji="1" lang="ja-JP" altLang="en-US" sz="1100"/>
            <a:t>　　乗じる消費転換率として用います。</a:t>
          </a:r>
        </a:p>
        <a:p>
          <a:endParaRPr kumimoji="1" lang="ja-JP" altLang="en-US" sz="1100"/>
        </a:p>
      </xdr:txBody>
    </xdr:sp>
    <xdr:clientData/>
  </xdr:twoCellAnchor>
  <xdr:twoCellAnchor>
    <xdr:from>
      <xdr:col>11</xdr:col>
      <xdr:colOff>0</xdr:colOff>
      <xdr:row>115</xdr:row>
      <xdr:rowOff>76200</xdr:rowOff>
    </xdr:from>
    <xdr:to>
      <xdr:col>11</xdr:col>
      <xdr:colOff>304800</xdr:colOff>
      <xdr:row>115</xdr:row>
      <xdr:rowOff>76200</xdr:rowOff>
    </xdr:to>
    <xdr:cxnSp macro="">
      <xdr:nvCxnSpPr>
        <xdr:cNvPr id="2783" name="直線コネクタ 7">
          <a:extLst>
            <a:ext uri="{FF2B5EF4-FFF2-40B4-BE49-F238E27FC236}">
              <a16:creationId xmlns:a16="http://schemas.microsoft.com/office/drawing/2014/main" id="{00000000-0008-0000-0300-0000DF0A0000}"/>
            </a:ext>
          </a:extLst>
        </xdr:cNvPr>
        <xdr:cNvCxnSpPr>
          <a:cxnSpLocks noChangeShapeType="1"/>
        </xdr:cNvCxnSpPr>
      </xdr:nvCxnSpPr>
      <xdr:spPr bwMode="auto">
        <a:xfrm>
          <a:off x="10344150" y="657225"/>
          <a:ext cx="304800" cy="0"/>
        </a:xfrm>
        <a:prstGeom prst="line">
          <a:avLst/>
        </a:prstGeom>
        <a:no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313911</xdr:colOff>
      <xdr:row>115</xdr:row>
      <xdr:rowOff>7040</xdr:rowOff>
    </xdr:from>
    <xdr:to>
      <xdr:col>22</xdr:col>
      <xdr:colOff>666335</xdr:colOff>
      <xdr:row>134</xdr:row>
      <xdr:rowOff>54665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0658061" y="588065"/>
          <a:ext cx="9153524" cy="33147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a:t>
          </a:r>
          <a:r>
            <a:rPr kumimoji="1" lang="ja-JP" altLang="en-US" sz="1100"/>
            <a:t>　所得の内，どれだけ消費に回るかを示す割合を「平均消費性向」といいます。</a:t>
          </a:r>
        </a:p>
        <a:p>
          <a:r>
            <a:rPr kumimoji="1" lang="ja-JP" altLang="en-US" sz="1100"/>
            <a:t>　 　　ここでのデータは，総務省統計局が公表している家計調査結果から，鹿児島市の数字を抜粋したもので，</a:t>
          </a:r>
          <a:r>
            <a:rPr kumimoji="1" lang="ja-JP" altLang="en-US" sz="1100" u="sng">
              <a:solidFill>
                <a:srgbClr val="FF0000"/>
              </a:solidFill>
            </a:rPr>
            <a:t>直近５年間（</a:t>
          </a:r>
          <a:r>
            <a:rPr kumimoji="1" lang="en-US" altLang="ja-JP" sz="1100" u="sng">
              <a:solidFill>
                <a:srgbClr val="FF0000"/>
              </a:solidFill>
            </a:rPr>
            <a:t>H31</a:t>
          </a:r>
          <a:r>
            <a:rPr kumimoji="1" lang="ja-JP" altLang="en-US" sz="1100" u="sng">
              <a:solidFill>
                <a:srgbClr val="FF0000"/>
              </a:solidFill>
            </a:rPr>
            <a:t>～</a:t>
          </a:r>
          <a:r>
            <a:rPr kumimoji="1" lang="en-US" altLang="ja-JP" sz="1100" u="sng">
              <a:solidFill>
                <a:srgbClr val="FF0000"/>
              </a:solidFill>
            </a:rPr>
            <a:t>R5</a:t>
          </a:r>
          <a:r>
            <a:rPr kumimoji="1" lang="ja-JP" altLang="en-US" sz="1100" u="sng">
              <a:solidFill>
                <a:srgbClr val="FF0000"/>
              </a:solidFill>
            </a:rPr>
            <a:t>）</a:t>
          </a:r>
          <a:r>
            <a:rPr kumimoji="1" lang="ja-JP" altLang="en-US" sz="1100">
              <a:solidFill>
                <a:srgbClr val="FF0000"/>
              </a:solidFill>
            </a:rPr>
            <a:t>の</a:t>
          </a:r>
          <a:endParaRPr kumimoji="1" lang="en-US" altLang="ja-JP" sz="1100">
            <a:solidFill>
              <a:srgbClr val="FF0000"/>
            </a:solidFill>
          </a:endParaRPr>
        </a:p>
        <a:p>
          <a:r>
            <a:rPr kumimoji="1" lang="ja-JP" altLang="en-US" sz="1100">
              <a:solidFill>
                <a:srgbClr val="FF0000"/>
              </a:solidFill>
            </a:rPr>
            <a:t>　　値を平均</a:t>
          </a:r>
          <a:r>
            <a:rPr kumimoji="1" lang="ja-JP" altLang="en-US" sz="1100"/>
            <a:t>して用いています。</a:t>
          </a:r>
        </a:p>
        <a:p>
          <a:endParaRPr kumimoji="1" lang="ja-JP" altLang="en-US" sz="1100"/>
        </a:p>
        <a:p>
          <a:r>
            <a:rPr kumimoji="1" lang="ja-JP" altLang="en-US" sz="1100"/>
            <a:t>　 ■　</a:t>
          </a:r>
          <a:r>
            <a:rPr kumimoji="1" lang="en-US" altLang="ja-JP" sz="1100"/>
            <a:t>e</a:t>
          </a:r>
          <a:r>
            <a:rPr kumimoji="1" lang="ja-JP" altLang="en-US" sz="1100"/>
            <a:t>－Ｓ</a:t>
          </a:r>
          <a:r>
            <a:rPr kumimoji="1" lang="en-US" altLang="ja-JP" sz="1100"/>
            <a:t>tat</a:t>
          </a:r>
          <a:r>
            <a:rPr kumimoji="1" lang="ja-JP" altLang="en-US" sz="1100"/>
            <a:t>　政府統計の総合窓口ホームページ</a:t>
          </a:r>
        </a:p>
        <a:p>
          <a:r>
            <a:rPr kumimoji="1" lang="ja-JP" altLang="en-US" sz="1100"/>
            <a:t>   　　トップページ ＞分野から探す＞　企業・家計・経済　</a:t>
          </a:r>
          <a:r>
            <a:rPr kumimoji="1" lang="en-US" altLang="ja-JP" sz="1100"/>
            <a:t>_ </a:t>
          </a:r>
          <a:r>
            <a:rPr kumimoji="1" lang="ja-JP" altLang="en-US" sz="1100"/>
            <a:t>家計調査</a:t>
          </a:r>
        </a:p>
        <a:p>
          <a:r>
            <a:rPr kumimoji="1" lang="ja-JP" altLang="en-US" sz="1100"/>
            <a:t>　　　　　家計調査　</a:t>
          </a:r>
          <a:r>
            <a:rPr kumimoji="1" lang="en-US" altLang="ja-JP" sz="1100"/>
            <a:t>_ </a:t>
          </a:r>
          <a:r>
            <a:rPr kumimoji="1" lang="ja-JP" altLang="en-US" sz="1100"/>
            <a:t>家計収支編　</a:t>
          </a:r>
          <a:r>
            <a:rPr kumimoji="1" lang="en-US" altLang="ja-JP" sz="1100"/>
            <a:t>_ </a:t>
          </a:r>
          <a:r>
            <a:rPr kumimoji="1" lang="ja-JP" altLang="en-US" sz="1100"/>
            <a:t>二人以上の世帯　</a:t>
          </a:r>
          <a:r>
            <a:rPr kumimoji="1" lang="en-US" altLang="ja-JP" sz="1100"/>
            <a:t>_ </a:t>
          </a:r>
          <a:r>
            <a:rPr kumimoji="1" lang="ja-JP" altLang="en-US" sz="1100"/>
            <a:t>詳細結果表　</a:t>
          </a:r>
          <a:r>
            <a:rPr kumimoji="1" lang="en-US" altLang="ja-JP" sz="1100"/>
            <a:t>_ </a:t>
          </a:r>
          <a:r>
            <a:rPr kumimoji="1" lang="ja-JP" altLang="en-US" sz="1100"/>
            <a:t>年次　</a:t>
          </a:r>
          <a:r>
            <a:rPr kumimoji="1" lang="en-US" altLang="ja-JP" sz="1100"/>
            <a:t>_ </a:t>
          </a:r>
          <a:r>
            <a:rPr kumimoji="1" lang="ja-JP" altLang="en-US" sz="1100"/>
            <a:t>○○年（直近の当該年）</a:t>
          </a:r>
        </a:p>
        <a:p>
          <a:r>
            <a:rPr kumimoji="1" lang="ja-JP" altLang="en-US" sz="1100"/>
            <a:t>　　　　　　　＜用途分類＞</a:t>
          </a:r>
          <a:r>
            <a:rPr kumimoji="1" lang="en-US" altLang="ja-JP" sz="1100"/>
            <a:t>1</a:t>
          </a:r>
          <a:r>
            <a:rPr kumimoji="1" lang="ja-JP" altLang="en-US" sz="1100"/>
            <a:t>世帯当たり年平均</a:t>
          </a:r>
          <a:r>
            <a:rPr kumimoji="1" lang="en-US" altLang="ja-JP" sz="1100"/>
            <a:t>1</a:t>
          </a:r>
          <a:r>
            <a:rPr kumimoji="1" lang="ja-JP" altLang="en-US" sz="1100"/>
            <a:t>か月間の収入と支出 </a:t>
          </a:r>
          <a:r>
            <a:rPr kumimoji="1" lang="en-US" altLang="ja-JP" sz="1100"/>
            <a:t>1-1 </a:t>
          </a:r>
          <a:r>
            <a:rPr kumimoji="1" lang="ja-JP" altLang="en-US" sz="1100"/>
            <a:t>都市階級・地方・都道府県庁所在市別 　勤労者世帯の表から</a:t>
          </a:r>
          <a:endParaRPr kumimoji="1" lang="en-US" altLang="ja-JP" sz="1100"/>
        </a:p>
        <a:p>
          <a:r>
            <a:rPr kumimoji="1" lang="ja-JP" altLang="en-US" sz="1100"/>
            <a:t>　　　　　　算定しています。</a:t>
          </a:r>
          <a:endParaRPr kumimoji="1" lang="en-US" altLang="ja-JP" sz="1100"/>
        </a:p>
        <a:p>
          <a:endParaRPr kumimoji="1" lang="ja-JP" altLang="en-US" sz="1100"/>
        </a:p>
        <a:p>
          <a:r>
            <a:rPr kumimoji="1" lang="ja-JP" altLang="en-US" sz="1100"/>
            <a:t>　 ■　鹿児島市の２人以上の世帯のうちの勤労者がいる世帯について，実収入，消費支出，非消費支出，可処分所得を基に算出します。</a:t>
          </a:r>
        </a:p>
        <a:p>
          <a:r>
            <a:rPr kumimoji="1" lang="ja-JP" altLang="en-US" sz="1100"/>
            <a:t>　 　　具体的には，平均消費性向＝消費支出／（実収入－非消費支出）で表します。（可処分所得</a:t>
          </a:r>
          <a:r>
            <a:rPr kumimoji="1" lang="en-US" altLang="ja-JP" sz="1100"/>
            <a:t>=</a:t>
          </a:r>
          <a:r>
            <a:rPr kumimoji="1" lang="ja-JP" altLang="en-US" sz="1100"/>
            <a:t>実収入－非消費支出）</a:t>
          </a:r>
        </a:p>
        <a:p>
          <a:endParaRPr kumimoji="1" lang="ja-JP" altLang="en-US" sz="1100"/>
        </a:p>
        <a:p>
          <a:r>
            <a:rPr kumimoji="1" lang="ja-JP" altLang="en-US" sz="1100"/>
            <a:t>   ■　この「平均消費性向」を雇用者所得誘発額から生産が誘発されていく効果（第二次間接効果）を得るために雇用者所得誘発額に</a:t>
          </a:r>
          <a:endParaRPr kumimoji="1" lang="en-US" altLang="ja-JP" sz="1100"/>
        </a:p>
        <a:p>
          <a:r>
            <a:rPr kumimoji="1" lang="ja-JP" altLang="en-US" sz="1100"/>
            <a:t>　　乗じる消費転換率として用います。</a:t>
          </a:r>
        </a:p>
        <a:p>
          <a:endParaRPr kumimoji="1" lang="ja-JP" altLang="en-US" sz="1100"/>
        </a:p>
      </xdr:txBody>
    </xdr:sp>
    <xdr:clientData/>
  </xdr:twoCellAnchor>
  <xdr:twoCellAnchor>
    <xdr:from>
      <xdr:col>7</xdr:col>
      <xdr:colOff>19050</xdr:colOff>
      <xdr:row>24</xdr:row>
      <xdr:rowOff>19050</xdr:rowOff>
    </xdr:from>
    <xdr:to>
      <xdr:col>7</xdr:col>
      <xdr:colOff>114300</xdr:colOff>
      <xdr:row>26</xdr:row>
      <xdr:rowOff>28575</xdr:rowOff>
    </xdr:to>
    <xdr:sp macro="" textlink="">
      <xdr:nvSpPr>
        <xdr:cNvPr id="9" name="右中かっこ 6">
          <a:extLst>
            <a:ext uri="{FF2B5EF4-FFF2-40B4-BE49-F238E27FC236}">
              <a16:creationId xmlns:a16="http://schemas.microsoft.com/office/drawing/2014/main" id="{00000000-0008-0000-0300-000009000000}"/>
            </a:ext>
          </a:extLst>
        </xdr:cNvPr>
        <xdr:cNvSpPr>
          <a:spLocks/>
        </xdr:cNvSpPr>
      </xdr:nvSpPr>
      <xdr:spPr bwMode="auto">
        <a:xfrm>
          <a:off x="7296150" y="4362450"/>
          <a:ext cx="95250" cy="371475"/>
        </a:xfrm>
        <a:prstGeom prst="rightBrace">
          <a:avLst>
            <a:gd name="adj1" fmla="val -2147483648"/>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47005</xdr:colOff>
      <xdr:row>0</xdr:row>
      <xdr:rowOff>28181</xdr:rowOff>
    </xdr:from>
    <xdr:ext cx="3748088" cy="316497"/>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38244" y="28181"/>
              <a:ext cx="3748088" cy="316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HGｺﾞｼｯｸM" panose="020B0609000000000000" pitchFamily="49" charset="-128"/>
                  <a:ea typeface="HGｺﾞｼｯｸM" panose="020B0609000000000000" pitchFamily="49" charset="-128"/>
                </a:rPr>
                <a:t>開放型逆行列表（１０６</a:t>
              </a:r>
              <a14:m>
                <m:oMath xmlns:m="http://schemas.openxmlformats.org/officeDocument/2006/math">
                  <m:r>
                    <a:rPr kumimoji="1" lang="ja-JP" altLang="en-US" sz="1100" i="1">
                      <a:latin typeface="Cambria Math"/>
                    </a:rPr>
                    <m:t>分類</m:t>
                  </m:r>
                  <m:r>
                    <a:rPr kumimoji="1" lang="ja-JP" altLang="en-US" sz="1100" b="0" i="1">
                      <a:latin typeface="Cambria Math"/>
                    </a:rPr>
                    <m:t>）　</m:t>
                  </m:r>
                  <m:sSup>
                    <m:sSupPr>
                      <m:ctrlPr>
                        <a:rPr kumimoji="1" lang="en-US" altLang="ja-JP" sz="1100" b="0" i="1">
                          <a:latin typeface="Cambria Math" panose="02040503050406030204" pitchFamily="18" charset="0"/>
                        </a:rPr>
                      </m:ctrlPr>
                    </m:sSupPr>
                    <m:e>
                      <m:d>
                        <m:dPr>
                          <m:begChr m:val="["/>
                          <m:endChr m:val="]"/>
                          <m:ctrlPr>
                            <a:rPr kumimoji="1" lang="en-US" altLang="ja-JP" sz="1100" b="0" i="1">
                              <a:latin typeface="Cambria Math" panose="02040503050406030204" pitchFamily="18" charset="0"/>
                            </a:rPr>
                          </m:ctrlPr>
                        </m:dPr>
                        <m:e>
                          <m:r>
                            <a:rPr kumimoji="1" lang="en-US" altLang="ja-JP" sz="1100" b="0" i="1">
                              <a:latin typeface="Cambria Math"/>
                            </a:rPr>
                            <m:t>𝐼</m:t>
                          </m:r>
                          <m:r>
                            <a:rPr kumimoji="1" lang="en-US" altLang="ja-JP" sz="1100" b="0" i="1">
                              <a:latin typeface="Cambria Math"/>
                            </a:rPr>
                            <m:t>−</m:t>
                          </m:r>
                          <m:d>
                            <m:dPr>
                              <m:ctrlPr>
                                <a:rPr kumimoji="1" lang="en-US" altLang="ja-JP" sz="1100" b="0" i="1">
                                  <a:latin typeface="Cambria Math" panose="02040503050406030204" pitchFamily="18" charset="0"/>
                                </a:rPr>
                              </m:ctrlPr>
                            </m:dPr>
                            <m:e>
                              <m:r>
                                <a:rPr kumimoji="1" lang="en-US" altLang="ja-JP" sz="1100" b="0" i="1">
                                  <a:latin typeface="Cambria Math"/>
                                </a:rPr>
                                <m:t>𝐼</m:t>
                              </m:r>
                              <m:r>
                                <a:rPr kumimoji="1" lang="en-US" altLang="ja-JP" sz="1100" b="0" i="1">
                                  <a:latin typeface="Cambria Math"/>
                                </a:rPr>
                                <m:t>−</m:t>
                              </m:r>
                              <m:acc>
                                <m:accPr>
                                  <m:chr m:val="̂"/>
                                  <m:ctrlPr>
                                    <a:rPr kumimoji="1" lang="en-US" altLang="ja-JP" sz="1100" b="0" i="1">
                                      <a:latin typeface="Cambria Math" panose="02040503050406030204" pitchFamily="18" charset="0"/>
                                    </a:rPr>
                                  </m:ctrlPr>
                                </m:accPr>
                                <m:e>
                                  <m:r>
                                    <a:rPr kumimoji="1" lang="en-US" altLang="ja-JP" sz="1100" b="0" i="1">
                                      <a:latin typeface="Cambria Math"/>
                                    </a:rPr>
                                    <m:t>𝑀</m:t>
                                  </m:r>
                                </m:e>
                              </m:acc>
                            </m:e>
                          </m:d>
                          <m:r>
                            <a:rPr kumimoji="1" lang="en-US" altLang="ja-JP" sz="1100" b="0" i="1">
                              <a:latin typeface="Cambria Math"/>
                            </a:rPr>
                            <m:t>𝐴</m:t>
                          </m:r>
                        </m:e>
                      </m:d>
                    </m:e>
                    <m:sup>
                      <m:r>
                        <a:rPr kumimoji="1" lang="en-US" altLang="ja-JP" sz="1100" b="0" i="1">
                          <a:latin typeface="Cambria Math"/>
                        </a:rPr>
                        <m:t>−1</m:t>
                      </m:r>
                    </m:sup>
                  </m:sSup>
                  <m:r>
                    <a:rPr kumimoji="1" lang="ja-JP" altLang="en-US" sz="1100" b="0" i="1">
                      <a:latin typeface="Cambria Math"/>
                    </a:rPr>
                    <m:t>　</m:t>
                  </m:r>
                </m:oMath>
              </a14:m>
              <a:endParaRPr kumimoji="1" lang="ja-JP" altLang="en-US" sz="1100"/>
            </a:p>
          </xdr:txBody>
        </xdr:sp>
      </mc:Choice>
      <mc:Fallback xmlns="">
        <xdr:sp macro="" textlink="">
          <xdr:nvSpPr>
            <xdr:cNvPr id="2" name="テキスト ボックス 1"/>
            <xdr:cNvSpPr txBox="1"/>
          </xdr:nvSpPr>
          <xdr:spPr>
            <a:xfrm xmlns:a="http://schemas.openxmlformats.org/drawingml/2006/main">
              <a:off x="2838244" y="28181"/>
              <a:ext cx="3748088" cy="316497"/>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spAutoFit/>
            </a:bodyPr>
            <a:lstStyle xmlns:a="http://schemas.openxmlformats.org/drawingml/2006/main"/>
            <a:p xmlns:a="http://schemas.openxmlformats.org/drawingml/2006/main">
              <a:r>
                <a:rPr kumimoji="1" lang="ja-JP" altLang="en-US" sz="1100">
                  <a:latin typeface="HGｺﾞｼｯｸM" panose="020B0609000000000000" pitchFamily="49" charset="-128"/>
                  <a:ea typeface="HGｺﾞｼｯｸM" panose="020B0609000000000000" pitchFamily="49" charset="-128"/>
                </a:rPr>
                <a:t>開放型逆行列表（１０６</a:t>
              </a:r>
              <a:r>
                <a:rPr kumimoji="1" lang="ja-JP" altLang="en-US" sz="1100" i="0">
                  <a:latin typeface="Cambria Math"/>
                </a:rPr>
                <a:t>分類</a:t>
              </a:r>
              <a:r>
                <a:rPr kumimoji="1" lang="ja-JP" altLang="en-US" sz="1100" b="0" i="0">
                  <a:latin typeface="Cambria Math"/>
                </a:rPr>
                <a:t>）　</a:t>
              </a:r>
              <a:r>
                <a:rPr kumimoji="1" lang="en-US" altLang="ja-JP" sz="1100" b="0" i="0">
                  <a:latin typeface="Cambria Math"/>
                </a:rPr>
                <a:t>[𝐼−(𝐼−𝑀 ̂ )𝐴]^(−1)</a:t>
              </a:r>
              <a:r>
                <a:rPr kumimoji="1" lang="ja-JP" altLang="en-US" sz="1100" b="0" i="0">
                  <a:latin typeface="Cambria Math"/>
                </a:rPr>
                <a:t>　</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モジュール">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pageSetUpPr fitToPage="1"/>
  </sheetPr>
  <dimension ref="A1:I116"/>
  <sheetViews>
    <sheetView tabSelected="1" zoomScale="85" zoomScaleNormal="85" workbookViewId="0">
      <selection activeCell="I2" sqref="I2"/>
    </sheetView>
  </sheetViews>
  <sheetFormatPr defaultRowHeight="14.25" x14ac:dyDescent="0.15"/>
  <cols>
    <col min="1" max="1" width="4.5" style="76" bestFit="1" customWidth="1"/>
    <col min="2" max="2" width="26.25" style="76" customWidth="1"/>
    <col min="3" max="3" width="16.125" style="76" bestFit="1" customWidth="1"/>
    <col min="4" max="4" width="16.125" style="108" bestFit="1" customWidth="1"/>
    <col min="5" max="7" width="16.125" style="108" customWidth="1"/>
    <col min="8" max="16384" width="9" style="108"/>
  </cols>
  <sheetData>
    <row r="1" spans="1:9" ht="26.25" x14ac:dyDescent="0.15">
      <c r="A1" s="475" t="s">
        <v>416</v>
      </c>
      <c r="B1" s="475"/>
      <c r="C1" s="475"/>
      <c r="D1" s="475"/>
      <c r="E1" s="475"/>
      <c r="F1" s="475"/>
      <c r="G1" s="475"/>
      <c r="H1" s="174"/>
      <c r="I1" s="174" t="s">
        <v>825</v>
      </c>
    </row>
    <row r="2" spans="1:9" ht="15" thickBot="1" x14ac:dyDescent="0.2"/>
    <row r="3" spans="1:9" ht="114.95" customHeight="1" thickTop="1" thickBot="1" x14ac:dyDescent="0.2">
      <c r="A3" s="472" t="s">
        <v>317</v>
      </c>
      <c r="B3" s="473"/>
      <c r="C3" s="473"/>
      <c r="D3" s="473"/>
      <c r="E3" s="473"/>
      <c r="F3" s="473"/>
      <c r="G3" s="474"/>
    </row>
    <row r="4" spans="1:9" ht="15" thickTop="1" x14ac:dyDescent="0.15">
      <c r="A4" s="169"/>
      <c r="B4" s="169"/>
      <c r="C4" s="169"/>
      <c r="D4" s="169"/>
      <c r="E4" s="169"/>
      <c r="F4" s="169"/>
      <c r="G4" s="169"/>
    </row>
    <row r="5" spans="1:9" ht="51.75" customHeight="1" x14ac:dyDescent="0.15">
      <c r="A5" s="480" t="s">
        <v>309</v>
      </c>
      <c r="B5" s="481"/>
      <c r="C5" s="482"/>
      <c r="D5" s="483"/>
      <c r="E5" s="483"/>
      <c r="F5" s="483"/>
      <c r="G5" s="484"/>
    </row>
    <row r="6" spans="1:9" ht="20.25" customHeight="1" x14ac:dyDescent="0.15">
      <c r="A6" s="171"/>
      <c r="B6" s="172"/>
      <c r="D6" s="76"/>
      <c r="E6" s="76"/>
      <c r="F6" s="76"/>
      <c r="G6" s="76"/>
    </row>
    <row r="7" spans="1:9" ht="36" customHeight="1" x14ac:dyDescent="0.2">
      <c r="A7" s="189" t="s">
        <v>307</v>
      </c>
      <c r="D7" s="76"/>
      <c r="E7" s="76"/>
      <c r="F7" s="76"/>
      <c r="G7" s="190" t="s">
        <v>277</v>
      </c>
    </row>
    <row r="8" spans="1:9" s="173" customFormat="1" ht="14.25" customHeight="1" x14ac:dyDescent="0.15">
      <c r="A8" s="476"/>
      <c r="B8" s="477"/>
      <c r="C8" s="468" t="s">
        <v>29</v>
      </c>
      <c r="D8" s="470" t="s">
        <v>256</v>
      </c>
      <c r="E8" s="191"/>
      <c r="F8" s="191"/>
      <c r="G8" s="192"/>
    </row>
    <row r="9" spans="1:9" s="173" customFormat="1" ht="36.75" customHeight="1" x14ac:dyDescent="0.15">
      <c r="A9" s="478"/>
      <c r="B9" s="479"/>
      <c r="C9" s="469"/>
      <c r="D9" s="471"/>
      <c r="E9" s="193" t="s">
        <v>259</v>
      </c>
      <c r="F9" s="193" t="s">
        <v>316</v>
      </c>
      <c r="G9" s="194" t="s">
        <v>302</v>
      </c>
    </row>
    <row r="10" spans="1:9" x14ac:dyDescent="0.15">
      <c r="A10" s="195" t="s">
        <v>39</v>
      </c>
      <c r="B10" s="198" t="s">
        <v>0</v>
      </c>
      <c r="C10" s="413"/>
      <c r="D10" s="414"/>
      <c r="E10" s="403">
        <f>ROUND(入力シート!D10*各種係数表!C116,0)</f>
        <v>0</v>
      </c>
      <c r="F10" s="403">
        <f>ROUND(D10*各種係数表!D116,0)</f>
        <v>0</v>
      </c>
      <c r="G10" s="404">
        <f>D10-(E10+F10)</f>
        <v>0</v>
      </c>
    </row>
    <row r="11" spans="1:9" x14ac:dyDescent="0.15">
      <c r="A11" s="195" t="s">
        <v>40</v>
      </c>
      <c r="B11" s="198" t="s">
        <v>1</v>
      </c>
      <c r="C11" s="413"/>
      <c r="D11" s="414"/>
      <c r="E11" s="403">
        <f>ROUND(入力シート!D11*各種係数表!C117,0)</f>
        <v>0</v>
      </c>
      <c r="F11" s="403">
        <f>ROUND(D11*各種係数表!D117,0)</f>
        <v>0</v>
      </c>
      <c r="G11" s="404">
        <f t="shared" ref="G11:G74" si="0">D11-(E11+F11)</f>
        <v>0</v>
      </c>
    </row>
    <row r="12" spans="1:9" x14ac:dyDescent="0.15">
      <c r="A12" s="195" t="s">
        <v>41</v>
      </c>
      <c r="B12" s="198" t="s">
        <v>2</v>
      </c>
      <c r="C12" s="413"/>
      <c r="D12" s="414"/>
      <c r="E12" s="403">
        <f>ROUND(入力シート!D12*各種係数表!C118,0)</f>
        <v>0</v>
      </c>
      <c r="F12" s="403">
        <f>ROUND(D12*各種係数表!D118,0)</f>
        <v>0</v>
      </c>
      <c r="G12" s="404">
        <f t="shared" si="0"/>
        <v>0</v>
      </c>
    </row>
    <row r="13" spans="1:9" x14ac:dyDescent="0.15">
      <c r="A13" s="195" t="s">
        <v>42</v>
      </c>
      <c r="B13" s="198" t="s">
        <v>3</v>
      </c>
      <c r="C13" s="413"/>
      <c r="D13" s="414"/>
      <c r="E13" s="403">
        <f>ROUND(入力シート!D13*各種係数表!C119,0)</f>
        <v>0</v>
      </c>
      <c r="F13" s="403">
        <f>ROUND(D13*各種係数表!D119,0)</f>
        <v>0</v>
      </c>
      <c r="G13" s="404">
        <f t="shared" si="0"/>
        <v>0</v>
      </c>
    </row>
    <row r="14" spans="1:9" x14ac:dyDescent="0.15">
      <c r="A14" s="195" t="s">
        <v>43</v>
      </c>
      <c r="B14" s="198" t="s">
        <v>4</v>
      </c>
      <c r="C14" s="413"/>
      <c r="D14" s="414"/>
      <c r="E14" s="403">
        <f>ROUND(入力シート!D14*各種係数表!C120,0)</f>
        <v>0</v>
      </c>
      <c r="F14" s="403">
        <f>ROUND(D14*各種係数表!D120,0)</f>
        <v>0</v>
      </c>
      <c r="G14" s="404">
        <f t="shared" si="0"/>
        <v>0</v>
      </c>
    </row>
    <row r="15" spans="1:9" x14ac:dyDescent="0.15">
      <c r="A15" s="196" t="s">
        <v>44</v>
      </c>
      <c r="B15" s="199" t="s">
        <v>46</v>
      </c>
      <c r="C15" s="415"/>
      <c r="D15" s="416"/>
      <c r="E15" s="405">
        <f>ROUND(入力シート!D15*各種係数表!C121,0)</f>
        <v>0</v>
      </c>
      <c r="F15" s="405">
        <f>ROUND(D15*各種係数表!D121,0)</f>
        <v>0</v>
      </c>
      <c r="G15" s="406">
        <f t="shared" si="0"/>
        <v>0</v>
      </c>
    </row>
    <row r="16" spans="1:9" x14ac:dyDescent="0.15">
      <c r="A16" s="195" t="s">
        <v>45</v>
      </c>
      <c r="B16" s="198" t="s">
        <v>417</v>
      </c>
      <c r="C16" s="413"/>
      <c r="D16" s="414"/>
      <c r="E16" s="403">
        <f>ROUND(入力シート!D16*各種係数表!C122,0)</f>
        <v>0</v>
      </c>
      <c r="F16" s="403">
        <f>ROUND(D16*各種係数表!D122,0)</f>
        <v>0</v>
      </c>
      <c r="G16" s="404">
        <f t="shared" si="0"/>
        <v>0</v>
      </c>
    </row>
    <row r="17" spans="1:7" x14ac:dyDescent="0.15">
      <c r="A17" s="195" t="s">
        <v>47</v>
      </c>
      <c r="B17" s="198" t="s">
        <v>48</v>
      </c>
      <c r="C17" s="413"/>
      <c r="D17" s="414"/>
      <c r="E17" s="403">
        <f>ROUND(入力シート!D17*各種係数表!C123,0)</f>
        <v>0</v>
      </c>
      <c r="F17" s="403">
        <f>ROUND(D17*各種係数表!D123,0)</f>
        <v>0</v>
      </c>
      <c r="G17" s="404">
        <f t="shared" si="0"/>
        <v>0</v>
      </c>
    </row>
    <row r="18" spans="1:7" x14ac:dyDescent="0.15">
      <c r="A18" s="195" t="s">
        <v>49</v>
      </c>
      <c r="B18" s="198" t="s">
        <v>50</v>
      </c>
      <c r="C18" s="413"/>
      <c r="D18" s="414"/>
      <c r="E18" s="403">
        <f>ROUND(入力シート!D18*各種係数表!C124,0)</f>
        <v>0</v>
      </c>
      <c r="F18" s="403">
        <f>ROUND(D18*各種係数表!D124,0)</f>
        <v>0</v>
      </c>
      <c r="G18" s="404">
        <f t="shared" si="0"/>
        <v>0</v>
      </c>
    </row>
    <row r="19" spans="1:7" x14ac:dyDescent="0.15">
      <c r="A19" s="195" t="s">
        <v>51</v>
      </c>
      <c r="B19" s="198" t="s">
        <v>418</v>
      </c>
      <c r="C19" s="413"/>
      <c r="D19" s="414"/>
      <c r="E19" s="403">
        <f>ROUND(入力シート!D19*各種係数表!C125,0)</f>
        <v>0</v>
      </c>
      <c r="F19" s="403">
        <f>ROUND(D19*各種係数表!D125,0)</f>
        <v>0</v>
      </c>
      <c r="G19" s="404">
        <f t="shared" si="0"/>
        <v>0</v>
      </c>
    </row>
    <row r="20" spans="1:7" x14ac:dyDescent="0.15">
      <c r="A20" s="196" t="s">
        <v>53</v>
      </c>
      <c r="B20" s="199" t="s">
        <v>5</v>
      </c>
      <c r="C20" s="415"/>
      <c r="D20" s="416"/>
      <c r="E20" s="405">
        <f>ROUND(入力シート!D20*各種係数表!C126,0)</f>
        <v>0</v>
      </c>
      <c r="F20" s="405">
        <f>ROUND(D20*各種係数表!D126,0)</f>
        <v>0</v>
      </c>
      <c r="G20" s="406">
        <f t="shared" si="0"/>
        <v>0</v>
      </c>
    </row>
    <row r="21" spans="1:7" x14ac:dyDescent="0.15">
      <c r="A21" s="195" t="s">
        <v>54</v>
      </c>
      <c r="B21" s="198" t="s">
        <v>55</v>
      </c>
      <c r="C21" s="413"/>
      <c r="D21" s="414"/>
      <c r="E21" s="403">
        <f>ROUND(入力シート!D21*各種係数表!C127,0)</f>
        <v>0</v>
      </c>
      <c r="F21" s="403">
        <f>ROUND(D21*各種係数表!D127,0)</f>
        <v>0</v>
      </c>
      <c r="G21" s="404">
        <f t="shared" si="0"/>
        <v>0</v>
      </c>
    </row>
    <row r="22" spans="1:7" x14ac:dyDescent="0.15">
      <c r="A22" s="195" t="s">
        <v>56</v>
      </c>
      <c r="B22" s="198" t="s">
        <v>57</v>
      </c>
      <c r="C22" s="413"/>
      <c r="D22" s="414"/>
      <c r="E22" s="403">
        <f>ROUND(入力シート!D22*各種係数表!C128,0)</f>
        <v>0</v>
      </c>
      <c r="F22" s="403">
        <f>ROUND(D22*各種係数表!D128,0)</f>
        <v>0</v>
      </c>
      <c r="G22" s="404">
        <f t="shared" si="0"/>
        <v>0</v>
      </c>
    </row>
    <row r="23" spans="1:7" x14ac:dyDescent="0.15">
      <c r="A23" s="195" t="s">
        <v>58</v>
      </c>
      <c r="B23" s="198" t="s">
        <v>59</v>
      </c>
      <c r="C23" s="413"/>
      <c r="D23" s="414"/>
      <c r="E23" s="403">
        <f>ROUND(入力シート!D23*各種係数表!C129,0)</f>
        <v>0</v>
      </c>
      <c r="F23" s="403">
        <f>ROUND(D23*各種係数表!D129,0)</f>
        <v>0</v>
      </c>
      <c r="G23" s="404">
        <f t="shared" si="0"/>
        <v>0</v>
      </c>
    </row>
    <row r="24" spans="1:7" x14ac:dyDescent="0.15">
      <c r="A24" s="195" t="s">
        <v>60</v>
      </c>
      <c r="B24" s="198" t="s">
        <v>61</v>
      </c>
      <c r="C24" s="413"/>
      <c r="D24" s="414"/>
      <c r="E24" s="403">
        <f>ROUND(入力シート!D24*各種係数表!C130,0)</f>
        <v>0</v>
      </c>
      <c r="F24" s="403">
        <f>ROUND(D24*各種係数表!D130,0)</f>
        <v>0</v>
      </c>
      <c r="G24" s="404">
        <f t="shared" si="0"/>
        <v>0</v>
      </c>
    </row>
    <row r="25" spans="1:7" x14ac:dyDescent="0.15">
      <c r="A25" s="196" t="s">
        <v>62</v>
      </c>
      <c r="B25" s="199" t="s">
        <v>6</v>
      </c>
      <c r="C25" s="415"/>
      <c r="D25" s="416"/>
      <c r="E25" s="405">
        <f>ROUND(入力シート!D25*各種係数表!C131,0)</f>
        <v>0</v>
      </c>
      <c r="F25" s="405">
        <f>ROUND(D25*各種係数表!D131,0)</f>
        <v>0</v>
      </c>
      <c r="G25" s="406">
        <f t="shared" si="0"/>
        <v>0</v>
      </c>
    </row>
    <row r="26" spans="1:7" x14ac:dyDescent="0.15">
      <c r="A26" s="195" t="s">
        <v>63</v>
      </c>
      <c r="B26" s="198" t="s">
        <v>64</v>
      </c>
      <c r="C26" s="413"/>
      <c r="D26" s="414"/>
      <c r="E26" s="403">
        <f>ROUND(入力シート!D26*各種係数表!C132,0)</f>
        <v>0</v>
      </c>
      <c r="F26" s="403">
        <f>ROUND(D26*各種係数表!D132,0)</f>
        <v>0</v>
      </c>
      <c r="G26" s="404">
        <f t="shared" si="0"/>
        <v>0</v>
      </c>
    </row>
    <row r="27" spans="1:7" x14ac:dyDescent="0.15">
      <c r="A27" s="195" t="s">
        <v>65</v>
      </c>
      <c r="B27" s="198" t="s">
        <v>66</v>
      </c>
      <c r="C27" s="413"/>
      <c r="D27" s="414"/>
      <c r="E27" s="403">
        <f>ROUND(入力シート!D27*各種係数表!C133,0)</f>
        <v>0</v>
      </c>
      <c r="F27" s="403">
        <f>ROUND(D27*各種係数表!D133,0)</f>
        <v>0</v>
      </c>
      <c r="G27" s="404">
        <f t="shared" si="0"/>
        <v>0</v>
      </c>
    </row>
    <row r="28" spans="1:7" x14ac:dyDescent="0.15">
      <c r="A28" s="195" t="s">
        <v>67</v>
      </c>
      <c r="B28" s="198" t="s">
        <v>68</v>
      </c>
      <c r="C28" s="413"/>
      <c r="D28" s="414"/>
      <c r="E28" s="403">
        <f>ROUND(入力シート!D28*各種係数表!C134,0)</f>
        <v>0</v>
      </c>
      <c r="F28" s="403">
        <f>ROUND(D28*各種係数表!D134,0)</f>
        <v>0</v>
      </c>
      <c r="G28" s="404">
        <f t="shared" si="0"/>
        <v>0</v>
      </c>
    </row>
    <row r="29" spans="1:7" x14ac:dyDescent="0.15">
      <c r="A29" s="195" t="s">
        <v>69</v>
      </c>
      <c r="B29" s="198" t="s">
        <v>70</v>
      </c>
      <c r="C29" s="413"/>
      <c r="D29" s="414"/>
      <c r="E29" s="403">
        <f>ROUND(入力シート!D29*各種係数表!C135,0)</f>
        <v>0</v>
      </c>
      <c r="F29" s="403">
        <f>ROUND(D29*各種係数表!D135,0)</f>
        <v>0</v>
      </c>
      <c r="G29" s="404">
        <f t="shared" si="0"/>
        <v>0</v>
      </c>
    </row>
    <row r="30" spans="1:7" x14ac:dyDescent="0.15">
      <c r="A30" s="196" t="s">
        <v>71</v>
      </c>
      <c r="B30" s="199" t="s">
        <v>419</v>
      </c>
      <c r="C30" s="415"/>
      <c r="D30" s="416"/>
      <c r="E30" s="405">
        <f>ROUND(入力シート!D30*各種係数表!C136,0)</f>
        <v>0</v>
      </c>
      <c r="F30" s="405">
        <f>ROUND(D30*各種係数表!D136,0)</f>
        <v>0</v>
      </c>
      <c r="G30" s="406">
        <f t="shared" si="0"/>
        <v>0</v>
      </c>
    </row>
    <row r="31" spans="1:7" x14ac:dyDescent="0.15">
      <c r="A31" s="195" t="s">
        <v>72</v>
      </c>
      <c r="B31" s="198" t="s">
        <v>420</v>
      </c>
      <c r="C31" s="413"/>
      <c r="D31" s="414"/>
      <c r="E31" s="403">
        <f>ROUND(入力シート!D31*各種係数表!C137,0)</f>
        <v>0</v>
      </c>
      <c r="F31" s="403">
        <f>ROUND(D31*各種係数表!D137,0)</f>
        <v>0</v>
      </c>
      <c r="G31" s="404">
        <f t="shared" si="0"/>
        <v>0</v>
      </c>
    </row>
    <row r="32" spans="1:7" x14ac:dyDescent="0.15">
      <c r="A32" s="195" t="s">
        <v>75</v>
      </c>
      <c r="B32" s="198" t="s">
        <v>76</v>
      </c>
      <c r="C32" s="413"/>
      <c r="D32" s="414"/>
      <c r="E32" s="403">
        <f>ROUND(入力シート!D32*各種係数表!C138,0)</f>
        <v>0</v>
      </c>
      <c r="F32" s="403">
        <f>ROUND(D32*各種係数表!D138,0)</f>
        <v>0</v>
      </c>
      <c r="G32" s="404">
        <f t="shared" si="0"/>
        <v>0</v>
      </c>
    </row>
    <row r="33" spans="1:7" x14ac:dyDescent="0.15">
      <c r="A33" s="195" t="s">
        <v>77</v>
      </c>
      <c r="B33" s="198" t="s">
        <v>78</v>
      </c>
      <c r="C33" s="413"/>
      <c r="D33" s="414"/>
      <c r="E33" s="403">
        <f>ROUND(入力シート!D33*各種係数表!C139,0)</f>
        <v>0</v>
      </c>
      <c r="F33" s="403">
        <f>ROUND(D33*各種係数表!D139,0)</f>
        <v>0</v>
      </c>
      <c r="G33" s="404">
        <f t="shared" si="0"/>
        <v>0</v>
      </c>
    </row>
    <row r="34" spans="1:7" x14ac:dyDescent="0.15">
      <c r="A34" s="195" t="s">
        <v>79</v>
      </c>
      <c r="B34" s="198" t="s">
        <v>421</v>
      </c>
      <c r="C34" s="413"/>
      <c r="D34" s="414"/>
      <c r="E34" s="403">
        <f>ROUND(入力シート!D34*各種係数表!C140,0)</f>
        <v>0</v>
      </c>
      <c r="F34" s="403">
        <f>ROUND(D34*各種係数表!D140,0)</f>
        <v>0</v>
      </c>
      <c r="G34" s="404">
        <f t="shared" si="0"/>
        <v>0</v>
      </c>
    </row>
    <row r="35" spans="1:7" x14ac:dyDescent="0.15">
      <c r="A35" s="196" t="s">
        <v>81</v>
      </c>
      <c r="B35" s="199" t="s">
        <v>82</v>
      </c>
      <c r="C35" s="415"/>
      <c r="D35" s="416"/>
      <c r="E35" s="405">
        <f>ROUND(入力シート!D35*各種係数表!C141,0)</f>
        <v>0</v>
      </c>
      <c r="F35" s="405">
        <f>ROUND(D35*各種係数表!D141,0)</f>
        <v>0</v>
      </c>
      <c r="G35" s="406">
        <f t="shared" si="0"/>
        <v>0</v>
      </c>
    </row>
    <row r="36" spans="1:7" x14ac:dyDescent="0.15">
      <c r="A36" s="195" t="s">
        <v>83</v>
      </c>
      <c r="B36" s="198" t="s">
        <v>84</v>
      </c>
      <c r="C36" s="413"/>
      <c r="D36" s="414"/>
      <c r="E36" s="403">
        <f>ROUND(入力シート!D36*各種係数表!C142,0)</f>
        <v>0</v>
      </c>
      <c r="F36" s="403">
        <f>ROUND(D36*各種係数表!D142,0)</f>
        <v>0</v>
      </c>
      <c r="G36" s="404">
        <f t="shared" si="0"/>
        <v>0</v>
      </c>
    </row>
    <row r="37" spans="1:7" x14ac:dyDescent="0.15">
      <c r="A37" s="195" t="s">
        <v>85</v>
      </c>
      <c r="B37" s="198" t="s">
        <v>7</v>
      </c>
      <c r="C37" s="413"/>
      <c r="D37" s="414"/>
      <c r="E37" s="403">
        <f>ROUND(入力シート!D37*各種係数表!C143,0)</f>
        <v>0</v>
      </c>
      <c r="F37" s="403">
        <f>ROUND(D37*各種係数表!D143,0)</f>
        <v>0</v>
      </c>
      <c r="G37" s="404">
        <f t="shared" si="0"/>
        <v>0</v>
      </c>
    </row>
    <row r="38" spans="1:7" x14ac:dyDescent="0.15">
      <c r="A38" s="195" t="s">
        <v>86</v>
      </c>
      <c r="B38" s="198" t="s">
        <v>87</v>
      </c>
      <c r="C38" s="413"/>
      <c r="D38" s="414"/>
      <c r="E38" s="403">
        <f>ROUND(入力シート!D38*各種係数表!C144,0)</f>
        <v>0</v>
      </c>
      <c r="F38" s="403">
        <f>ROUND(D38*各種係数表!D144,0)</f>
        <v>0</v>
      </c>
      <c r="G38" s="404">
        <f t="shared" si="0"/>
        <v>0</v>
      </c>
    </row>
    <row r="39" spans="1:7" x14ac:dyDescent="0.15">
      <c r="A39" s="195" t="s">
        <v>88</v>
      </c>
      <c r="B39" s="198" t="s">
        <v>422</v>
      </c>
      <c r="C39" s="413"/>
      <c r="D39" s="414"/>
      <c r="E39" s="403">
        <f>ROUND(入力シート!D39*各種係数表!C145,0)</f>
        <v>0</v>
      </c>
      <c r="F39" s="403">
        <f>ROUND(D39*各種係数表!D145,0)</f>
        <v>0</v>
      </c>
      <c r="G39" s="404">
        <f t="shared" si="0"/>
        <v>0</v>
      </c>
    </row>
    <row r="40" spans="1:7" x14ac:dyDescent="0.15">
      <c r="A40" s="196" t="s">
        <v>89</v>
      </c>
      <c r="B40" s="199" t="s">
        <v>8</v>
      </c>
      <c r="C40" s="415"/>
      <c r="D40" s="416"/>
      <c r="E40" s="405">
        <f>ROUND(入力シート!D40*各種係数表!C146,0)</f>
        <v>0</v>
      </c>
      <c r="F40" s="405">
        <f>ROUND(D40*各種係数表!D146,0)</f>
        <v>0</v>
      </c>
      <c r="G40" s="406">
        <f t="shared" si="0"/>
        <v>0</v>
      </c>
    </row>
    <row r="41" spans="1:7" x14ac:dyDescent="0.15">
      <c r="A41" s="195" t="s">
        <v>90</v>
      </c>
      <c r="B41" s="198" t="s">
        <v>9</v>
      </c>
      <c r="C41" s="413"/>
      <c r="D41" s="414"/>
      <c r="E41" s="403">
        <f>ROUND(入力シート!D41*各種係数表!C147,0)</f>
        <v>0</v>
      </c>
      <c r="F41" s="403">
        <f>ROUND(D41*各種係数表!D147,0)</f>
        <v>0</v>
      </c>
      <c r="G41" s="404">
        <f t="shared" si="0"/>
        <v>0</v>
      </c>
    </row>
    <row r="42" spans="1:7" x14ac:dyDescent="0.15">
      <c r="A42" s="195" t="s">
        <v>91</v>
      </c>
      <c r="B42" s="198" t="s">
        <v>92</v>
      </c>
      <c r="C42" s="413"/>
      <c r="D42" s="414"/>
      <c r="E42" s="403">
        <f>ROUND(入力シート!D42*各種係数表!C148,0)</f>
        <v>0</v>
      </c>
      <c r="F42" s="403">
        <f>ROUND(D42*各種係数表!D148,0)</f>
        <v>0</v>
      </c>
      <c r="G42" s="404">
        <f t="shared" si="0"/>
        <v>0</v>
      </c>
    </row>
    <row r="43" spans="1:7" x14ac:dyDescent="0.15">
      <c r="A43" s="195" t="s">
        <v>93</v>
      </c>
      <c r="B43" s="198" t="s">
        <v>10</v>
      </c>
      <c r="C43" s="413"/>
      <c r="D43" s="414"/>
      <c r="E43" s="403">
        <f>ROUND(入力シート!D43*各種係数表!C149,0)</f>
        <v>0</v>
      </c>
      <c r="F43" s="403">
        <f>ROUND(D43*各種係数表!D149,0)</f>
        <v>0</v>
      </c>
      <c r="G43" s="404">
        <f t="shared" si="0"/>
        <v>0</v>
      </c>
    </row>
    <row r="44" spans="1:7" x14ac:dyDescent="0.15">
      <c r="A44" s="195" t="s">
        <v>94</v>
      </c>
      <c r="B44" s="198" t="s">
        <v>11</v>
      </c>
      <c r="C44" s="413"/>
      <c r="D44" s="414"/>
      <c r="E44" s="403">
        <f>ROUND(入力シート!D44*各種係数表!C150,0)</f>
        <v>0</v>
      </c>
      <c r="F44" s="403">
        <f>ROUND(D44*各種係数表!D150,0)</f>
        <v>0</v>
      </c>
      <c r="G44" s="404">
        <f t="shared" si="0"/>
        <v>0</v>
      </c>
    </row>
    <row r="45" spans="1:7" x14ac:dyDescent="0.15">
      <c r="A45" s="196" t="s">
        <v>95</v>
      </c>
      <c r="B45" s="199" t="s">
        <v>96</v>
      </c>
      <c r="C45" s="415"/>
      <c r="D45" s="416"/>
      <c r="E45" s="405">
        <f>ROUND(入力シート!D45*各種係数表!C151,0)</f>
        <v>0</v>
      </c>
      <c r="F45" s="405">
        <f>ROUND(D45*各種係数表!D151,0)</f>
        <v>0</v>
      </c>
      <c r="G45" s="406">
        <f t="shared" si="0"/>
        <v>0</v>
      </c>
    </row>
    <row r="46" spans="1:7" x14ac:dyDescent="0.15">
      <c r="A46" s="195" t="s">
        <v>97</v>
      </c>
      <c r="B46" s="198" t="s">
        <v>423</v>
      </c>
      <c r="C46" s="413"/>
      <c r="D46" s="414"/>
      <c r="E46" s="403">
        <f>ROUND(入力シート!D46*各種係数表!C152,0)</f>
        <v>0</v>
      </c>
      <c r="F46" s="403">
        <f>ROUND(D46*各種係数表!D152,0)</f>
        <v>0</v>
      </c>
      <c r="G46" s="404">
        <f t="shared" si="0"/>
        <v>0</v>
      </c>
    </row>
    <row r="47" spans="1:7" x14ac:dyDescent="0.15">
      <c r="A47" s="195" t="s">
        <v>98</v>
      </c>
      <c r="B47" s="198" t="s">
        <v>99</v>
      </c>
      <c r="C47" s="413"/>
      <c r="D47" s="414"/>
      <c r="E47" s="403">
        <f>ROUND(入力シート!D47*各種係数表!C153,0)</f>
        <v>0</v>
      </c>
      <c r="F47" s="403">
        <f>ROUND(D47*各種係数表!D153,0)</f>
        <v>0</v>
      </c>
      <c r="G47" s="404">
        <f t="shared" si="0"/>
        <v>0</v>
      </c>
    </row>
    <row r="48" spans="1:7" x14ac:dyDescent="0.15">
      <c r="A48" s="195" t="s">
        <v>100</v>
      </c>
      <c r="B48" s="198" t="s">
        <v>12</v>
      </c>
      <c r="C48" s="413"/>
      <c r="D48" s="414"/>
      <c r="E48" s="403">
        <f>ROUND(入力シート!D48*各種係数表!C154,0)</f>
        <v>0</v>
      </c>
      <c r="F48" s="403">
        <f>ROUND(D48*各種係数表!D154,0)</f>
        <v>0</v>
      </c>
      <c r="G48" s="404">
        <f t="shared" si="0"/>
        <v>0</v>
      </c>
    </row>
    <row r="49" spans="1:7" x14ac:dyDescent="0.15">
      <c r="A49" s="195" t="s">
        <v>101</v>
      </c>
      <c r="B49" s="198" t="s">
        <v>13</v>
      </c>
      <c r="C49" s="413"/>
      <c r="D49" s="414"/>
      <c r="E49" s="403">
        <f>ROUND(入力シート!D49*各種係数表!C155,0)</f>
        <v>0</v>
      </c>
      <c r="F49" s="403">
        <f>ROUND(D49*各種係数表!D155,0)</f>
        <v>0</v>
      </c>
      <c r="G49" s="404">
        <f t="shared" si="0"/>
        <v>0</v>
      </c>
    </row>
    <row r="50" spans="1:7" x14ac:dyDescent="0.15">
      <c r="A50" s="196" t="s">
        <v>102</v>
      </c>
      <c r="B50" s="199" t="s">
        <v>424</v>
      </c>
      <c r="C50" s="415"/>
      <c r="D50" s="416"/>
      <c r="E50" s="405">
        <f>ROUND(入力シート!D50*各種係数表!C156,0)</f>
        <v>0</v>
      </c>
      <c r="F50" s="405">
        <f>ROUND(D50*各種係数表!D156,0)</f>
        <v>0</v>
      </c>
      <c r="G50" s="406">
        <f t="shared" si="0"/>
        <v>0</v>
      </c>
    </row>
    <row r="51" spans="1:7" x14ac:dyDescent="0.15">
      <c r="A51" s="195" t="s">
        <v>103</v>
      </c>
      <c r="B51" s="198" t="s">
        <v>14</v>
      </c>
      <c r="C51" s="413"/>
      <c r="D51" s="414"/>
      <c r="E51" s="403">
        <f>ROUND(入力シート!D51*各種係数表!C157,0)</f>
        <v>0</v>
      </c>
      <c r="F51" s="403">
        <f>ROUND(D51*各種係数表!D157,0)</f>
        <v>0</v>
      </c>
      <c r="G51" s="404">
        <f t="shared" si="0"/>
        <v>0</v>
      </c>
    </row>
    <row r="52" spans="1:7" x14ac:dyDescent="0.15">
      <c r="A52" s="195" t="s">
        <v>104</v>
      </c>
      <c r="B52" s="198" t="s">
        <v>105</v>
      </c>
      <c r="C52" s="413"/>
      <c r="D52" s="414"/>
      <c r="E52" s="403">
        <f>ROUND(入力シート!D52*各種係数表!C158,0)</f>
        <v>0</v>
      </c>
      <c r="F52" s="403">
        <f>ROUND(D52*各種係数表!D158,0)</f>
        <v>0</v>
      </c>
      <c r="G52" s="404">
        <f t="shared" si="0"/>
        <v>0</v>
      </c>
    </row>
    <row r="53" spans="1:7" x14ac:dyDescent="0.15">
      <c r="A53" s="195" t="s">
        <v>106</v>
      </c>
      <c r="B53" s="198" t="s">
        <v>107</v>
      </c>
      <c r="C53" s="413"/>
      <c r="D53" s="414"/>
      <c r="E53" s="403">
        <f>ROUND(入力シート!D53*各種係数表!C159,0)</f>
        <v>0</v>
      </c>
      <c r="F53" s="403">
        <f>ROUND(D53*各種係数表!D159,0)</f>
        <v>0</v>
      </c>
      <c r="G53" s="404">
        <f t="shared" si="0"/>
        <v>0</v>
      </c>
    </row>
    <row r="54" spans="1:7" x14ac:dyDescent="0.15">
      <c r="A54" s="195" t="s">
        <v>108</v>
      </c>
      <c r="B54" s="198" t="s">
        <v>109</v>
      </c>
      <c r="C54" s="413"/>
      <c r="D54" s="414"/>
      <c r="E54" s="403">
        <f>ROUND(入力シート!D54*各種係数表!C160,0)</f>
        <v>0</v>
      </c>
      <c r="F54" s="403">
        <f>ROUND(D54*各種係数表!D160,0)</f>
        <v>0</v>
      </c>
      <c r="G54" s="404">
        <f t="shared" si="0"/>
        <v>0</v>
      </c>
    </row>
    <row r="55" spans="1:7" x14ac:dyDescent="0.15">
      <c r="A55" s="196" t="s">
        <v>110</v>
      </c>
      <c r="B55" s="199" t="s">
        <v>111</v>
      </c>
      <c r="C55" s="415"/>
      <c r="D55" s="416"/>
      <c r="E55" s="405">
        <f>ROUND(入力シート!D55*各種係数表!C161,0)</f>
        <v>0</v>
      </c>
      <c r="F55" s="405">
        <f>ROUND(D55*各種係数表!D161,0)</f>
        <v>0</v>
      </c>
      <c r="G55" s="406">
        <f t="shared" si="0"/>
        <v>0</v>
      </c>
    </row>
    <row r="56" spans="1:7" x14ac:dyDescent="0.15">
      <c r="A56" s="195" t="s">
        <v>112</v>
      </c>
      <c r="B56" s="198" t="s">
        <v>113</v>
      </c>
      <c r="C56" s="413"/>
      <c r="D56" s="414"/>
      <c r="E56" s="403">
        <f>ROUND(入力シート!D56*各種係数表!C162,0)</f>
        <v>0</v>
      </c>
      <c r="F56" s="403">
        <f>ROUND(D56*各種係数表!D162,0)</f>
        <v>0</v>
      </c>
      <c r="G56" s="404">
        <f t="shared" si="0"/>
        <v>0</v>
      </c>
    </row>
    <row r="57" spans="1:7" x14ac:dyDescent="0.15">
      <c r="A57" s="195" t="s">
        <v>114</v>
      </c>
      <c r="B57" s="198" t="s">
        <v>115</v>
      </c>
      <c r="C57" s="413"/>
      <c r="D57" s="414"/>
      <c r="E57" s="403">
        <f>ROUND(入力シート!D57*各種係数表!C163,0)</f>
        <v>0</v>
      </c>
      <c r="F57" s="403">
        <f>ROUND(D57*各種係数表!D163,0)</f>
        <v>0</v>
      </c>
      <c r="G57" s="404">
        <f t="shared" si="0"/>
        <v>0</v>
      </c>
    </row>
    <row r="58" spans="1:7" x14ac:dyDescent="0.15">
      <c r="A58" s="195" t="s">
        <v>116</v>
      </c>
      <c r="B58" s="198" t="s">
        <v>117</v>
      </c>
      <c r="C58" s="413"/>
      <c r="D58" s="414"/>
      <c r="E58" s="403">
        <f>ROUND(入力シート!D58*各種係数表!C164,0)</f>
        <v>0</v>
      </c>
      <c r="F58" s="403">
        <f>ROUND(D58*各種係数表!D164,0)</f>
        <v>0</v>
      </c>
      <c r="G58" s="404">
        <f t="shared" si="0"/>
        <v>0</v>
      </c>
    </row>
    <row r="59" spans="1:7" x14ac:dyDescent="0.15">
      <c r="A59" s="197" t="s">
        <v>118</v>
      </c>
      <c r="B59" s="200" t="s">
        <v>119</v>
      </c>
      <c r="C59" s="417"/>
      <c r="D59" s="418"/>
      <c r="E59" s="407">
        <f>ROUND(入力シート!D59*各種係数表!C165,0)</f>
        <v>0</v>
      </c>
      <c r="F59" s="407">
        <f>ROUND(D59*各種係数表!D165,0)</f>
        <v>0</v>
      </c>
      <c r="G59" s="408">
        <f t="shared" si="0"/>
        <v>0</v>
      </c>
    </row>
    <row r="60" spans="1:7" x14ac:dyDescent="0.15">
      <c r="A60" s="196" t="s">
        <v>120</v>
      </c>
      <c r="B60" s="199" t="s">
        <v>121</v>
      </c>
      <c r="C60" s="415"/>
      <c r="D60" s="416"/>
      <c r="E60" s="405">
        <f>ROUND(入力シート!D60*各種係数表!C166,0)</f>
        <v>0</v>
      </c>
      <c r="F60" s="405">
        <f>ROUND(D60*各種係数表!D166,0)</f>
        <v>0</v>
      </c>
      <c r="G60" s="406">
        <f t="shared" si="0"/>
        <v>0</v>
      </c>
    </row>
    <row r="61" spans="1:7" x14ac:dyDescent="0.15">
      <c r="A61" s="195" t="s">
        <v>122</v>
      </c>
      <c r="B61" s="198" t="s">
        <v>425</v>
      </c>
      <c r="C61" s="413"/>
      <c r="D61" s="414"/>
      <c r="E61" s="403">
        <f>ROUND(入力シート!D61*各種係数表!C167,0)</f>
        <v>0</v>
      </c>
      <c r="F61" s="403">
        <f>ROUND(D61*各種係数表!D167,0)</f>
        <v>0</v>
      </c>
      <c r="G61" s="404">
        <f t="shared" si="0"/>
        <v>0</v>
      </c>
    </row>
    <row r="62" spans="1:7" x14ac:dyDescent="0.15">
      <c r="A62" s="195" t="s">
        <v>123</v>
      </c>
      <c r="B62" s="198" t="s">
        <v>124</v>
      </c>
      <c r="C62" s="413"/>
      <c r="D62" s="414"/>
      <c r="E62" s="403">
        <f>ROUND(入力シート!D62*各種係数表!C168,0)</f>
        <v>0</v>
      </c>
      <c r="F62" s="403">
        <f>ROUND(D62*各種係数表!D168,0)</f>
        <v>0</v>
      </c>
      <c r="G62" s="404">
        <f t="shared" si="0"/>
        <v>0</v>
      </c>
    </row>
    <row r="63" spans="1:7" x14ac:dyDescent="0.15">
      <c r="A63" s="195" t="s">
        <v>125</v>
      </c>
      <c r="B63" s="198" t="s">
        <v>126</v>
      </c>
      <c r="C63" s="413"/>
      <c r="D63" s="414"/>
      <c r="E63" s="403">
        <f>ROUND(入力シート!D63*各種係数表!C169,0)</f>
        <v>0</v>
      </c>
      <c r="F63" s="403">
        <f>ROUND(D63*各種係数表!D169,0)</f>
        <v>0</v>
      </c>
      <c r="G63" s="404">
        <f t="shared" si="0"/>
        <v>0</v>
      </c>
    </row>
    <row r="64" spans="1:7" x14ac:dyDescent="0.15">
      <c r="A64" s="195" t="s">
        <v>127</v>
      </c>
      <c r="B64" s="198" t="s">
        <v>128</v>
      </c>
      <c r="C64" s="413"/>
      <c r="D64" s="414"/>
      <c r="E64" s="403">
        <f>ROUND(入力シート!D64*各種係数表!C170,0)</f>
        <v>0</v>
      </c>
      <c r="F64" s="403">
        <f>ROUND(D64*各種係数表!D170,0)</f>
        <v>0</v>
      </c>
      <c r="G64" s="404">
        <f t="shared" si="0"/>
        <v>0</v>
      </c>
    </row>
    <row r="65" spans="1:7" x14ac:dyDescent="0.15">
      <c r="A65" s="196" t="s">
        <v>129</v>
      </c>
      <c r="B65" s="199" t="s">
        <v>130</v>
      </c>
      <c r="C65" s="415"/>
      <c r="D65" s="416"/>
      <c r="E65" s="405">
        <f>ROUND(入力シート!D65*各種係数表!C171,0)</f>
        <v>0</v>
      </c>
      <c r="F65" s="405">
        <f>ROUND(D65*各種係数表!D171,0)</f>
        <v>0</v>
      </c>
      <c r="G65" s="406">
        <f t="shared" si="0"/>
        <v>0</v>
      </c>
    </row>
    <row r="66" spans="1:7" x14ac:dyDescent="0.15">
      <c r="A66" s="195" t="s">
        <v>131</v>
      </c>
      <c r="B66" s="198" t="s">
        <v>132</v>
      </c>
      <c r="C66" s="413"/>
      <c r="D66" s="414"/>
      <c r="E66" s="403">
        <f>ROUND(入力シート!D66*各種係数表!C172,0)</f>
        <v>0</v>
      </c>
      <c r="F66" s="403">
        <f>ROUND(D66*各種係数表!D172,0)</f>
        <v>0</v>
      </c>
      <c r="G66" s="404">
        <f t="shared" si="0"/>
        <v>0</v>
      </c>
    </row>
    <row r="67" spans="1:7" x14ac:dyDescent="0.15">
      <c r="A67" s="195" t="s">
        <v>133</v>
      </c>
      <c r="B67" s="198" t="s">
        <v>15</v>
      </c>
      <c r="C67" s="413"/>
      <c r="D67" s="414"/>
      <c r="E67" s="403">
        <f>ROUND(入力シート!D67*各種係数表!C173,0)</f>
        <v>0</v>
      </c>
      <c r="F67" s="403">
        <f>ROUND(D67*各種係数表!D173,0)</f>
        <v>0</v>
      </c>
      <c r="G67" s="404">
        <f t="shared" si="0"/>
        <v>0</v>
      </c>
    </row>
    <row r="68" spans="1:7" x14ac:dyDescent="0.15">
      <c r="A68" s="195" t="s">
        <v>134</v>
      </c>
      <c r="B68" s="198" t="s">
        <v>135</v>
      </c>
      <c r="C68" s="413"/>
      <c r="D68" s="414"/>
      <c r="E68" s="403">
        <f>ROUND(入力シート!D68*各種係数表!C174,0)</f>
        <v>0</v>
      </c>
      <c r="F68" s="403">
        <f>ROUND(D68*各種係数表!D174,0)</f>
        <v>0</v>
      </c>
      <c r="G68" s="404">
        <f t="shared" si="0"/>
        <v>0</v>
      </c>
    </row>
    <row r="69" spans="1:7" x14ac:dyDescent="0.15">
      <c r="A69" s="195" t="s">
        <v>136</v>
      </c>
      <c r="B69" s="198" t="s">
        <v>137</v>
      </c>
      <c r="C69" s="413"/>
      <c r="D69" s="414"/>
      <c r="E69" s="403">
        <f>ROUND(入力シート!D69*各種係数表!C175,0)</f>
        <v>0</v>
      </c>
      <c r="F69" s="403">
        <f>ROUND(D69*各種係数表!D175,0)</f>
        <v>0</v>
      </c>
      <c r="G69" s="404">
        <f t="shared" si="0"/>
        <v>0</v>
      </c>
    </row>
    <row r="70" spans="1:7" x14ac:dyDescent="0.15">
      <c r="A70" s="196" t="s">
        <v>138</v>
      </c>
      <c r="B70" s="199" t="s">
        <v>139</v>
      </c>
      <c r="C70" s="415"/>
      <c r="D70" s="416"/>
      <c r="E70" s="405">
        <f>ROUND(入力シート!D70*各種係数表!C176,0)</f>
        <v>0</v>
      </c>
      <c r="F70" s="405">
        <f>ROUND(D70*各種係数表!D176,0)</f>
        <v>0</v>
      </c>
      <c r="G70" s="406">
        <f t="shared" si="0"/>
        <v>0</v>
      </c>
    </row>
    <row r="71" spans="1:7" x14ac:dyDescent="0.15">
      <c r="A71" s="195" t="s">
        <v>140</v>
      </c>
      <c r="B71" s="198" t="s">
        <v>141</v>
      </c>
      <c r="C71" s="413"/>
      <c r="D71" s="414"/>
      <c r="E71" s="403">
        <f>ROUND(入力シート!D71*各種係数表!C177,0)</f>
        <v>0</v>
      </c>
      <c r="F71" s="403">
        <f>ROUND(D71*各種係数表!D177,0)</f>
        <v>0</v>
      </c>
      <c r="G71" s="404">
        <f t="shared" si="0"/>
        <v>0</v>
      </c>
    </row>
    <row r="72" spans="1:7" x14ac:dyDescent="0.15">
      <c r="A72" s="195" t="s">
        <v>142</v>
      </c>
      <c r="B72" s="198" t="s">
        <v>143</v>
      </c>
      <c r="C72" s="413"/>
      <c r="D72" s="414"/>
      <c r="E72" s="403">
        <f>ROUND(入力シート!D72*各種係数表!C178,0)</f>
        <v>0</v>
      </c>
      <c r="F72" s="403">
        <f>ROUND(D72*各種係数表!D178,0)</f>
        <v>0</v>
      </c>
      <c r="G72" s="404">
        <f t="shared" si="0"/>
        <v>0</v>
      </c>
    </row>
    <row r="73" spans="1:7" x14ac:dyDescent="0.15">
      <c r="A73" s="195" t="s">
        <v>144</v>
      </c>
      <c r="B73" s="198" t="s">
        <v>145</v>
      </c>
      <c r="C73" s="413"/>
      <c r="D73" s="414"/>
      <c r="E73" s="403">
        <f>ROUND(入力シート!D73*各種係数表!C179,0)</f>
        <v>0</v>
      </c>
      <c r="F73" s="403">
        <f>ROUND(D73*各種係数表!D179,0)</f>
        <v>0</v>
      </c>
      <c r="G73" s="404">
        <f t="shared" si="0"/>
        <v>0</v>
      </c>
    </row>
    <row r="74" spans="1:7" x14ac:dyDescent="0.15">
      <c r="A74" s="195" t="s">
        <v>146</v>
      </c>
      <c r="B74" s="198" t="s">
        <v>147</v>
      </c>
      <c r="C74" s="413"/>
      <c r="D74" s="414"/>
      <c r="E74" s="403">
        <f>ROUND(入力シート!D74*各種係数表!C180,0)</f>
        <v>0</v>
      </c>
      <c r="F74" s="403">
        <f>ROUND(D74*各種係数表!D180,0)</f>
        <v>0</v>
      </c>
      <c r="G74" s="404">
        <f t="shared" si="0"/>
        <v>0</v>
      </c>
    </row>
    <row r="75" spans="1:7" x14ac:dyDescent="0.15">
      <c r="A75" s="196" t="s">
        <v>148</v>
      </c>
      <c r="B75" s="199" t="s">
        <v>149</v>
      </c>
      <c r="C75" s="415"/>
      <c r="D75" s="416"/>
      <c r="E75" s="405">
        <f>ROUND(入力シート!D75*各種係数表!C181,0)</f>
        <v>0</v>
      </c>
      <c r="F75" s="405">
        <f>ROUND(D75*各種係数表!D181,0)</f>
        <v>0</v>
      </c>
      <c r="G75" s="406">
        <f>D75-(E75+F75)</f>
        <v>0</v>
      </c>
    </row>
    <row r="76" spans="1:7" x14ac:dyDescent="0.15">
      <c r="A76" s="195" t="s">
        <v>150</v>
      </c>
      <c r="B76" s="198" t="s">
        <v>151</v>
      </c>
      <c r="C76" s="413"/>
      <c r="D76" s="414"/>
      <c r="E76" s="403">
        <f>ROUND(入力シート!D76*各種係数表!C182,0)</f>
        <v>0</v>
      </c>
      <c r="F76" s="403">
        <f>ROUND(D76*各種係数表!D182,0)</f>
        <v>0</v>
      </c>
      <c r="G76" s="404">
        <f>D76-(E76+F76)</f>
        <v>0</v>
      </c>
    </row>
    <row r="77" spans="1:7" x14ac:dyDescent="0.15">
      <c r="A77" s="195" t="s">
        <v>152</v>
      </c>
      <c r="B77" s="198" t="s">
        <v>153</v>
      </c>
      <c r="C77" s="413"/>
      <c r="D77" s="414"/>
      <c r="E77" s="403">
        <f>ROUND(入力シート!D77*各種係数表!C183,0)</f>
        <v>0</v>
      </c>
      <c r="F77" s="403">
        <f>ROUND(D77*各種係数表!D183,0)</f>
        <v>0</v>
      </c>
      <c r="G77" s="404">
        <f>D77-(E77+F77)</f>
        <v>0</v>
      </c>
    </row>
    <row r="78" spans="1:7" x14ac:dyDescent="0.15">
      <c r="A78" s="195" t="s">
        <v>154</v>
      </c>
      <c r="B78" s="198" t="s">
        <v>155</v>
      </c>
      <c r="C78" s="413"/>
      <c r="D78" s="451" t="s">
        <v>255</v>
      </c>
      <c r="E78" s="452" t="s">
        <v>255</v>
      </c>
      <c r="F78" s="452" t="s">
        <v>255</v>
      </c>
      <c r="G78" s="404">
        <f>E116</f>
        <v>0</v>
      </c>
    </row>
    <row r="79" spans="1:7" x14ac:dyDescent="0.15">
      <c r="A79" s="195" t="s">
        <v>156</v>
      </c>
      <c r="B79" s="198" t="s">
        <v>157</v>
      </c>
      <c r="C79" s="413"/>
      <c r="D79" s="414"/>
      <c r="E79" s="403">
        <f>ROUND(入力シート!D79*各種係数表!C185,0)</f>
        <v>0</v>
      </c>
      <c r="F79" s="403">
        <f>ROUND(D79*各種係数表!D185,0)</f>
        <v>0</v>
      </c>
      <c r="G79" s="404">
        <f>D79-(E79+F79)</f>
        <v>0</v>
      </c>
    </row>
    <row r="80" spans="1:7" x14ac:dyDescent="0.15">
      <c r="A80" s="196" t="s">
        <v>158</v>
      </c>
      <c r="B80" s="199" t="s">
        <v>16</v>
      </c>
      <c r="C80" s="415"/>
      <c r="D80" s="416"/>
      <c r="E80" s="405">
        <f>ROUND(入力シート!D80*各種係数表!C186,0)</f>
        <v>0</v>
      </c>
      <c r="F80" s="405">
        <f>ROUND(D80*各種係数表!D186,0)</f>
        <v>0</v>
      </c>
      <c r="G80" s="406">
        <f>D80-(E80+F80)</f>
        <v>0</v>
      </c>
    </row>
    <row r="81" spans="1:7" x14ac:dyDescent="0.15">
      <c r="A81" s="195" t="s">
        <v>159</v>
      </c>
      <c r="B81" s="198" t="s">
        <v>160</v>
      </c>
      <c r="C81" s="413"/>
      <c r="D81" s="414"/>
      <c r="E81" s="403">
        <f>ROUND(入力シート!D81*各種係数表!C187,0)</f>
        <v>0</v>
      </c>
      <c r="F81" s="403">
        <f>ROUND(D81*各種係数表!D187,0)</f>
        <v>0</v>
      </c>
      <c r="G81" s="404">
        <f>D81-(E81+F81)</f>
        <v>0</v>
      </c>
    </row>
    <row r="82" spans="1:7" x14ac:dyDescent="0.15">
      <c r="A82" s="195" t="s">
        <v>161</v>
      </c>
      <c r="B82" s="198" t="s">
        <v>426</v>
      </c>
      <c r="C82" s="413"/>
      <c r="D82" s="414"/>
      <c r="E82" s="403">
        <f>ROUND(入力シート!D82*各種係数表!C188,0)</f>
        <v>0</v>
      </c>
      <c r="F82" s="403">
        <f>ROUND(D82*各種係数表!D188,0)</f>
        <v>0</v>
      </c>
      <c r="G82" s="404">
        <f>D82-(E82+F82)</f>
        <v>0</v>
      </c>
    </row>
    <row r="83" spans="1:7" x14ac:dyDescent="0.15">
      <c r="A83" s="195" t="s">
        <v>163</v>
      </c>
      <c r="B83" s="198" t="s">
        <v>164</v>
      </c>
      <c r="C83" s="413"/>
      <c r="D83" s="451" t="s">
        <v>255</v>
      </c>
      <c r="E83" s="452" t="s">
        <v>255</v>
      </c>
      <c r="F83" s="452" t="s">
        <v>255</v>
      </c>
      <c r="G83" s="404">
        <f>ROUND(F$116*各種係数表!G78/SUM(各種係数表!G$78:G$86),0)</f>
        <v>0</v>
      </c>
    </row>
    <row r="84" spans="1:7" x14ac:dyDescent="0.15">
      <c r="A84" s="195" t="s">
        <v>165</v>
      </c>
      <c r="B84" s="198" t="s">
        <v>427</v>
      </c>
      <c r="C84" s="413"/>
      <c r="D84" s="451" t="s">
        <v>255</v>
      </c>
      <c r="E84" s="452" t="s">
        <v>255</v>
      </c>
      <c r="F84" s="452" t="s">
        <v>255</v>
      </c>
      <c r="G84" s="404">
        <f>F116-SUM(G83,G85:G91)</f>
        <v>0</v>
      </c>
    </row>
    <row r="85" spans="1:7" x14ac:dyDescent="0.15">
      <c r="A85" s="196" t="s">
        <v>167</v>
      </c>
      <c r="B85" s="199" t="s">
        <v>168</v>
      </c>
      <c r="C85" s="415"/>
      <c r="D85" s="453" t="s">
        <v>255</v>
      </c>
      <c r="E85" s="454" t="s">
        <v>255</v>
      </c>
      <c r="F85" s="454" t="s">
        <v>255</v>
      </c>
      <c r="G85" s="463">
        <f>ROUND(F$116*各種係数表!G80/SUM(各種係数表!G$78:G$86),0)</f>
        <v>0</v>
      </c>
    </row>
    <row r="86" spans="1:7" x14ac:dyDescent="0.15">
      <c r="A86" s="195" t="s">
        <v>169</v>
      </c>
      <c r="B86" s="198" t="s">
        <v>170</v>
      </c>
      <c r="C86" s="413"/>
      <c r="D86" s="451" t="s">
        <v>255</v>
      </c>
      <c r="E86" s="452" t="s">
        <v>255</v>
      </c>
      <c r="F86" s="452" t="s">
        <v>255</v>
      </c>
      <c r="G86" s="464">
        <f>ROUND(F$116*各種係数表!G81/SUM(各種係数表!G$78:G$86),0)</f>
        <v>0</v>
      </c>
    </row>
    <row r="87" spans="1:7" x14ac:dyDescent="0.15">
      <c r="A87" s="195" t="s">
        <v>171</v>
      </c>
      <c r="B87" s="198" t="s">
        <v>172</v>
      </c>
      <c r="C87" s="413"/>
      <c r="D87" s="451" t="s">
        <v>255</v>
      </c>
      <c r="E87" s="452" t="s">
        <v>255</v>
      </c>
      <c r="F87" s="452" t="s">
        <v>255</v>
      </c>
      <c r="G87" s="464">
        <f>ROUND(F$116*各種係数表!G82/SUM(各種係数表!G$78:G$86),0)</f>
        <v>0</v>
      </c>
    </row>
    <row r="88" spans="1:7" x14ac:dyDescent="0.15">
      <c r="A88" s="195" t="s">
        <v>173</v>
      </c>
      <c r="B88" s="198" t="s">
        <v>174</v>
      </c>
      <c r="C88" s="413"/>
      <c r="D88" s="451" t="s">
        <v>255</v>
      </c>
      <c r="E88" s="452" t="s">
        <v>255</v>
      </c>
      <c r="F88" s="452" t="s">
        <v>255</v>
      </c>
      <c r="G88" s="464">
        <f>ROUND(F$116*各種係数表!G83/SUM(各種係数表!G$78:G$86),0)</f>
        <v>0</v>
      </c>
    </row>
    <row r="89" spans="1:7" x14ac:dyDescent="0.15">
      <c r="A89" s="195" t="s">
        <v>175</v>
      </c>
      <c r="B89" s="198" t="s">
        <v>176</v>
      </c>
      <c r="C89" s="413"/>
      <c r="D89" s="451" t="s">
        <v>255</v>
      </c>
      <c r="E89" s="452" t="s">
        <v>255</v>
      </c>
      <c r="F89" s="452" t="s">
        <v>255</v>
      </c>
      <c r="G89" s="465">
        <f>ROUND(F$116*各種係数表!G84/SUM(各種係数表!G$78:G$86),0)</f>
        <v>0</v>
      </c>
    </row>
    <row r="90" spans="1:7" x14ac:dyDescent="0.15">
      <c r="A90" s="196" t="s">
        <v>177</v>
      </c>
      <c r="B90" s="199" t="s">
        <v>178</v>
      </c>
      <c r="C90" s="415"/>
      <c r="D90" s="453" t="s">
        <v>255</v>
      </c>
      <c r="E90" s="454" t="s">
        <v>255</v>
      </c>
      <c r="F90" s="454" t="s">
        <v>255</v>
      </c>
      <c r="G90" s="464">
        <f>ROUND(F$116*各種係数表!G85/SUM(各種係数表!G$78:G$86),0)</f>
        <v>0</v>
      </c>
    </row>
    <row r="91" spans="1:7" x14ac:dyDescent="0.15">
      <c r="A91" s="195" t="s">
        <v>179</v>
      </c>
      <c r="B91" s="198" t="s">
        <v>180</v>
      </c>
      <c r="C91" s="413"/>
      <c r="D91" s="451" t="s">
        <v>255</v>
      </c>
      <c r="E91" s="452" t="s">
        <v>255</v>
      </c>
      <c r="F91" s="452" t="s">
        <v>255</v>
      </c>
      <c r="G91" s="464">
        <f>ROUND(F$116*各種係数表!G86/SUM(各種係数表!G$78:G$86),0)</f>
        <v>0</v>
      </c>
    </row>
    <row r="92" spans="1:7" x14ac:dyDescent="0.15">
      <c r="A92" s="195" t="s">
        <v>181</v>
      </c>
      <c r="B92" s="198" t="s">
        <v>182</v>
      </c>
      <c r="C92" s="413"/>
      <c r="D92" s="414"/>
      <c r="E92" s="403">
        <f>ROUND(入力シート!D92*各種係数表!C198,0)</f>
        <v>0</v>
      </c>
      <c r="F92" s="403">
        <f>ROUND(D92*各種係数表!D198,0)</f>
        <v>0</v>
      </c>
      <c r="G92" s="404">
        <f t="shared" ref="G92:G115" si="1">D92-(E92+F92)</f>
        <v>0</v>
      </c>
    </row>
    <row r="93" spans="1:7" x14ac:dyDescent="0.15">
      <c r="A93" s="195" t="s">
        <v>183</v>
      </c>
      <c r="B93" s="198" t="s">
        <v>184</v>
      </c>
      <c r="C93" s="413"/>
      <c r="D93" s="414"/>
      <c r="E93" s="403">
        <f>ROUND(入力シート!D93*各種係数表!C199,0)</f>
        <v>0</v>
      </c>
      <c r="F93" s="403">
        <f>ROUND(D93*各種係数表!D199,0)</f>
        <v>0</v>
      </c>
      <c r="G93" s="404">
        <f t="shared" si="1"/>
        <v>0</v>
      </c>
    </row>
    <row r="94" spans="1:7" x14ac:dyDescent="0.15">
      <c r="A94" s="195" t="s">
        <v>185</v>
      </c>
      <c r="B94" s="198" t="s">
        <v>186</v>
      </c>
      <c r="C94" s="413"/>
      <c r="D94" s="414"/>
      <c r="E94" s="403">
        <f>ROUND(入力シート!D94*各種係数表!C200,0)</f>
        <v>0</v>
      </c>
      <c r="F94" s="403">
        <f>ROUND(D94*各種係数表!D200,0)</f>
        <v>0</v>
      </c>
      <c r="G94" s="404">
        <f t="shared" si="1"/>
        <v>0</v>
      </c>
    </row>
    <row r="95" spans="1:7" x14ac:dyDescent="0.15">
      <c r="A95" s="196" t="s">
        <v>187</v>
      </c>
      <c r="B95" s="199" t="s">
        <v>188</v>
      </c>
      <c r="C95" s="415"/>
      <c r="D95" s="416"/>
      <c r="E95" s="405">
        <f>ROUND(入力シート!D95*各種係数表!C201,0)</f>
        <v>0</v>
      </c>
      <c r="F95" s="405">
        <f>ROUND(D95*各種係数表!D201,0)</f>
        <v>0</v>
      </c>
      <c r="G95" s="406">
        <f t="shared" si="1"/>
        <v>0</v>
      </c>
    </row>
    <row r="96" spans="1:7" x14ac:dyDescent="0.15">
      <c r="A96" s="195" t="s">
        <v>189</v>
      </c>
      <c r="B96" s="198" t="s">
        <v>190</v>
      </c>
      <c r="C96" s="413"/>
      <c r="D96" s="414"/>
      <c r="E96" s="403">
        <f>ROUND(入力シート!D96*各種係数表!C202,0)</f>
        <v>0</v>
      </c>
      <c r="F96" s="403">
        <f>ROUND(D96*各種係数表!D202,0)</f>
        <v>0</v>
      </c>
      <c r="G96" s="404">
        <f t="shared" si="1"/>
        <v>0</v>
      </c>
    </row>
    <row r="97" spans="1:7" x14ac:dyDescent="0.15">
      <c r="A97" s="195" t="s">
        <v>191</v>
      </c>
      <c r="B97" s="198" t="s">
        <v>192</v>
      </c>
      <c r="C97" s="413"/>
      <c r="D97" s="414"/>
      <c r="E97" s="403">
        <f>ROUND(入力シート!D97*各種係数表!C203,0)</f>
        <v>0</v>
      </c>
      <c r="F97" s="403">
        <f>ROUND(D97*各種係数表!D203,0)</f>
        <v>0</v>
      </c>
      <c r="G97" s="404">
        <f t="shared" si="1"/>
        <v>0</v>
      </c>
    </row>
    <row r="98" spans="1:7" x14ac:dyDescent="0.15">
      <c r="A98" s="195" t="s">
        <v>193</v>
      </c>
      <c r="B98" s="198" t="s">
        <v>194</v>
      </c>
      <c r="C98" s="413"/>
      <c r="D98" s="414"/>
      <c r="E98" s="403">
        <f>ROUND(入力シート!D98*各種係数表!C204,0)</f>
        <v>0</v>
      </c>
      <c r="F98" s="403">
        <f>ROUND(D98*各種係数表!D204,0)</f>
        <v>0</v>
      </c>
      <c r="G98" s="404">
        <f t="shared" si="1"/>
        <v>0</v>
      </c>
    </row>
    <row r="99" spans="1:7" x14ac:dyDescent="0.15">
      <c r="A99" s="195" t="s">
        <v>195</v>
      </c>
      <c r="B99" s="198" t="s">
        <v>196</v>
      </c>
      <c r="C99" s="413"/>
      <c r="D99" s="414"/>
      <c r="E99" s="403">
        <f>ROUND(入力シート!D99*各種係数表!C205,0)</f>
        <v>0</v>
      </c>
      <c r="F99" s="403">
        <f>ROUND(D99*各種係数表!D205,0)</f>
        <v>0</v>
      </c>
      <c r="G99" s="404">
        <f t="shared" si="1"/>
        <v>0</v>
      </c>
    </row>
    <row r="100" spans="1:7" x14ac:dyDescent="0.15">
      <c r="A100" s="196" t="s">
        <v>197</v>
      </c>
      <c r="B100" s="199" t="s">
        <v>198</v>
      </c>
      <c r="C100" s="415"/>
      <c r="D100" s="416"/>
      <c r="E100" s="405">
        <f>ROUND(入力シート!D100*各種係数表!C206,0)</f>
        <v>0</v>
      </c>
      <c r="F100" s="405">
        <f>ROUND(D100*各種係数表!D206,0)</f>
        <v>0</v>
      </c>
      <c r="G100" s="406">
        <f t="shared" si="1"/>
        <v>0</v>
      </c>
    </row>
    <row r="101" spans="1:7" x14ac:dyDescent="0.15">
      <c r="A101" s="195" t="s">
        <v>199</v>
      </c>
      <c r="B101" s="198" t="s">
        <v>200</v>
      </c>
      <c r="C101" s="413"/>
      <c r="D101" s="414"/>
      <c r="E101" s="403">
        <f>ROUND(入力シート!D101*各種係数表!C207,0)</f>
        <v>0</v>
      </c>
      <c r="F101" s="403">
        <f>ROUND(D101*各種係数表!D207,0)</f>
        <v>0</v>
      </c>
      <c r="G101" s="404">
        <f t="shared" si="1"/>
        <v>0</v>
      </c>
    </row>
    <row r="102" spans="1:7" x14ac:dyDescent="0.15">
      <c r="A102" s="195" t="s">
        <v>201</v>
      </c>
      <c r="B102" s="198" t="s">
        <v>202</v>
      </c>
      <c r="C102" s="413"/>
      <c r="D102" s="414"/>
      <c r="E102" s="403">
        <f>ROUND(入力シート!D102*各種係数表!C208,0)</f>
        <v>0</v>
      </c>
      <c r="F102" s="403">
        <f>ROUND(D102*各種係数表!D208,0)</f>
        <v>0</v>
      </c>
      <c r="G102" s="404">
        <f t="shared" si="1"/>
        <v>0</v>
      </c>
    </row>
    <row r="103" spans="1:7" x14ac:dyDescent="0.15">
      <c r="A103" s="195" t="s">
        <v>203</v>
      </c>
      <c r="B103" s="198" t="s">
        <v>204</v>
      </c>
      <c r="C103" s="413"/>
      <c r="D103" s="414"/>
      <c r="E103" s="403">
        <f>ROUND(入力シート!D103*各種係数表!C209,0)</f>
        <v>0</v>
      </c>
      <c r="F103" s="403">
        <f>ROUND(D103*各種係数表!D209,0)</f>
        <v>0</v>
      </c>
      <c r="G103" s="404">
        <f t="shared" si="1"/>
        <v>0</v>
      </c>
    </row>
    <row r="104" spans="1:7" x14ac:dyDescent="0.15">
      <c r="A104" s="195" t="s">
        <v>205</v>
      </c>
      <c r="B104" s="198" t="s">
        <v>428</v>
      </c>
      <c r="C104" s="413"/>
      <c r="D104" s="414"/>
      <c r="E104" s="403">
        <f>ROUND(入力シート!D104*各種係数表!C210,0)</f>
        <v>0</v>
      </c>
      <c r="F104" s="403">
        <f>ROUND(D104*各種係数表!D210,0)</f>
        <v>0</v>
      </c>
      <c r="G104" s="404">
        <f t="shared" si="1"/>
        <v>0</v>
      </c>
    </row>
    <row r="105" spans="1:7" x14ac:dyDescent="0.15">
      <c r="A105" s="196" t="s">
        <v>206</v>
      </c>
      <c r="B105" s="199" t="s">
        <v>207</v>
      </c>
      <c r="C105" s="415"/>
      <c r="D105" s="416"/>
      <c r="E105" s="405">
        <f>ROUND(入力シート!D105*各種係数表!C211,0)</f>
        <v>0</v>
      </c>
      <c r="F105" s="405">
        <f>ROUND(D105*各種係数表!D211,0)</f>
        <v>0</v>
      </c>
      <c r="G105" s="406">
        <f t="shared" si="1"/>
        <v>0</v>
      </c>
    </row>
    <row r="106" spans="1:7" x14ac:dyDescent="0.15">
      <c r="A106" s="195" t="s">
        <v>208</v>
      </c>
      <c r="B106" s="198" t="s">
        <v>209</v>
      </c>
      <c r="C106" s="413"/>
      <c r="D106" s="414"/>
      <c r="E106" s="403">
        <f>ROUND(入力シート!D106*各種係数表!C212,0)</f>
        <v>0</v>
      </c>
      <c r="F106" s="403">
        <f>ROUND(D106*各種係数表!D212,0)</f>
        <v>0</v>
      </c>
      <c r="G106" s="404">
        <f t="shared" si="1"/>
        <v>0</v>
      </c>
    </row>
    <row r="107" spans="1:7" x14ac:dyDescent="0.15">
      <c r="A107" s="195" t="s">
        <v>210</v>
      </c>
      <c r="B107" s="198" t="s">
        <v>211</v>
      </c>
      <c r="C107" s="413"/>
      <c r="D107" s="414"/>
      <c r="E107" s="403">
        <f>ROUND(入力シート!D107*各種係数表!C213,0)</f>
        <v>0</v>
      </c>
      <c r="F107" s="403">
        <f>ROUND(D107*各種係数表!D213,0)</f>
        <v>0</v>
      </c>
      <c r="G107" s="404">
        <f t="shared" si="1"/>
        <v>0</v>
      </c>
    </row>
    <row r="108" spans="1:7" x14ac:dyDescent="0.15">
      <c r="A108" s="195" t="s">
        <v>212</v>
      </c>
      <c r="B108" s="198" t="s">
        <v>213</v>
      </c>
      <c r="C108" s="413"/>
      <c r="D108" s="414"/>
      <c r="E108" s="403">
        <f>ROUND(入力シート!D108*各種係数表!C214,0)</f>
        <v>0</v>
      </c>
      <c r="F108" s="403">
        <f>ROUND(D108*各種係数表!D214,0)</f>
        <v>0</v>
      </c>
      <c r="G108" s="404">
        <f t="shared" si="1"/>
        <v>0</v>
      </c>
    </row>
    <row r="109" spans="1:7" x14ac:dyDescent="0.15">
      <c r="A109" s="195" t="s">
        <v>214</v>
      </c>
      <c r="B109" s="198" t="s">
        <v>215</v>
      </c>
      <c r="C109" s="413"/>
      <c r="D109" s="414"/>
      <c r="E109" s="403">
        <f>ROUND(入力シート!D109*各種係数表!C215,0)</f>
        <v>0</v>
      </c>
      <c r="F109" s="403">
        <f>ROUND(D109*各種係数表!D215,0)</f>
        <v>0</v>
      </c>
      <c r="G109" s="404">
        <f t="shared" si="1"/>
        <v>0</v>
      </c>
    </row>
    <row r="110" spans="1:7" x14ac:dyDescent="0.15">
      <c r="A110" s="196" t="s">
        <v>216</v>
      </c>
      <c r="B110" s="199" t="s">
        <v>217</v>
      </c>
      <c r="C110" s="415"/>
      <c r="D110" s="416"/>
      <c r="E110" s="405">
        <f>ROUND(入力シート!D110*各種係数表!C216,0)</f>
        <v>0</v>
      </c>
      <c r="F110" s="405">
        <f>ROUND(D110*各種係数表!D216,0)</f>
        <v>0</v>
      </c>
      <c r="G110" s="406">
        <f t="shared" si="1"/>
        <v>0</v>
      </c>
    </row>
    <row r="111" spans="1:7" x14ac:dyDescent="0.15">
      <c r="A111" s="195" t="s">
        <v>218</v>
      </c>
      <c r="B111" s="198" t="s">
        <v>219</v>
      </c>
      <c r="C111" s="413"/>
      <c r="D111" s="414"/>
      <c r="E111" s="403">
        <f>ROUND(入力シート!D111*各種係数表!C217,0)</f>
        <v>0</v>
      </c>
      <c r="F111" s="403">
        <f>ROUND(D111*各種係数表!D217,0)</f>
        <v>0</v>
      </c>
      <c r="G111" s="404">
        <f t="shared" si="1"/>
        <v>0</v>
      </c>
    </row>
    <row r="112" spans="1:7" x14ac:dyDescent="0.15">
      <c r="A112" s="195" t="s">
        <v>220</v>
      </c>
      <c r="B112" s="198" t="s">
        <v>221</v>
      </c>
      <c r="C112" s="413"/>
      <c r="D112" s="414"/>
      <c r="E112" s="403">
        <f>ROUND(入力シート!D112*各種係数表!C218,0)</f>
        <v>0</v>
      </c>
      <c r="F112" s="403">
        <f>ROUND(D112*各種係数表!D218,0)</f>
        <v>0</v>
      </c>
      <c r="G112" s="404">
        <f t="shared" si="1"/>
        <v>0</v>
      </c>
    </row>
    <row r="113" spans="1:7" x14ac:dyDescent="0.15">
      <c r="A113" s="195" t="s">
        <v>222</v>
      </c>
      <c r="B113" s="198" t="s">
        <v>17</v>
      </c>
      <c r="C113" s="413"/>
      <c r="D113" s="414"/>
      <c r="E113" s="403">
        <f>ROUND(入力シート!D113*各種係数表!C219,0)</f>
        <v>0</v>
      </c>
      <c r="F113" s="403">
        <f>ROUND(D113*各種係数表!D219,0)</f>
        <v>0</v>
      </c>
      <c r="G113" s="404">
        <f t="shared" si="1"/>
        <v>0</v>
      </c>
    </row>
    <row r="114" spans="1:7" x14ac:dyDescent="0.15">
      <c r="A114" s="195" t="s">
        <v>223</v>
      </c>
      <c r="B114" s="198" t="s">
        <v>18</v>
      </c>
      <c r="C114" s="413"/>
      <c r="D114" s="414"/>
      <c r="E114" s="403">
        <f>ROUND(入力シート!D114*各種係数表!C220,0)</f>
        <v>0</v>
      </c>
      <c r="F114" s="403">
        <f>ROUND(D114*各種係数表!D220,0)</f>
        <v>0</v>
      </c>
      <c r="G114" s="404">
        <f t="shared" si="1"/>
        <v>0</v>
      </c>
    </row>
    <row r="115" spans="1:7" x14ac:dyDescent="0.15">
      <c r="A115" s="196" t="s">
        <v>224</v>
      </c>
      <c r="B115" s="199" t="s">
        <v>19</v>
      </c>
      <c r="C115" s="415"/>
      <c r="D115" s="416"/>
      <c r="E115" s="405">
        <f>ROUND(入力シート!D115*各種係数表!C221,0)</f>
        <v>0</v>
      </c>
      <c r="F115" s="405">
        <f>ROUND(D115*各種係数表!D221,0)</f>
        <v>0</v>
      </c>
      <c r="G115" s="406">
        <f t="shared" si="1"/>
        <v>0</v>
      </c>
    </row>
    <row r="116" spans="1:7" s="174" customFormat="1" ht="24.95" customHeight="1" x14ac:dyDescent="0.15">
      <c r="A116" s="466" t="s">
        <v>258</v>
      </c>
      <c r="B116" s="467"/>
      <c r="C116" s="409">
        <f>SUM(C10:C115)</f>
        <v>0</v>
      </c>
      <c r="D116" s="410">
        <f>SUM(D10:D115)</f>
        <v>0</v>
      </c>
      <c r="E116" s="411">
        <f>SUM(E10:E115)</f>
        <v>0</v>
      </c>
      <c r="F116" s="411">
        <f>SUM(F10:F115)</f>
        <v>0</v>
      </c>
      <c r="G116" s="412">
        <f>SUM(G10:G115)</f>
        <v>0</v>
      </c>
    </row>
  </sheetData>
  <mergeCells count="8">
    <mergeCell ref="A116:B116"/>
    <mergeCell ref="C8:C9"/>
    <mergeCell ref="D8:D9"/>
    <mergeCell ref="A3:G3"/>
    <mergeCell ref="A1:G1"/>
    <mergeCell ref="A8:B9"/>
    <mergeCell ref="A5:B5"/>
    <mergeCell ref="C5:G5"/>
  </mergeCells>
  <phoneticPr fontId="2"/>
  <printOptions horizontalCentered="1"/>
  <pageMargins left="0.78740157480314965" right="0.98425196850393704" top="0.59055118110236227" bottom="0.59055118110236227" header="0.31496062992125984" footer="0.19685039370078741"/>
  <pageSetup paperSize="9" scale="75" fitToHeight="0" orientation="portrait" r:id="rId1"/>
  <headerFooter>
    <oddFooter>&amp;C&amp;"HGｺﾞｼｯｸM,ﾒﾃﾞｨｳﾑ"&amp;P/&amp;N</oddFooter>
  </headerFooter>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74" r:id="rId4" name="Check Box 42">
              <controlPr defaultSize="0" autoFill="0" autoLine="0" autoPict="0">
                <anchor moveWithCells="1">
                  <from>
                    <xdr:col>2</xdr:col>
                    <xdr:colOff>190500</xdr:colOff>
                    <xdr:row>4</xdr:row>
                    <xdr:rowOff>28575</xdr:rowOff>
                  </from>
                  <to>
                    <xdr:col>5</xdr:col>
                    <xdr:colOff>685800</xdr:colOff>
                    <xdr:row>4</xdr:row>
                    <xdr:rowOff>276225</xdr:rowOff>
                  </to>
                </anchor>
              </controlPr>
            </control>
          </mc:Choice>
        </mc:AlternateContent>
        <mc:AlternateContent xmlns:mc="http://schemas.openxmlformats.org/markup-compatibility/2006">
          <mc:Choice Requires="x14">
            <control shapeId="18476" r:id="rId5" name="Check Box 44">
              <controlPr defaultSize="0" autoFill="0" autoLine="0" autoPict="0">
                <anchor moveWithCells="1">
                  <from>
                    <xdr:col>2</xdr:col>
                    <xdr:colOff>200025</xdr:colOff>
                    <xdr:row>4</xdr:row>
                    <xdr:rowOff>361950</xdr:rowOff>
                  </from>
                  <to>
                    <xdr:col>6</xdr:col>
                    <xdr:colOff>704850</xdr:colOff>
                    <xdr:row>4</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B1:AG157"/>
  <sheetViews>
    <sheetView zoomScale="90" zoomScaleNormal="90" workbookViewId="0">
      <selection activeCell="J28" sqref="J28"/>
    </sheetView>
  </sheetViews>
  <sheetFormatPr defaultRowHeight="12" x14ac:dyDescent="0.15"/>
  <cols>
    <col min="1" max="1" width="5" style="116" customWidth="1"/>
    <col min="2" max="2" width="4.125" style="116" bestFit="1" customWidth="1"/>
    <col min="3" max="3" width="22.875" style="116" customWidth="1"/>
    <col min="4" max="4" width="14.625" style="116" customWidth="1"/>
    <col min="5" max="5" width="2.625" style="116" customWidth="1"/>
    <col min="6" max="6" width="12.625" style="116" customWidth="1"/>
    <col min="7" max="9" width="14.625" style="116" customWidth="1"/>
    <col min="10" max="10" width="2.625" style="116" customWidth="1"/>
    <col min="11" max="11" width="13.125" style="116" hidden="1" customWidth="1"/>
    <col min="12" max="12" width="15.5" style="116" customWidth="1"/>
    <col min="13" max="13" width="14.625" style="116" customWidth="1"/>
    <col min="14" max="14" width="16.625" style="116" customWidth="1"/>
    <col min="15" max="15" width="4.625" style="116" customWidth="1"/>
    <col min="16" max="16" width="14.625" style="116" customWidth="1"/>
    <col min="17" max="17" width="14.625" style="116" hidden="1" customWidth="1"/>
    <col min="18" max="19" width="14.625" style="116" customWidth="1"/>
    <col min="20" max="20" width="16.625" style="116" customWidth="1"/>
    <col min="21" max="21" width="4.5" style="116" customWidth="1"/>
    <col min="22" max="22" width="12.625" style="116" customWidth="1"/>
    <col min="23" max="24" width="14.625" style="116" customWidth="1"/>
    <col min="25" max="25" width="3.125" style="116" customWidth="1"/>
    <col min="26" max="26" width="4.375" style="116" bestFit="1" customWidth="1"/>
    <col min="27" max="27" width="24.75" style="116" customWidth="1"/>
    <col min="28" max="33" width="15.625" style="116" customWidth="1"/>
    <col min="34" max="16384" width="9" style="116"/>
  </cols>
  <sheetData>
    <row r="1" spans="13:23" ht="12.75" thickBot="1" x14ac:dyDescent="0.2"/>
    <row r="2" spans="13:23" ht="39.950000000000003" customHeight="1" x14ac:dyDescent="0.15">
      <c r="M2" s="550" t="s">
        <v>323</v>
      </c>
      <c r="N2" s="551"/>
      <c r="O2" s="551"/>
      <c r="P2" s="551"/>
      <c r="Q2" s="551"/>
      <c r="R2" s="551"/>
      <c r="S2" s="551"/>
      <c r="T2" s="551"/>
      <c r="U2" s="551"/>
      <c r="V2" s="551"/>
      <c r="W2" s="552"/>
    </row>
    <row r="3" spans="13:23" x14ac:dyDescent="0.15">
      <c r="M3" s="137"/>
      <c r="N3" s="138"/>
      <c r="O3" s="138"/>
      <c r="P3" s="138"/>
      <c r="Q3" s="138"/>
      <c r="R3" s="138"/>
      <c r="S3" s="138"/>
      <c r="T3" s="138"/>
      <c r="U3" s="138"/>
      <c r="V3" s="138"/>
      <c r="W3" s="139"/>
    </row>
    <row r="4" spans="13:23" ht="30" customHeight="1" x14ac:dyDescent="0.15">
      <c r="M4" s="137"/>
      <c r="N4" s="566" t="s">
        <v>303</v>
      </c>
      <c r="O4" s="567"/>
      <c r="P4" s="570">
        <f>入力シート!G116+入力シート!C116</f>
        <v>0</v>
      </c>
      <c r="Q4" s="571"/>
      <c r="R4" s="571"/>
      <c r="S4" s="572"/>
      <c r="T4" s="138"/>
      <c r="U4" s="138"/>
      <c r="V4" s="138"/>
      <c r="W4" s="139"/>
    </row>
    <row r="5" spans="13:23" ht="18.75" x14ac:dyDescent="0.15">
      <c r="M5" s="137"/>
      <c r="N5" s="568"/>
      <c r="O5" s="569"/>
      <c r="P5" s="573" t="s">
        <v>304</v>
      </c>
      <c r="Q5" s="574"/>
      <c r="R5" s="574"/>
      <c r="S5" s="575"/>
      <c r="T5" s="138"/>
      <c r="U5" s="138"/>
      <c r="V5" s="138"/>
      <c r="W5" s="139"/>
    </row>
    <row r="6" spans="13:23" x14ac:dyDescent="0.15">
      <c r="M6" s="137"/>
      <c r="N6" s="138"/>
      <c r="O6" s="138"/>
      <c r="P6" s="138"/>
      <c r="Q6" s="138"/>
      <c r="R6" s="138"/>
      <c r="S6" s="138"/>
      <c r="T6" s="138"/>
      <c r="U6" s="138"/>
      <c r="V6" s="138"/>
      <c r="W6" s="139"/>
    </row>
    <row r="7" spans="13:23" ht="13.5" x14ac:dyDescent="0.15">
      <c r="M7" s="137"/>
      <c r="N7" s="576"/>
      <c r="O7" s="577"/>
      <c r="P7" s="448"/>
      <c r="Q7" s="582"/>
      <c r="R7" s="582"/>
      <c r="S7" s="379"/>
      <c r="T7" s="583" t="s">
        <v>276</v>
      </c>
      <c r="U7" s="380"/>
      <c r="V7" s="381"/>
      <c r="W7" s="139"/>
    </row>
    <row r="8" spans="13:23" ht="13.5" x14ac:dyDescent="0.15">
      <c r="M8" s="137"/>
      <c r="N8" s="578"/>
      <c r="O8" s="579"/>
      <c r="P8" s="382" t="s">
        <v>24</v>
      </c>
      <c r="Q8" s="585" t="s">
        <v>321</v>
      </c>
      <c r="R8" s="586"/>
      <c r="S8" s="379"/>
      <c r="T8" s="583"/>
      <c r="U8" s="589" t="s">
        <v>320</v>
      </c>
      <c r="V8" s="590"/>
      <c r="W8" s="139"/>
    </row>
    <row r="9" spans="13:23" ht="30" customHeight="1" x14ac:dyDescent="0.15">
      <c r="M9" s="137"/>
      <c r="N9" s="580"/>
      <c r="O9" s="581"/>
      <c r="P9" s="383"/>
      <c r="Q9" s="587"/>
      <c r="R9" s="588"/>
      <c r="S9" s="384" t="s">
        <v>322</v>
      </c>
      <c r="T9" s="584"/>
      <c r="U9" s="538"/>
      <c r="V9" s="591"/>
      <c r="W9" s="139"/>
    </row>
    <row r="10" spans="13:23" ht="39.950000000000003" customHeight="1" x14ac:dyDescent="0.15">
      <c r="M10" s="137"/>
      <c r="N10" s="559" t="s">
        <v>275</v>
      </c>
      <c r="O10" s="559"/>
      <c r="P10" s="442">
        <f>G155</f>
        <v>0</v>
      </c>
      <c r="Q10" s="560">
        <f>H155</f>
        <v>0</v>
      </c>
      <c r="R10" s="561"/>
      <c r="S10" s="201">
        <f>I155</f>
        <v>0</v>
      </c>
      <c r="T10" s="204">
        <f>AB155</f>
        <v>0</v>
      </c>
      <c r="U10" s="562">
        <f>AC155</f>
        <v>0</v>
      </c>
      <c r="V10" s="562"/>
      <c r="W10" s="139"/>
    </row>
    <row r="11" spans="13:23" ht="39.950000000000003" customHeight="1" x14ac:dyDescent="0.15">
      <c r="M11" s="137"/>
      <c r="N11" s="563" t="s">
        <v>273</v>
      </c>
      <c r="O11" s="563"/>
      <c r="P11" s="445">
        <f>L155</f>
        <v>0</v>
      </c>
      <c r="Q11" s="564">
        <f>M155</f>
        <v>0</v>
      </c>
      <c r="R11" s="565"/>
      <c r="S11" s="202">
        <f>N155</f>
        <v>0</v>
      </c>
      <c r="T11" s="447">
        <f>AD155</f>
        <v>0</v>
      </c>
      <c r="U11" s="562">
        <f>AE155</f>
        <v>0</v>
      </c>
      <c r="V11" s="562"/>
      <c r="W11" s="139"/>
    </row>
    <row r="12" spans="13:23" ht="39.950000000000003" customHeight="1" thickBot="1" x14ac:dyDescent="0.2">
      <c r="M12" s="137"/>
      <c r="N12" s="539" t="s">
        <v>274</v>
      </c>
      <c r="O12" s="539"/>
      <c r="P12" s="446">
        <f>R155</f>
        <v>0</v>
      </c>
      <c r="Q12" s="540">
        <f>S155</f>
        <v>0</v>
      </c>
      <c r="R12" s="541"/>
      <c r="S12" s="203">
        <f>T155</f>
        <v>0</v>
      </c>
      <c r="T12" s="444">
        <f>AF155</f>
        <v>0</v>
      </c>
      <c r="U12" s="553">
        <f>AG155</f>
        <v>0</v>
      </c>
      <c r="V12" s="553"/>
      <c r="W12" s="139"/>
    </row>
    <row r="13" spans="13:23" ht="30" customHeight="1" x14ac:dyDescent="0.15">
      <c r="M13" s="137"/>
      <c r="N13" s="554" t="s">
        <v>278</v>
      </c>
      <c r="O13" s="555"/>
      <c r="P13" s="443">
        <f>SUM(P10:P12)</f>
        <v>0</v>
      </c>
      <c r="Q13" s="556">
        <f>SUM(Q10:Q12)</f>
        <v>0</v>
      </c>
      <c r="R13" s="556">
        <f t="shared" ref="R13" si="0">SUM(R10:R12)</f>
        <v>0</v>
      </c>
      <c r="S13" s="443">
        <f>SUM(S10:S12)</f>
        <v>0</v>
      </c>
      <c r="T13" s="205">
        <f>SUM(T10:T12)</f>
        <v>0</v>
      </c>
      <c r="U13" s="557">
        <f>SUM(U10:U12)</f>
        <v>0</v>
      </c>
      <c r="V13" s="558"/>
      <c r="W13" s="139"/>
    </row>
    <row r="14" spans="13:23" ht="20.100000000000001" customHeight="1" thickBot="1" x14ac:dyDescent="0.2">
      <c r="M14" s="137"/>
      <c r="N14" s="385"/>
      <c r="O14" s="386"/>
      <c r="P14" s="175" t="s">
        <v>305</v>
      </c>
      <c r="Q14" s="176"/>
      <c r="R14" s="177"/>
      <c r="S14" s="178"/>
      <c r="T14" s="179"/>
      <c r="U14" s="180"/>
      <c r="V14" s="181"/>
      <c r="W14" s="139"/>
    </row>
    <row r="15" spans="13:23" ht="14.25" x14ac:dyDescent="0.15">
      <c r="M15" s="137"/>
      <c r="N15" s="147"/>
      <c r="O15" s="147"/>
      <c r="P15" s="145"/>
      <c r="Q15" s="145"/>
      <c r="R15" s="145"/>
      <c r="S15" s="145"/>
      <c r="T15" s="146"/>
      <c r="U15" s="138"/>
      <c r="V15" s="138"/>
      <c r="W15" s="139"/>
    </row>
    <row r="16" spans="13:23" ht="39.950000000000003" customHeight="1" x14ac:dyDescent="0.15">
      <c r="M16" s="137"/>
      <c r="N16" s="522" t="s">
        <v>306</v>
      </c>
      <c r="O16" s="523"/>
      <c r="P16" s="542" t="e">
        <f>P13/P4</f>
        <v>#DIV/0!</v>
      </c>
      <c r="Q16" s="543"/>
      <c r="R16" s="543"/>
      <c r="S16" s="544"/>
      <c r="T16" s="146"/>
      <c r="U16" s="138"/>
      <c r="V16" s="138"/>
      <c r="W16" s="139"/>
    </row>
    <row r="17" spans="11:25" ht="18.75" x14ac:dyDescent="0.15">
      <c r="M17" s="137"/>
      <c r="N17" s="150"/>
      <c r="O17" s="150"/>
      <c r="P17" s="170"/>
      <c r="Q17" s="170"/>
      <c r="R17" s="170"/>
      <c r="S17" s="170"/>
      <c r="T17" s="146"/>
      <c r="U17" s="138"/>
      <c r="V17" s="138"/>
      <c r="W17" s="139"/>
    </row>
    <row r="18" spans="11:25" ht="39.950000000000003" customHeight="1" x14ac:dyDescent="0.15">
      <c r="M18" s="137"/>
      <c r="N18" s="545" t="s">
        <v>310</v>
      </c>
      <c r="O18" s="546"/>
      <c r="P18" s="547" t="str">
        <f>IF(AND(F48=TRUE,P48=TRUE),"直接効果分及び二次波及効果分の自給率を100％として分析",IF(AND(F48=TRUE,P48=FALSE),"直接効果分の自給率を100％として分析",IF(AND(F48=FALSE,P48=TRUE),"二次波及効果分の自給率を100％として分析","")))</f>
        <v/>
      </c>
      <c r="Q18" s="548"/>
      <c r="R18" s="548"/>
      <c r="S18" s="548"/>
      <c r="T18" s="548"/>
      <c r="U18" s="548"/>
      <c r="V18" s="549"/>
      <c r="W18" s="139"/>
    </row>
    <row r="19" spans="11:25" ht="12.75" thickBot="1" x14ac:dyDescent="0.2">
      <c r="M19" s="140"/>
      <c r="N19" s="141"/>
      <c r="O19" s="141"/>
      <c r="P19" s="141"/>
      <c r="Q19" s="141"/>
      <c r="R19" s="141"/>
      <c r="S19" s="141"/>
      <c r="T19" s="141"/>
      <c r="U19" s="141"/>
      <c r="V19" s="141"/>
      <c r="W19" s="142"/>
    </row>
    <row r="20" spans="11:25" ht="47.25" customHeight="1" thickBot="1" x14ac:dyDescent="0.2"/>
    <row r="21" spans="11:25" ht="50.1" customHeight="1" x14ac:dyDescent="0.15">
      <c r="K21" s="150"/>
      <c r="L21" s="163"/>
      <c r="M21" s="550" t="s">
        <v>319</v>
      </c>
      <c r="N21" s="551"/>
      <c r="O21" s="551"/>
      <c r="P21" s="551"/>
      <c r="Q21" s="551"/>
      <c r="R21" s="551"/>
      <c r="S21" s="551"/>
      <c r="T21" s="551"/>
      <c r="U21" s="551"/>
      <c r="V21" s="551"/>
      <c r="W21" s="552"/>
      <c r="X21" s="164"/>
      <c r="Y21" s="150"/>
    </row>
    <row r="22" spans="11:25" ht="17.25" x14ac:dyDescent="0.15">
      <c r="K22" s="138"/>
      <c r="L22" s="139"/>
      <c r="M22" s="137"/>
      <c r="N22" s="150"/>
      <c r="O22" s="150"/>
      <c r="P22" s="150"/>
      <c r="Q22" s="150"/>
      <c r="R22" s="150"/>
      <c r="S22" s="151" t="s">
        <v>297</v>
      </c>
      <c r="T22" s="138"/>
      <c r="U22" s="150"/>
      <c r="V22" s="150"/>
      <c r="W22" s="163"/>
      <c r="X22" s="165"/>
      <c r="Y22" s="138"/>
    </row>
    <row r="23" spans="11:25" ht="12" customHeight="1" x14ac:dyDescent="0.15">
      <c r="K23" s="138"/>
      <c r="L23" s="139"/>
      <c r="M23" s="137"/>
      <c r="N23" s="528"/>
      <c r="O23" s="529"/>
      <c r="P23" s="534" t="s">
        <v>24</v>
      </c>
      <c r="Q23" s="387"/>
      <c r="R23" s="388"/>
      <c r="S23" s="449"/>
      <c r="T23" s="138"/>
      <c r="U23" s="138"/>
      <c r="V23" s="138"/>
      <c r="W23" s="139"/>
      <c r="X23" s="138"/>
    </row>
    <row r="24" spans="11:25" ht="12" customHeight="1" x14ac:dyDescent="0.15">
      <c r="K24" s="138"/>
      <c r="L24" s="139"/>
      <c r="M24" s="137"/>
      <c r="N24" s="530"/>
      <c r="O24" s="531"/>
      <c r="P24" s="535"/>
      <c r="Q24" s="389"/>
      <c r="R24" s="537" t="s">
        <v>272</v>
      </c>
      <c r="S24" s="449"/>
      <c r="T24" s="138"/>
      <c r="U24" s="138"/>
      <c r="V24" s="138"/>
      <c r="W24" s="139"/>
      <c r="X24" s="138"/>
    </row>
    <row r="25" spans="11:25" ht="27.95" customHeight="1" x14ac:dyDescent="0.15">
      <c r="K25" s="138"/>
      <c r="L25" s="139"/>
      <c r="M25" s="137"/>
      <c r="N25" s="532"/>
      <c r="O25" s="533"/>
      <c r="P25" s="536"/>
      <c r="Q25" s="390"/>
      <c r="R25" s="538"/>
      <c r="S25" s="391" t="s">
        <v>296</v>
      </c>
      <c r="T25" s="138"/>
      <c r="U25" s="138"/>
      <c r="V25" s="138"/>
      <c r="W25" s="139"/>
      <c r="X25" s="138"/>
    </row>
    <row r="26" spans="11:25" ht="27.95" customHeight="1" x14ac:dyDescent="0.15">
      <c r="K26" s="138"/>
      <c r="L26" s="139"/>
      <c r="M26" s="137"/>
      <c r="N26" s="520" t="s">
        <v>281</v>
      </c>
      <c r="O26" s="521"/>
      <c r="P26" s="156">
        <f>SUM(V49:V51)</f>
        <v>0</v>
      </c>
      <c r="Q26" s="157"/>
      <c r="R26" s="155">
        <f>SUM(W49:W51)</f>
        <v>0</v>
      </c>
      <c r="S26" s="148">
        <f>SUM(X49:X51)</f>
        <v>0</v>
      </c>
      <c r="T26" s="138"/>
      <c r="U26" s="138"/>
      <c r="V26" s="138"/>
      <c r="W26" s="139"/>
      <c r="X26" s="138"/>
    </row>
    <row r="27" spans="11:25" ht="27.95" customHeight="1" x14ac:dyDescent="0.15">
      <c r="K27" s="138"/>
      <c r="L27" s="139"/>
      <c r="M27" s="137"/>
      <c r="N27" s="520" t="s">
        <v>282</v>
      </c>
      <c r="O27" s="521"/>
      <c r="P27" s="154">
        <f>V52</f>
        <v>0</v>
      </c>
      <c r="Q27" s="155"/>
      <c r="R27" s="155">
        <f>W52</f>
        <v>0</v>
      </c>
      <c r="S27" s="148">
        <f>X52</f>
        <v>0</v>
      </c>
      <c r="T27" s="138"/>
      <c r="U27" s="138"/>
      <c r="V27" s="138"/>
      <c r="W27" s="139"/>
      <c r="X27" s="138"/>
    </row>
    <row r="28" spans="11:25" ht="27.95" customHeight="1" x14ac:dyDescent="0.15">
      <c r="K28" s="138"/>
      <c r="L28" s="139"/>
      <c r="M28" s="137"/>
      <c r="N28" s="520" t="s">
        <v>283</v>
      </c>
      <c r="O28" s="521"/>
      <c r="P28" s="154">
        <f>V53</f>
        <v>0</v>
      </c>
      <c r="Q28" s="155"/>
      <c r="R28" s="155">
        <f>W53</f>
        <v>0</v>
      </c>
      <c r="S28" s="148">
        <f>X53</f>
        <v>0</v>
      </c>
      <c r="T28" s="138"/>
      <c r="U28" s="138"/>
      <c r="V28" s="138"/>
      <c r="W28" s="139"/>
      <c r="X28" s="138"/>
    </row>
    <row r="29" spans="11:25" ht="27.95" customHeight="1" x14ac:dyDescent="0.15">
      <c r="K29" s="138"/>
      <c r="L29" s="139"/>
      <c r="M29" s="137"/>
      <c r="N29" s="520" t="s">
        <v>284</v>
      </c>
      <c r="O29" s="521"/>
      <c r="P29" s="154">
        <f>SUM(V54:V55)</f>
        <v>0</v>
      </c>
      <c r="Q29" s="155"/>
      <c r="R29" s="155">
        <f>SUM(W54:W55)</f>
        <v>0</v>
      </c>
      <c r="S29" s="148">
        <f>SUM(X54:X55)</f>
        <v>0</v>
      </c>
      <c r="T29" s="138"/>
      <c r="U29" s="138"/>
      <c r="V29" s="138"/>
      <c r="W29" s="139"/>
      <c r="X29" s="138"/>
    </row>
    <row r="30" spans="11:25" ht="27.95" customHeight="1" x14ac:dyDescent="0.15">
      <c r="K30" s="138"/>
      <c r="L30" s="139"/>
      <c r="M30" s="137"/>
      <c r="N30" s="520" t="s">
        <v>285</v>
      </c>
      <c r="O30" s="521"/>
      <c r="P30" s="154">
        <f>SUM(V56:V108,V153)</f>
        <v>0</v>
      </c>
      <c r="Q30" s="155"/>
      <c r="R30" s="155">
        <f>SUM(W56:W108,W153)</f>
        <v>0</v>
      </c>
      <c r="S30" s="148">
        <f>SUM(X56:X108,X153)</f>
        <v>0</v>
      </c>
      <c r="T30" s="138"/>
      <c r="U30" s="138"/>
      <c r="V30" s="138"/>
      <c r="W30" s="139"/>
      <c r="X30" s="138"/>
    </row>
    <row r="31" spans="11:25" ht="27.95" customHeight="1" x14ac:dyDescent="0.15">
      <c r="K31" s="138"/>
      <c r="L31" s="139"/>
      <c r="M31" s="137"/>
      <c r="N31" s="520" t="s">
        <v>286</v>
      </c>
      <c r="O31" s="521"/>
      <c r="P31" s="154">
        <f>SUM(V109:V112)</f>
        <v>0</v>
      </c>
      <c r="Q31" s="155"/>
      <c r="R31" s="155">
        <f>SUM(W109:W112)</f>
        <v>0</v>
      </c>
      <c r="S31" s="148">
        <f>SUM(X109:X112)</f>
        <v>0</v>
      </c>
      <c r="T31" s="138"/>
      <c r="U31" s="138"/>
      <c r="V31" s="138"/>
      <c r="W31" s="139"/>
      <c r="X31" s="138"/>
    </row>
    <row r="32" spans="11:25" ht="27.95" customHeight="1" x14ac:dyDescent="0.15">
      <c r="K32" s="138"/>
      <c r="L32" s="139"/>
      <c r="M32" s="137"/>
      <c r="N32" s="520" t="s">
        <v>287</v>
      </c>
      <c r="O32" s="521"/>
      <c r="P32" s="154">
        <f>SUM(V113:V116)</f>
        <v>0</v>
      </c>
      <c r="Q32" s="155"/>
      <c r="R32" s="155">
        <f>SUM(W113:W116)</f>
        <v>0</v>
      </c>
      <c r="S32" s="148">
        <f>SUM(X113:X116)</f>
        <v>0</v>
      </c>
      <c r="T32" s="138"/>
      <c r="U32" s="138"/>
      <c r="V32" s="138"/>
      <c r="W32" s="139"/>
      <c r="X32" s="138"/>
    </row>
    <row r="33" spans="2:33" ht="27.95" customHeight="1" x14ac:dyDescent="0.15">
      <c r="K33" s="138"/>
      <c r="L33" s="139"/>
      <c r="M33" s="137"/>
      <c r="N33" s="520" t="s">
        <v>288</v>
      </c>
      <c r="O33" s="521"/>
      <c r="P33" s="154">
        <f>V117</f>
        <v>0</v>
      </c>
      <c r="Q33" s="155"/>
      <c r="R33" s="155">
        <f>W117</f>
        <v>0</v>
      </c>
      <c r="S33" s="148">
        <f>X117</f>
        <v>0</v>
      </c>
      <c r="T33" s="138"/>
      <c r="U33" s="138"/>
      <c r="V33" s="138"/>
      <c r="W33" s="139"/>
      <c r="X33" s="138"/>
    </row>
    <row r="34" spans="2:33" ht="27.95" customHeight="1" x14ac:dyDescent="0.15">
      <c r="K34" s="138"/>
      <c r="L34" s="139"/>
      <c r="M34" s="137"/>
      <c r="N34" s="520" t="s">
        <v>289</v>
      </c>
      <c r="O34" s="521"/>
      <c r="P34" s="154">
        <f>V118</f>
        <v>0</v>
      </c>
      <c r="Q34" s="155"/>
      <c r="R34" s="155">
        <f>W118</f>
        <v>0</v>
      </c>
      <c r="S34" s="148">
        <f>X118</f>
        <v>0</v>
      </c>
      <c r="T34" s="138"/>
      <c r="U34" s="138"/>
      <c r="V34" s="138"/>
      <c r="W34" s="139"/>
      <c r="X34" s="138"/>
    </row>
    <row r="35" spans="2:33" ht="27.95" customHeight="1" x14ac:dyDescent="0.15">
      <c r="K35" s="138"/>
      <c r="L35" s="139"/>
      <c r="M35" s="137"/>
      <c r="N35" s="520" t="s">
        <v>290</v>
      </c>
      <c r="O35" s="521"/>
      <c r="P35" s="154">
        <f>SUM(V119:V121)</f>
        <v>0</v>
      </c>
      <c r="Q35" s="155"/>
      <c r="R35" s="155">
        <f>SUM(W119:W121)</f>
        <v>0</v>
      </c>
      <c r="S35" s="148">
        <f>SUM(X119:X121)</f>
        <v>0</v>
      </c>
      <c r="T35" s="138"/>
      <c r="U35" s="138"/>
      <c r="V35" s="138"/>
      <c r="W35" s="139"/>
      <c r="X35" s="138"/>
    </row>
    <row r="36" spans="2:33" ht="27.95" customHeight="1" x14ac:dyDescent="0.15">
      <c r="K36" s="138"/>
      <c r="L36" s="139"/>
      <c r="M36" s="137"/>
      <c r="N36" s="520" t="s">
        <v>291</v>
      </c>
      <c r="O36" s="521"/>
      <c r="P36" s="154">
        <f>SUM(V122:V130)</f>
        <v>0</v>
      </c>
      <c r="Q36" s="155"/>
      <c r="R36" s="155">
        <f>SUM(W122:W130)</f>
        <v>0</v>
      </c>
      <c r="S36" s="148">
        <f>SUM(X122:X130)</f>
        <v>0</v>
      </c>
      <c r="T36" s="138"/>
      <c r="U36" s="138"/>
      <c r="V36" s="138"/>
      <c r="W36" s="139"/>
      <c r="X36" s="138"/>
    </row>
    <row r="37" spans="2:33" ht="27.95" customHeight="1" x14ac:dyDescent="0.15">
      <c r="K37" s="138"/>
      <c r="L37" s="139"/>
      <c r="M37" s="137"/>
      <c r="N37" s="520" t="s">
        <v>292</v>
      </c>
      <c r="O37" s="521"/>
      <c r="P37" s="154">
        <f>SUM(V131:V135)</f>
        <v>0</v>
      </c>
      <c r="Q37" s="155"/>
      <c r="R37" s="155">
        <f>SUM(W131:W135)</f>
        <v>0</v>
      </c>
      <c r="S37" s="148">
        <f>SUM(X131:X135)</f>
        <v>0</v>
      </c>
      <c r="T37" s="138"/>
      <c r="U37" s="138"/>
      <c r="V37" s="138"/>
      <c r="W37" s="139"/>
      <c r="X37" s="138"/>
    </row>
    <row r="38" spans="2:33" ht="27.95" customHeight="1" x14ac:dyDescent="0.15">
      <c r="K38" s="138"/>
      <c r="L38" s="139"/>
      <c r="M38" s="137"/>
      <c r="N38" s="520" t="s">
        <v>293</v>
      </c>
      <c r="O38" s="521"/>
      <c r="P38" s="154">
        <f>V136</f>
        <v>0</v>
      </c>
      <c r="Q38" s="155"/>
      <c r="R38" s="155">
        <f>W136</f>
        <v>0</v>
      </c>
      <c r="S38" s="148">
        <f>X136</f>
        <v>0</v>
      </c>
      <c r="T38" s="138"/>
      <c r="U38" s="138"/>
      <c r="V38" s="138"/>
      <c r="W38" s="139"/>
      <c r="X38" s="138"/>
    </row>
    <row r="39" spans="2:33" ht="27.95" customHeight="1" x14ac:dyDescent="0.15">
      <c r="K39" s="138"/>
      <c r="L39" s="139"/>
      <c r="M39" s="137"/>
      <c r="N39" s="520" t="s">
        <v>294</v>
      </c>
      <c r="O39" s="521"/>
      <c r="P39" s="154">
        <f>SUM(V137:V152)</f>
        <v>0</v>
      </c>
      <c r="Q39" s="155"/>
      <c r="R39" s="155">
        <f>SUM(W137:W152)</f>
        <v>0</v>
      </c>
      <c r="S39" s="148">
        <f>SUM(X137:X152)</f>
        <v>0</v>
      </c>
      <c r="T39" s="138"/>
      <c r="U39" s="138"/>
      <c r="V39" s="138"/>
      <c r="W39" s="139"/>
      <c r="X39" s="138"/>
    </row>
    <row r="40" spans="2:33" ht="27.95" customHeight="1" x14ac:dyDescent="0.15">
      <c r="K40" s="138"/>
      <c r="L40" s="139"/>
      <c r="M40" s="137"/>
      <c r="N40" s="520" t="s">
        <v>295</v>
      </c>
      <c r="O40" s="521"/>
      <c r="P40" s="160">
        <f>V154</f>
        <v>0</v>
      </c>
      <c r="Q40" s="161"/>
      <c r="R40" s="155">
        <f>W154</f>
        <v>0</v>
      </c>
      <c r="S40" s="148">
        <f>X154</f>
        <v>0</v>
      </c>
      <c r="T40" s="138"/>
      <c r="U40" s="138"/>
      <c r="V40" s="138"/>
      <c r="W40" s="139"/>
      <c r="X40" s="138"/>
    </row>
    <row r="41" spans="2:33" ht="27.95" customHeight="1" x14ac:dyDescent="0.15">
      <c r="K41" s="138"/>
      <c r="L41" s="139"/>
      <c r="M41" s="137"/>
      <c r="N41" s="522" t="s">
        <v>299</v>
      </c>
      <c r="O41" s="523"/>
      <c r="P41" s="158">
        <f>SUM(P26:P40)</f>
        <v>0</v>
      </c>
      <c r="Q41" s="159"/>
      <c r="R41" s="159">
        <f>SUM(R26:R40)</f>
        <v>0</v>
      </c>
      <c r="S41" s="149">
        <f>SUM(S26:S40)</f>
        <v>0</v>
      </c>
      <c r="T41" s="138"/>
      <c r="U41" s="138"/>
      <c r="V41" s="138"/>
      <c r="W41" s="139"/>
      <c r="X41" s="138"/>
    </row>
    <row r="42" spans="2:33" ht="36" customHeight="1" thickBot="1" x14ac:dyDescent="0.2">
      <c r="K42" s="138"/>
      <c r="L42" s="139"/>
      <c r="M42" s="140"/>
      <c r="N42" s="162" t="s">
        <v>324</v>
      </c>
      <c r="O42" s="141"/>
      <c r="P42" s="141"/>
      <c r="Q42" s="141"/>
      <c r="R42" s="141"/>
      <c r="S42" s="141"/>
      <c r="T42" s="141"/>
      <c r="U42" s="141"/>
      <c r="V42" s="141"/>
      <c r="W42" s="142"/>
      <c r="X42" s="137"/>
      <c r="Y42" s="138"/>
    </row>
    <row r="44" spans="2:33" ht="24" customHeight="1" thickBot="1" x14ac:dyDescent="0.25">
      <c r="B44" s="153" t="s">
        <v>311</v>
      </c>
      <c r="Z44" s="153" t="s">
        <v>308</v>
      </c>
    </row>
    <row r="45" spans="2:33" s="117" customFormat="1" ht="19.5" customHeight="1" thickBot="1" x14ac:dyDescent="0.2">
      <c r="B45" s="507"/>
      <c r="C45" s="508"/>
      <c r="D45" s="524" t="s">
        <v>315</v>
      </c>
      <c r="F45" s="501" t="s">
        <v>25</v>
      </c>
      <c r="G45" s="505"/>
      <c r="H45" s="505"/>
      <c r="I45" s="506"/>
      <c r="K45" s="493" t="s">
        <v>269</v>
      </c>
      <c r="L45" s="504" t="s">
        <v>267</v>
      </c>
      <c r="M45" s="505"/>
      <c r="N45" s="506"/>
      <c r="P45" s="501" t="s">
        <v>279</v>
      </c>
      <c r="Q45" s="502"/>
      <c r="R45" s="502"/>
      <c r="S45" s="502"/>
      <c r="T45" s="503"/>
      <c r="V45" s="504" t="s">
        <v>278</v>
      </c>
      <c r="W45" s="505"/>
      <c r="X45" s="506"/>
      <c r="Z45" s="507"/>
      <c r="AA45" s="508"/>
      <c r="AB45" s="513" t="s">
        <v>25</v>
      </c>
      <c r="AC45" s="514"/>
      <c r="AD45" s="513" t="s">
        <v>267</v>
      </c>
      <c r="AE45" s="514"/>
      <c r="AF45" s="513" t="s">
        <v>301</v>
      </c>
      <c r="AG45" s="514"/>
    </row>
    <row r="46" spans="2:33" ht="12" customHeight="1" x14ac:dyDescent="0.15">
      <c r="B46" s="509"/>
      <c r="C46" s="510"/>
      <c r="D46" s="525"/>
      <c r="F46" s="493" t="s">
        <v>268</v>
      </c>
      <c r="G46" s="487" t="s">
        <v>270</v>
      </c>
      <c r="H46" s="396"/>
      <c r="I46" s="397"/>
      <c r="K46" s="494"/>
      <c r="L46" s="490" t="s">
        <v>271</v>
      </c>
      <c r="M46" s="398"/>
      <c r="N46" s="399"/>
      <c r="P46" s="493" t="s">
        <v>268</v>
      </c>
      <c r="Q46" s="495" t="s">
        <v>280</v>
      </c>
      <c r="R46" s="496" t="s">
        <v>270</v>
      </c>
      <c r="S46" s="398"/>
      <c r="T46" s="399"/>
      <c r="V46" s="491" t="s">
        <v>270</v>
      </c>
      <c r="W46" s="396"/>
      <c r="X46" s="397"/>
      <c r="Z46" s="509"/>
      <c r="AA46" s="510"/>
      <c r="AB46" s="517" t="s">
        <v>300</v>
      </c>
      <c r="AC46" s="402"/>
      <c r="AD46" s="517" t="s">
        <v>300</v>
      </c>
      <c r="AE46" s="402"/>
      <c r="AF46" s="517" t="s">
        <v>300</v>
      </c>
      <c r="AG46" s="402"/>
    </row>
    <row r="47" spans="2:33" ht="12" customHeight="1" x14ac:dyDescent="0.15">
      <c r="B47" s="509"/>
      <c r="C47" s="510"/>
      <c r="D47" s="525"/>
      <c r="F47" s="494"/>
      <c r="G47" s="488"/>
      <c r="H47" s="499" t="s">
        <v>265</v>
      </c>
      <c r="I47" s="400"/>
      <c r="K47" s="494"/>
      <c r="L47" s="491"/>
      <c r="M47" s="499" t="s">
        <v>265</v>
      </c>
      <c r="N47" s="400"/>
      <c r="P47" s="494"/>
      <c r="Q47" s="488"/>
      <c r="R47" s="497"/>
      <c r="S47" s="499" t="s">
        <v>265</v>
      </c>
      <c r="T47" s="400"/>
      <c r="V47" s="491"/>
      <c r="W47" s="499" t="s">
        <v>265</v>
      </c>
      <c r="X47" s="400"/>
      <c r="Z47" s="509"/>
      <c r="AA47" s="510"/>
      <c r="AB47" s="518"/>
      <c r="AC47" s="515" t="s">
        <v>298</v>
      </c>
      <c r="AD47" s="518"/>
      <c r="AE47" s="515" t="s">
        <v>298</v>
      </c>
      <c r="AF47" s="518"/>
      <c r="AG47" s="515" t="s">
        <v>298</v>
      </c>
    </row>
    <row r="48" spans="2:33" ht="36.75" customHeight="1" thickBot="1" x14ac:dyDescent="0.2">
      <c r="B48" s="511"/>
      <c r="C48" s="512"/>
      <c r="D48" s="526"/>
      <c r="F48" s="461" t="b">
        <v>0</v>
      </c>
      <c r="G48" s="489"/>
      <c r="H48" s="500"/>
      <c r="I48" s="401" t="s">
        <v>266</v>
      </c>
      <c r="K48" s="527"/>
      <c r="L48" s="492"/>
      <c r="M48" s="500"/>
      <c r="N48" s="401" t="s">
        <v>266</v>
      </c>
      <c r="P48" s="461" t="b">
        <v>0</v>
      </c>
      <c r="Q48" s="489"/>
      <c r="R48" s="498"/>
      <c r="S48" s="500"/>
      <c r="T48" s="401" t="s">
        <v>266</v>
      </c>
      <c r="V48" s="492"/>
      <c r="W48" s="500"/>
      <c r="X48" s="401" t="s">
        <v>266</v>
      </c>
      <c r="Z48" s="511"/>
      <c r="AA48" s="512"/>
      <c r="AB48" s="519"/>
      <c r="AC48" s="516"/>
      <c r="AD48" s="519"/>
      <c r="AE48" s="516"/>
      <c r="AF48" s="519"/>
      <c r="AG48" s="516"/>
    </row>
    <row r="49" spans="2:33" ht="14.25" customHeight="1" x14ac:dyDescent="0.15">
      <c r="B49" s="392" t="s">
        <v>39</v>
      </c>
      <c r="C49" s="393" t="s">
        <v>0</v>
      </c>
      <c r="D49" s="118">
        <f>入力シート!C10+入力シート!G10</f>
        <v>0</v>
      </c>
      <c r="F49" s="183">
        <f>IF($F$48=TRUE,1,1-各種係数表!F116)</f>
        <v>0.3418063438984309</v>
      </c>
      <c r="G49" s="109">
        <f>D49*F49</f>
        <v>0</v>
      </c>
      <c r="H49" s="112">
        <f>分析結果!G49*各種係数表!G116</f>
        <v>0</v>
      </c>
      <c r="I49" s="118">
        <f>G49*各種係数表!H116</f>
        <v>0</v>
      </c>
      <c r="K49" s="105">
        <f t="array" ref="K49:K154">MMULT('逆行列表(開放型)'!C4:DD109,分析結果!G49:G154)</f>
        <v>0</v>
      </c>
      <c r="L49" s="120">
        <f>K49-G49</f>
        <v>0</v>
      </c>
      <c r="M49" s="112">
        <f>(K49*各種係数表!G116)-H49</f>
        <v>0</v>
      </c>
      <c r="N49" s="118">
        <f>(K49*各種係数表!H116)-I49</f>
        <v>0</v>
      </c>
      <c r="P49" s="183">
        <f>IF($P$48=TRUE,1,1-各種係数表!F116)</f>
        <v>0.3418063438984309</v>
      </c>
      <c r="Q49" s="109">
        <f>ROUND(($I$155+$N$155)*各種係数表!$K$116*各種係数表!J116*分析結果!P49,0)</f>
        <v>0</v>
      </c>
      <c r="R49" s="109">
        <f t="array" ref="R49:R154">MMULT('逆行列表(開放型)'!C4:DD109,分析結果!Q49:Q154)</f>
        <v>0</v>
      </c>
      <c r="S49" s="112">
        <f>ROUND(R49*各種係数表!G116,0)</f>
        <v>0</v>
      </c>
      <c r="T49" s="118">
        <f>ROUND(R49*各種係数表!H116,0)</f>
        <v>0</v>
      </c>
      <c r="V49" s="120">
        <f>G49+L49+R49</f>
        <v>0</v>
      </c>
      <c r="W49" s="112">
        <f>H49+M49+S49</f>
        <v>0</v>
      </c>
      <c r="X49" s="118">
        <f>I49+N49+T49</f>
        <v>0</v>
      </c>
      <c r="Z49" s="392" t="s">
        <v>39</v>
      </c>
      <c r="AA49" s="393" t="s">
        <v>0</v>
      </c>
      <c r="AB49" s="120">
        <f>G49*雇用表106分類!G5</f>
        <v>0</v>
      </c>
      <c r="AC49" s="118">
        <f>G49*雇用表106分類!H5</f>
        <v>0</v>
      </c>
      <c r="AD49" s="120">
        <f>L49*雇用表106分類!G5</f>
        <v>0</v>
      </c>
      <c r="AE49" s="118">
        <f>L49*雇用表106分類!H5</f>
        <v>0</v>
      </c>
      <c r="AF49" s="120">
        <f>R49*雇用表106分類!G5</f>
        <v>0</v>
      </c>
      <c r="AG49" s="118">
        <f>R49*雇用表106分類!H5</f>
        <v>0</v>
      </c>
    </row>
    <row r="50" spans="2:33" x14ac:dyDescent="0.15">
      <c r="B50" s="392" t="s">
        <v>40</v>
      </c>
      <c r="C50" s="393" t="s">
        <v>1</v>
      </c>
      <c r="D50" s="118">
        <f>入力シート!C11+入力シート!G11</f>
        <v>0</v>
      </c>
      <c r="F50" s="183">
        <f>IF($F$48=TRUE,1,1-各種係数表!F117)</f>
        <v>0.76668145602992976</v>
      </c>
      <c r="G50" s="109">
        <f t="shared" ref="G50:G113" si="1">D50*F50</f>
        <v>0</v>
      </c>
      <c r="H50" s="112">
        <f>分析結果!G50*各種係数表!G117</f>
        <v>0</v>
      </c>
      <c r="I50" s="118">
        <f>G50*各種係数表!H117</f>
        <v>0</v>
      </c>
      <c r="K50" s="105">
        <v>0</v>
      </c>
      <c r="L50" s="120">
        <f t="shared" ref="L50:L113" si="2">K50-G50</f>
        <v>0</v>
      </c>
      <c r="M50" s="112">
        <f>(K50*各種係数表!G117)-H50</f>
        <v>0</v>
      </c>
      <c r="N50" s="118">
        <f>(K50*各種係数表!H117)-I50</f>
        <v>0</v>
      </c>
      <c r="P50" s="183">
        <f>IF($P$48=TRUE,1,1-各種係数表!F117)</f>
        <v>0.76668145602992976</v>
      </c>
      <c r="Q50" s="109">
        <f>ROUND(($I$155+$N$155)*各種係数表!$K$116*各種係数表!J117*分析結果!P50,0)</f>
        <v>0</v>
      </c>
      <c r="R50" s="109">
        <v>0</v>
      </c>
      <c r="S50" s="112">
        <f>ROUND(R50*各種係数表!G117,0)</f>
        <v>0</v>
      </c>
      <c r="T50" s="118">
        <f>ROUND(R50*各種係数表!H117,0)</f>
        <v>0</v>
      </c>
      <c r="V50" s="120">
        <f t="shared" ref="V50:X113" si="3">G50+L50+R50</f>
        <v>0</v>
      </c>
      <c r="W50" s="112">
        <f t="shared" ref="W50:X64" si="4">H50+M50+S50</f>
        <v>0</v>
      </c>
      <c r="X50" s="118">
        <f t="shared" si="4"/>
        <v>0</v>
      </c>
      <c r="Z50" s="392" t="s">
        <v>40</v>
      </c>
      <c r="AA50" s="393" t="s">
        <v>1</v>
      </c>
      <c r="AB50" s="120">
        <f>G50*雇用表106分類!G6</f>
        <v>0</v>
      </c>
      <c r="AC50" s="118">
        <f>G50*雇用表106分類!H6</f>
        <v>0</v>
      </c>
      <c r="AD50" s="120">
        <f>L50*雇用表106分類!G6</f>
        <v>0</v>
      </c>
      <c r="AE50" s="118">
        <f>L50*雇用表106分類!H6</f>
        <v>0</v>
      </c>
      <c r="AF50" s="120">
        <f>R50*雇用表106分類!G6</f>
        <v>0</v>
      </c>
      <c r="AG50" s="118">
        <f>R50*雇用表106分類!H6</f>
        <v>0</v>
      </c>
    </row>
    <row r="51" spans="2:33" x14ac:dyDescent="0.15">
      <c r="B51" s="392" t="s">
        <v>41</v>
      </c>
      <c r="C51" s="393" t="s">
        <v>2</v>
      </c>
      <c r="D51" s="118">
        <f>入力シート!C12+入力シート!G12</f>
        <v>0</v>
      </c>
      <c r="F51" s="183">
        <f>IF($F$48=TRUE,1,1-各種係数表!F118)</f>
        <v>1</v>
      </c>
      <c r="G51" s="109">
        <f t="shared" si="1"/>
        <v>0</v>
      </c>
      <c r="H51" s="112">
        <f>分析結果!G51*各種係数表!G118</f>
        <v>0</v>
      </c>
      <c r="I51" s="118">
        <f>G51*各種係数表!H118</f>
        <v>0</v>
      </c>
      <c r="K51" s="105">
        <v>0</v>
      </c>
      <c r="L51" s="120">
        <f t="shared" si="2"/>
        <v>0</v>
      </c>
      <c r="M51" s="112">
        <f>(K51*各種係数表!G118)-H51</f>
        <v>0</v>
      </c>
      <c r="N51" s="118">
        <f>(K51*各種係数表!H118)-I51</f>
        <v>0</v>
      </c>
      <c r="P51" s="183">
        <f>IF($P$48=TRUE,1,1-各種係数表!F118)</f>
        <v>1</v>
      </c>
      <c r="Q51" s="109">
        <f>ROUND(($I$155+$N$155)*各種係数表!$K$116*各種係数表!J118*分析結果!P51,0)</f>
        <v>0</v>
      </c>
      <c r="R51" s="109">
        <v>0</v>
      </c>
      <c r="S51" s="112">
        <f>ROUND(R51*各種係数表!G118,0)</f>
        <v>0</v>
      </c>
      <c r="T51" s="118">
        <f>ROUND(R51*各種係数表!H118,0)</f>
        <v>0</v>
      </c>
      <c r="V51" s="120">
        <f t="shared" si="3"/>
        <v>0</v>
      </c>
      <c r="W51" s="112">
        <f t="shared" si="4"/>
        <v>0</v>
      </c>
      <c r="X51" s="118">
        <f t="shared" si="4"/>
        <v>0</v>
      </c>
      <c r="Z51" s="392" t="s">
        <v>41</v>
      </c>
      <c r="AA51" s="393" t="s">
        <v>2</v>
      </c>
      <c r="AB51" s="120">
        <f>G51*雇用表106分類!G7</f>
        <v>0</v>
      </c>
      <c r="AC51" s="118">
        <f>G51*雇用表106分類!H7</f>
        <v>0</v>
      </c>
      <c r="AD51" s="120">
        <f>L51*雇用表106分類!G7</f>
        <v>0</v>
      </c>
      <c r="AE51" s="118">
        <f>L51*雇用表106分類!H7</f>
        <v>0</v>
      </c>
      <c r="AF51" s="120">
        <f>R51*雇用表106分類!G7</f>
        <v>0</v>
      </c>
      <c r="AG51" s="118">
        <f>R51*雇用表106分類!H7</f>
        <v>0</v>
      </c>
    </row>
    <row r="52" spans="2:33" x14ac:dyDescent="0.15">
      <c r="B52" s="392" t="s">
        <v>42</v>
      </c>
      <c r="C52" s="393" t="s">
        <v>3</v>
      </c>
      <c r="D52" s="118">
        <f>入力シート!C13+入力シート!G13</f>
        <v>0</v>
      </c>
      <c r="F52" s="183">
        <f>IF($F$48=TRUE,1,1-各種係数表!F119)</f>
        <v>0.93309501776686643</v>
      </c>
      <c r="G52" s="109">
        <f t="shared" si="1"/>
        <v>0</v>
      </c>
      <c r="H52" s="112">
        <f>分析結果!G52*各種係数表!G119</f>
        <v>0</v>
      </c>
      <c r="I52" s="118">
        <f>G52*各種係数表!H119</f>
        <v>0</v>
      </c>
      <c r="K52" s="105">
        <v>0</v>
      </c>
      <c r="L52" s="120">
        <f t="shared" si="2"/>
        <v>0</v>
      </c>
      <c r="M52" s="112">
        <f>(K52*各種係数表!G119)-H52</f>
        <v>0</v>
      </c>
      <c r="N52" s="118">
        <f>(K52*各種係数表!H119)-I52</f>
        <v>0</v>
      </c>
      <c r="P52" s="183">
        <f>IF($P$48=TRUE,1,1-各種係数表!F119)</f>
        <v>0.93309501776686643</v>
      </c>
      <c r="Q52" s="109">
        <f>ROUND(($I$155+$N$155)*各種係数表!$K$116*各種係数表!J119*分析結果!P52,0)</f>
        <v>0</v>
      </c>
      <c r="R52" s="109">
        <v>0</v>
      </c>
      <c r="S52" s="112">
        <f>ROUND(R52*各種係数表!G119,0)</f>
        <v>0</v>
      </c>
      <c r="T52" s="118">
        <f>ROUND(R52*各種係数表!H119,0)</f>
        <v>0</v>
      </c>
      <c r="V52" s="120">
        <f t="shared" si="3"/>
        <v>0</v>
      </c>
      <c r="W52" s="112">
        <f t="shared" si="4"/>
        <v>0</v>
      </c>
      <c r="X52" s="118">
        <f t="shared" si="4"/>
        <v>0</v>
      </c>
      <c r="Z52" s="392" t="s">
        <v>42</v>
      </c>
      <c r="AA52" s="393" t="s">
        <v>3</v>
      </c>
      <c r="AB52" s="120">
        <f>G52*雇用表106分類!G8</f>
        <v>0</v>
      </c>
      <c r="AC52" s="118">
        <f>G52*雇用表106分類!H8</f>
        <v>0</v>
      </c>
      <c r="AD52" s="120">
        <f>L52*雇用表106分類!G8</f>
        <v>0</v>
      </c>
      <c r="AE52" s="118">
        <f>L52*雇用表106分類!H8</f>
        <v>0</v>
      </c>
      <c r="AF52" s="120">
        <f>R52*雇用表106分類!G8</f>
        <v>0</v>
      </c>
      <c r="AG52" s="118">
        <f>R52*雇用表106分類!H8</f>
        <v>0</v>
      </c>
    </row>
    <row r="53" spans="2:33" x14ac:dyDescent="0.15">
      <c r="B53" s="392" t="s">
        <v>43</v>
      </c>
      <c r="C53" s="393" t="s">
        <v>4</v>
      </c>
      <c r="D53" s="118">
        <f>入力シート!C14+入力シート!G14</f>
        <v>0</v>
      </c>
      <c r="F53" s="183">
        <f>IF($F$48=TRUE,1,1-各種係数表!F120)</f>
        <v>0.77339566814176519</v>
      </c>
      <c r="G53" s="109">
        <f t="shared" si="1"/>
        <v>0</v>
      </c>
      <c r="H53" s="112">
        <f>分析結果!G53*各種係数表!G120</f>
        <v>0</v>
      </c>
      <c r="I53" s="118">
        <f>G53*各種係数表!H120</f>
        <v>0</v>
      </c>
      <c r="K53" s="105">
        <v>0</v>
      </c>
      <c r="L53" s="120">
        <f t="shared" si="2"/>
        <v>0</v>
      </c>
      <c r="M53" s="112">
        <f>(K53*各種係数表!G120)-H53</f>
        <v>0</v>
      </c>
      <c r="N53" s="118">
        <f>(K53*各種係数表!H120)-I53</f>
        <v>0</v>
      </c>
      <c r="P53" s="183">
        <f>IF($P$48=TRUE,1,1-各種係数表!F120)</f>
        <v>0.77339566814176519</v>
      </c>
      <c r="Q53" s="460">
        <f>ROUND(($I$155+$N$155)*各種係数表!$K$116*各種係数表!J120*分析結果!P53,0)</f>
        <v>0</v>
      </c>
      <c r="R53" s="109">
        <v>0</v>
      </c>
      <c r="S53" s="112">
        <f>ROUND(R53*各種係数表!G120,0)</f>
        <v>0</v>
      </c>
      <c r="T53" s="118">
        <f>ROUND(R53*各種係数表!H120,0)</f>
        <v>0</v>
      </c>
      <c r="V53" s="120">
        <f t="shared" si="3"/>
        <v>0</v>
      </c>
      <c r="W53" s="112">
        <f t="shared" si="4"/>
        <v>0</v>
      </c>
      <c r="X53" s="118">
        <f t="shared" si="4"/>
        <v>0</v>
      </c>
      <c r="Z53" s="392" t="s">
        <v>43</v>
      </c>
      <c r="AA53" s="393" t="s">
        <v>4</v>
      </c>
      <c r="AB53" s="120">
        <f>G53*雇用表106分類!G9</f>
        <v>0</v>
      </c>
      <c r="AC53" s="118">
        <f>G53*雇用表106分類!H9</f>
        <v>0</v>
      </c>
      <c r="AD53" s="120">
        <f>L53*雇用表106分類!G9</f>
        <v>0</v>
      </c>
      <c r="AE53" s="118">
        <f>L53*雇用表106分類!H9</f>
        <v>0</v>
      </c>
      <c r="AF53" s="120">
        <f>R53*雇用表106分類!G9</f>
        <v>0</v>
      </c>
      <c r="AG53" s="118">
        <f>R53*雇用表106分類!H9</f>
        <v>0</v>
      </c>
    </row>
    <row r="54" spans="2:33" x14ac:dyDescent="0.15">
      <c r="B54" s="394" t="s">
        <v>44</v>
      </c>
      <c r="C54" s="395" t="s">
        <v>46</v>
      </c>
      <c r="D54" s="119">
        <f>入力シート!C15+入力シート!G15</f>
        <v>0</v>
      </c>
      <c r="F54" s="184">
        <f>IF($F$48=TRUE,1,1-各種係数表!F121)</f>
        <v>0</v>
      </c>
      <c r="G54" s="110">
        <f t="shared" si="1"/>
        <v>0</v>
      </c>
      <c r="H54" s="113">
        <f>分析結果!G54*各種係数表!G121</f>
        <v>0</v>
      </c>
      <c r="I54" s="119">
        <f>G54*各種係数表!H121</f>
        <v>0</v>
      </c>
      <c r="K54" s="106">
        <v>0</v>
      </c>
      <c r="L54" s="121">
        <f t="shared" si="2"/>
        <v>0</v>
      </c>
      <c r="M54" s="113">
        <f>(K54*各種係数表!G121)-H54</f>
        <v>0</v>
      </c>
      <c r="N54" s="119">
        <f>(K54*各種係数表!H121)-I54</f>
        <v>0</v>
      </c>
      <c r="P54" s="184">
        <f>IF($P$48=TRUE,1,1-各種係数表!F121)</f>
        <v>0</v>
      </c>
      <c r="Q54" s="109">
        <f>ROUND(($I$155+$N$155)*各種係数表!$K$116*各種係数表!J121*分析結果!P54,0)</f>
        <v>0</v>
      </c>
      <c r="R54" s="110">
        <v>0</v>
      </c>
      <c r="S54" s="113">
        <f>ROUND(R54*各種係数表!G121,0)</f>
        <v>0</v>
      </c>
      <c r="T54" s="119">
        <f>ROUND(R54*各種係数表!H121,0)</f>
        <v>0</v>
      </c>
      <c r="V54" s="121">
        <f t="shared" si="3"/>
        <v>0</v>
      </c>
      <c r="W54" s="113">
        <f t="shared" si="4"/>
        <v>0</v>
      </c>
      <c r="X54" s="119">
        <f t="shared" si="4"/>
        <v>0</v>
      </c>
      <c r="Z54" s="394" t="s">
        <v>44</v>
      </c>
      <c r="AA54" s="395" t="s">
        <v>46</v>
      </c>
      <c r="AB54" s="121">
        <f>G54*雇用表106分類!G10</f>
        <v>0</v>
      </c>
      <c r="AC54" s="119">
        <f>G54*雇用表106分類!H10</f>
        <v>0</v>
      </c>
      <c r="AD54" s="121">
        <f>L54*雇用表106分類!G10</f>
        <v>0</v>
      </c>
      <c r="AE54" s="119">
        <f>L54*雇用表106分類!H10</f>
        <v>0</v>
      </c>
      <c r="AF54" s="121">
        <f>R54*雇用表106分類!G10</f>
        <v>0</v>
      </c>
      <c r="AG54" s="119">
        <f>R54*雇用表106分類!H10</f>
        <v>0</v>
      </c>
    </row>
    <row r="55" spans="2:33" x14ac:dyDescent="0.15">
      <c r="B55" s="392" t="s">
        <v>45</v>
      </c>
      <c r="C55" s="393" t="s">
        <v>417</v>
      </c>
      <c r="D55" s="118">
        <f>入力シート!C16+入力シート!G16</f>
        <v>0</v>
      </c>
      <c r="F55" s="183">
        <f>IF($F$48=TRUE,1,1-各種係数表!F122)</f>
        <v>0.71206736743614862</v>
      </c>
      <c r="G55" s="109">
        <f t="shared" si="1"/>
        <v>0</v>
      </c>
      <c r="H55" s="112">
        <f>分析結果!G55*各種係数表!G122</f>
        <v>0</v>
      </c>
      <c r="I55" s="118">
        <f>G55*各種係数表!H122</f>
        <v>0</v>
      </c>
      <c r="K55" s="105">
        <v>0</v>
      </c>
      <c r="L55" s="120">
        <f t="shared" si="2"/>
        <v>0</v>
      </c>
      <c r="M55" s="112">
        <f>(K55*各種係数表!G122)-H55</f>
        <v>0</v>
      </c>
      <c r="N55" s="118">
        <f>(K55*各種係数表!H122)-I55</f>
        <v>0</v>
      </c>
      <c r="P55" s="183">
        <f>IF($P$48=TRUE,1,1-各種係数表!F122)</f>
        <v>0.71206736743614862</v>
      </c>
      <c r="Q55" s="109">
        <f>ROUND(($I$155+$N$155)*各種係数表!$K$116*各種係数表!J122*分析結果!P55,0)</f>
        <v>0</v>
      </c>
      <c r="R55" s="109">
        <v>0</v>
      </c>
      <c r="S55" s="112">
        <f>ROUND(R55*各種係数表!G122,0)</f>
        <v>0</v>
      </c>
      <c r="T55" s="118">
        <f>ROUND(R55*各種係数表!H122,0)</f>
        <v>0</v>
      </c>
      <c r="V55" s="120">
        <f t="shared" si="3"/>
        <v>0</v>
      </c>
      <c r="W55" s="112">
        <f t="shared" si="4"/>
        <v>0</v>
      </c>
      <c r="X55" s="118">
        <f t="shared" si="4"/>
        <v>0</v>
      </c>
      <c r="Z55" s="392" t="s">
        <v>45</v>
      </c>
      <c r="AA55" s="393" t="s">
        <v>417</v>
      </c>
      <c r="AB55" s="120">
        <f>G55*雇用表106分類!G11</f>
        <v>0</v>
      </c>
      <c r="AC55" s="118">
        <f>G55*雇用表106分類!H11</f>
        <v>0</v>
      </c>
      <c r="AD55" s="120">
        <f>L55*雇用表106分類!G11</f>
        <v>0</v>
      </c>
      <c r="AE55" s="118">
        <f>L55*雇用表106分類!H11</f>
        <v>0</v>
      </c>
      <c r="AF55" s="120">
        <f>R55*雇用表106分類!G11</f>
        <v>0</v>
      </c>
      <c r="AG55" s="118">
        <f>R55*雇用表106分類!H11</f>
        <v>0</v>
      </c>
    </row>
    <row r="56" spans="2:33" x14ac:dyDescent="0.15">
      <c r="B56" s="392" t="s">
        <v>47</v>
      </c>
      <c r="C56" s="393" t="s">
        <v>48</v>
      </c>
      <c r="D56" s="118">
        <f>入力シート!C17+入力シート!G17</f>
        <v>0</v>
      </c>
      <c r="F56" s="183">
        <f>IF($F$48=TRUE,1,1-各種係数表!F123)</f>
        <v>0.38903219406791989</v>
      </c>
      <c r="G56" s="109">
        <f t="shared" si="1"/>
        <v>0</v>
      </c>
      <c r="H56" s="112">
        <f>分析結果!G56*各種係数表!G123</f>
        <v>0</v>
      </c>
      <c r="I56" s="118">
        <f>G56*各種係数表!H123</f>
        <v>0</v>
      </c>
      <c r="K56" s="105">
        <v>0</v>
      </c>
      <c r="L56" s="120">
        <f t="shared" si="2"/>
        <v>0</v>
      </c>
      <c r="M56" s="112">
        <f>(K56*各種係数表!G123)-H56</f>
        <v>0</v>
      </c>
      <c r="N56" s="118">
        <f>(K56*各種係数表!H123)-I56</f>
        <v>0</v>
      </c>
      <c r="P56" s="183">
        <f>IF($P$48=TRUE,1,1-各種係数表!F123)</f>
        <v>0.38903219406791989</v>
      </c>
      <c r="Q56" s="109">
        <f>ROUND(($I$155+$N$155)*各種係数表!$K$116*各種係数表!J123*分析結果!P56,0)</f>
        <v>0</v>
      </c>
      <c r="R56" s="109">
        <v>0</v>
      </c>
      <c r="S56" s="112">
        <f>ROUND(R56*各種係数表!G123,0)</f>
        <v>0</v>
      </c>
      <c r="T56" s="118">
        <f>ROUND(R56*各種係数表!H123,0)</f>
        <v>0</v>
      </c>
      <c r="V56" s="120">
        <f t="shared" si="3"/>
        <v>0</v>
      </c>
      <c r="W56" s="112">
        <f t="shared" si="4"/>
        <v>0</v>
      </c>
      <c r="X56" s="118">
        <f t="shared" si="4"/>
        <v>0</v>
      </c>
      <c r="Z56" s="392" t="s">
        <v>47</v>
      </c>
      <c r="AA56" s="393" t="s">
        <v>48</v>
      </c>
      <c r="AB56" s="120">
        <f>G56*雇用表106分類!G12</f>
        <v>0</v>
      </c>
      <c r="AC56" s="118">
        <f>G56*雇用表106分類!H12</f>
        <v>0</v>
      </c>
      <c r="AD56" s="120">
        <f>L56*雇用表106分類!G12</f>
        <v>0</v>
      </c>
      <c r="AE56" s="118">
        <f>L56*雇用表106分類!H12</f>
        <v>0</v>
      </c>
      <c r="AF56" s="120">
        <f>R56*雇用表106分類!G12</f>
        <v>0</v>
      </c>
      <c r="AG56" s="118">
        <f>R56*雇用表106分類!H12</f>
        <v>0</v>
      </c>
    </row>
    <row r="57" spans="2:33" x14ac:dyDescent="0.15">
      <c r="B57" s="392" t="s">
        <v>49</v>
      </c>
      <c r="C57" s="393" t="s">
        <v>50</v>
      </c>
      <c r="D57" s="118">
        <f>入力シート!C18+入力シート!G18</f>
        <v>0</v>
      </c>
      <c r="F57" s="183">
        <f>IF($F$48=TRUE,1,1-各種係数表!F124)</f>
        <v>0.56594244160404839</v>
      </c>
      <c r="G57" s="109">
        <f t="shared" si="1"/>
        <v>0</v>
      </c>
      <c r="H57" s="112">
        <f>分析結果!G57*各種係数表!G124</f>
        <v>0</v>
      </c>
      <c r="I57" s="118">
        <f>G57*各種係数表!H124</f>
        <v>0</v>
      </c>
      <c r="K57" s="105">
        <v>0</v>
      </c>
      <c r="L57" s="120">
        <f t="shared" si="2"/>
        <v>0</v>
      </c>
      <c r="M57" s="112">
        <f>(K57*各種係数表!G124)-H57</f>
        <v>0</v>
      </c>
      <c r="N57" s="118">
        <f>(K57*各種係数表!H124)-I57</f>
        <v>0</v>
      </c>
      <c r="P57" s="183">
        <f>IF($P$48=TRUE,1,1-各種係数表!F124)</f>
        <v>0.56594244160404839</v>
      </c>
      <c r="Q57" s="109">
        <f>ROUND(($I$155+$N$155)*各種係数表!$K$116*各種係数表!J124*分析結果!P57,0)</f>
        <v>0</v>
      </c>
      <c r="R57" s="109">
        <v>0</v>
      </c>
      <c r="S57" s="112">
        <f>ROUND(R57*各種係数表!G124,0)</f>
        <v>0</v>
      </c>
      <c r="T57" s="118">
        <f>ROUND(R57*各種係数表!H124,0)</f>
        <v>0</v>
      </c>
      <c r="V57" s="120">
        <f t="shared" si="3"/>
        <v>0</v>
      </c>
      <c r="W57" s="112">
        <f t="shared" si="4"/>
        <v>0</v>
      </c>
      <c r="X57" s="118">
        <f t="shared" si="4"/>
        <v>0</v>
      </c>
      <c r="Z57" s="392" t="s">
        <v>49</v>
      </c>
      <c r="AA57" s="393" t="s">
        <v>50</v>
      </c>
      <c r="AB57" s="120">
        <f>G57*雇用表106分類!G13</f>
        <v>0</v>
      </c>
      <c r="AC57" s="118">
        <f>G57*雇用表106分類!H13</f>
        <v>0</v>
      </c>
      <c r="AD57" s="120">
        <f>L57*雇用表106分類!G13</f>
        <v>0</v>
      </c>
      <c r="AE57" s="118">
        <f>L57*雇用表106分類!H13</f>
        <v>0</v>
      </c>
      <c r="AF57" s="120">
        <f>R57*雇用表106分類!G13</f>
        <v>0</v>
      </c>
      <c r="AG57" s="118">
        <f>R57*雇用表106分類!H13</f>
        <v>0</v>
      </c>
    </row>
    <row r="58" spans="2:33" x14ac:dyDescent="0.15">
      <c r="B58" s="392" t="s">
        <v>51</v>
      </c>
      <c r="C58" s="393" t="s">
        <v>418</v>
      </c>
      <c r="D58" s="118">
        <f>入力シート!C19+入力シート!G19</f>
        <v>0</v>
      </c>
      <c r="F58" s="183">
        <f>IF($F$48=TRUE,1,1-各種係数表!F125)</f>
        <v>0.67533134900191061</v>
      </c>
      <c r="G58" s="109">
        <f t="shared" si="1"/>
        <v>0</v>
      </c>
      <c r="H58" s="112">
        <f>分析結果!G58*各種係数表!G125</f>
        <v>0</v>
      </c>
      <c r="I58" s="118">
        <f>G58*各種係数表!H125</f>
        <v>0</v>
      </c>
      <c r="K58" s="105">
        <v>0</v>
      </c>
      <c r="L58" s="120">
        <f t="shared" si="2"/>
        <v>0</v>
      </c>
      <c r="M58" s="112">
        <f>(K58*各種係数表!G125)-H58</f>
        <v>0</v>
      </c>
      <c r="N58" s="118">
        <f>(K58*各種係数表!H125)-I58</f>
        <v>0</v>
      </c>
      <c r="P58" s="183">
        <f>IF($P$48=TRUE,1,1-各種係数表!F125)</f>
        <v>0.67533134900191061</v>
      </c>
      <c r="Q58" s="460">
        <f>ROUND(($I$155+$N$155)*各種係数表!$K$116*各種係数表!J125*分析結果!P58,0)</f>
        <v>0</v>
      </c>
      <c r="R58" s="109">
        <v>0</v>
      </c>
      <c r="S58" s="112">
        <f>ROUND(R58*各種係数表!G125,0)</f>
        <v>0</v>
      </c>
      <c r="T58" s="118">
        <f>ROUND(R58*各種係数表!H125,0)</f>
        <v>0</v>
      </c>
      <c r="V58" s="120">
        <f t="shared" si="3"/>
        <v>0</v>
      </c>
      <c r="W58" s="112">
        <f t="shared" si="4"/>
        <v>0</v>
      </c>
      <c r="X58" s="118">
        <f t="shared" si="4"/>
        <v>0</v>
      </c>
      <c r="Z58" s="392" t="s">
        <v>51</v>
      </c>
      <c r="AA58" s="393" t="s">
        <v>418</v>
      </c>
      <c r="AB58" s="120">
        <f>G58*雇用表106分類!G14</f>
        <v>0</v>
      </c>
      <c r="AC58" s="118">
        <f>G58*雇用表106分類!H14</f>
        <v>0</v>
      </c>
      <c r="AD58" s="120">
        <f>L58*雇用表106分類!G14</f>
        <v>0</v>
      </c>
      <c r="AE58" s="118">
        <f>L58*雇用表106分類!H14</f>
        <v>0</v>
      </c>
      <c r="AF58" s="120">
        <f>R58*雇用表106分類!G14</f>
        <v>0</v>
      </c>
      <c r="AG58" s="118">
        <f>R58*雇用表106分類!H14</f>
        <v>0</v>
      </c>
    </row>
    <row r="59" spans="2:33" x14ac:dyDescent="0.15">
      <c r="B59" s="394" t="s">
        <v>53</v>
      </c>
      <c r="C59" s="395" t="s">
        <v>5</v>
      </c>
      <c r="D59" s="119">
        <f>入力シート!C20+入力シート!G20</f>
        <v>0</v>
      </c>
      <c r="F59" s="184">
        <f>IF($F$48=TRUE,1,1-各種係数表!F126)</f>
        <v>0</v>
      </c>
      <c r="G59" s="110">
        <f t="shared" si="1"/>
        <v>0</v>
      </c>
      <c r="H59" s="113">
        <f>分析結果!G59*各種係数表!G126</f>
        <v>0</v>
      </c>
      <c r="I59" s="119">
        <f>G59*各種係数表!H126</f>
        <v>0</v>
      </c>
      <c r="K59" s="106">
        <v>0</v>
      </c>
      <c r="L59" s="121">
        <f t="shared" si="2"/>
        <v>0</v>
      </c>
      <c r="M59" s="113">
        <f>(K59*各種係数表!G126)-H59</f>
        <v>0</v>
      </c>
      <c r="N59" s="119">
        <f>(K59*各種係数表!H126)-I59</f>
        <v>0</v>
      </c>
      <c r="P59" s="184">
        <f>IF($P$48=TRUE,1,1-各種係数表!F126)</f>
        <v>0</v>
      </c>
      <c r="Q59" s="109">
        <f>ROUND(($I$155+$N$155)*各種係数表!$K$116*各種係数表!J126*分析結果!P59,0)</f>
        <v>0</v>
      </c>
      <c r="R59" s="110">
        <v>0</v>
      </c>
      <c r="S59" s="113">
        <f>ROUND(R59*各種係数表!G126,0)</f>
        <v>0</v>
      </c>
      <c r="T59" s="119">
        <f>ROUND(R59*各種係数表!H126,0)</f>
        <v>0</v>
      </c>
      <c r="V59" s="121">
        <f t="shared" si="3"/>
        <v>0</v>
      </c>
      <c r="W59" s="113">
        <f t="shared" si="4"/>
        <v>0</v>
      </c>
      <c r="X59" s="119">
        <f t="shared" si="4"/>
        <v>0</v>
      </c>
      <c r="Z59" s="394" t="s">
        <v>53</v>
      </c>
      <c r="AA59" s="395" t="s">
        <v>5</v>
      </c>
      <c r="AB59" s="121">
        <f>G59*雇用表106分類!G15</f>
        <v>0</v>
      </c>
      <c r="AC59" s="119">
        <f>G59*雇用表106分類!H15</f>
        <v>0</v>
      </c>
      <c r="AD59" s="121">
        <f>L59*雇用表106分類!G15</f>
        <v>0</v>
      </c>
      <c r="AE59" s="119">
        <f>L59*雇用表106分類!H15</f>
        <v>0</v>
      </c>
      <c r="AF59" s="121">
        <f>R59*雇用表106分類!G15</f>
        <v>0</v>
      </c>
      <c r="AG59" s="119">
        <f>R59*雇用表106分類!H15</f>
        <v>0</v>
      </c>
    </row>
    <row r="60" spans="2:33" x14ac:dyDescent="0.15">
      <c r="B60" s="392" t="s">
        <v>54</v>
      </c>
      <c r="C60" s="393" t="s">
        <v>55</v>
      </c>
      <c r="D60" s="118">
        <f>入力シート!C21+入力シート!G21</f>
        <v>0</v>
      </c>
      <c r="F60" s="183">
        <f>IF($F$48=TRUE,1,1-各種係数表!F127)</f>
        <v>6.1986688666827328E-2</v>
      </c>
      <c r="G60" s="109">
        <f t="shared" si="1"/>
        <v>0</v>
      </c>
      <c r="H60" s="112">
        <f>分析結果!G60*各種係数表!G127</f>
        <v>0</v>
      </c>
      <c r="I60" s="118">
        <f>G60*各種係数表!H127</f>
        <v>0</v>
      </c>
      <c r="K60" s="105">
        <v>0</v>
      </c>
      <c r="L60" s="120">
        <f t="shared" si="2"/>
        <v>0</v>
      </c>
      <c r="M60" s="112">
        <f>(K60*各種係数表!G127)-H60</f>
        <v>0</v>
      </c>
      <c r="N60" s="118">
        <f>(K60*各種係数表!H127)-I60</f>
        <v>0</v>
      </c>
      <c r="P60" s="183">
        <f>IF($P$48=TRUE,1,1-各種係数表!F127)</f>
        <v>6.1986688666827328E-2</v>
      </c>
      <c r="Q60" s="109">
        <f>ROUND(($I$155+$N$155)*各種係数表!$K$116*各種係数表!J127*分析結果!P60,0)</f>
        <v>0</v>
      </c>
      <c r="R60" s="109">
        <v>0</v>
      </c>
      <c r="S60" s="112">
        <f>ROUND(R60*各種係数表!G127,0)</f>
        <v>0</v>
      </c>
      <c r="T60" s="118">
        <f>ROUND(R60*各種係数表!H127,0)</f>
        <v>0</v>
      </c>
      <c r="V60" s="120">
        <f t="shared" si="3"/>
        <v>0</v>
      </c>
      <c r="W60" s="112">
        <f t="shared" si="4"/>
        <v>0</v>
      </c>
      <c r="X60" s="118">
        <f t="shared" si="4"/>
        <v>0</v>
      </c>
      <c r="Z60" s="392" t="s">
        <v>54</v>
      </c>
      <c r="AA60" s="393" t="s">
        <v>55</v>
      </c>
      <c r="AB60" s="120">
        <f>G60*雇用表106分類!G16</f>
        <v>0</v>
      </c>
      <c r="AC60" s="118">
        <f>G60*雇用表106分類!H16</f>
        <v>0</v>
      </c>
      <c r="AD60" s="120">
        <f>L60*雇用表106分類!G16</f>
        <v>0</v>
      </c>
      <c r="AE60" s="118">
        <f>L60*雇用表106分類!H16</f>
        <v>0</v>
      </c>
      <c r="AF60" s="120">
        <f>R60*雇用表106分類!G16</f>
        <v>0</v>
      </c>
      <c r="AG60" s="118">
        <f>R60*雇用表106分類!H16</f>
        <v>0</v>
      </c>
    </row>
    <row r="61" spans="2:33" x14ac:dyDescent="0.15">
      <c r="B61" s="392" t="s">
        <v>56</v>
      </c>
      <c r="C61" s="393" t="s">
        <v>57</v>
      </c>
      <c r="D61" s="118">
        <f>入力シート!C22+入力シート!G22</f>
        <v>0</v>
      </c>
      <c r="F61" s="183">
        <f>IF($F$48=TRUE,1,1-各種係数表!F128)</f>
        <v>5.9078926902005002E-2</v>
      </c>
      <c r="G61" s="109">
        <f t="shared" si="1"/>
        <v>0</v>
      </c>
      <c r="H61" s="112">
        <f>分析結果!G61*各種係数表!G128</f>
        <v>0</v>
      </c>
      <c r="I61" s="118">
        <f>G61*各種係数表!H128</f>
        <v>0</v>
      </c>
      <c r="K61" s="105">
        <v>0</v>
      </c>
      <c r="L61" s="120">
        <f t="shared" si="2"/>
        <v>0</v>
      </c>
      <c r="M61" s="112">
        <f>(K61*各種係数表!G128)-H61</f>
        <v>0</v>
      </c>
      <c r="N61" s="118">
        <f>(K61*各種係数表!H128)-I61</f>
        <v>0</v>
      </c>
      <c r="P61" s="183">
        <f>IF($P$48=TRUE,1,1-各種係数表!F128)</f>
        <v>5.9078926902005002E-2</v>
      </c>
      <c r="Q61" s="109">
        <f>ROUND(($I$155+$N$155)*各種係数表!$K$116*各種係数表!J128*分析結果!P61,0)</f>
        <v>0</v>
      </c>
      <c r="R61" s="109">
        <v>0</v>
      </c>
      <c r="S61" s="112">
        <f>ROUND(R61*各種係数表!G128,0)</f>
        <v>0</v>
      </c>
      <c r="T61" s="118">
        <f>ROUND(R61*各種係数表!H128,0)</f>
        <v>0</v>
      </c>
      <c r="V61" s="120">
        <f t="shared" si="3"/>
        <v>0</v>
      </c>
      <c r="W61" s="112">
        <f t="shared" si="4"/>
        <v>0</v>
      </c>
      <c r="X61" s="118">
        <f t="shared" si="4"/>
        <v>0</v>
      </c>
      <c r="Z61" s="392" t="s">
        <v>56</v>
      </c>
      <c r="AA61" s="393" t="s">
        <v>57</v>
      </c>
      <c r="AB61" s="120">
        <f>G61*雇用表106分類!G17</f>
        <v>0</v>
      </c>
      <c r="AC61" s="118">
        <f>G61*雇用表106分類!H17</f>
        <v>0</v>
      </c>
      <c r="AD61" s="120">
        <f>L61*雇用表106分類!G17</f>
        <v>0</v>
      </c>
      <c r="AE61" s="118">
        <f>L61*雇用表106分類!H17</f>
        <v>0</v>
      </c>
      <c r="AF61" s="120">
        <f>R61*雇用表106分類!G17</f>
        <v>0</v>
      </c>
      <c r="AG61" s="118">
        <f>R61*雇用表106分類!H17</f>
        <v>0</v>
      </c>
    </row>
    <row r="62" spans="2:33" x14ac:dyDescent="0.15">
      <c r="B62" s="392" t="s">
        <v>58</v>
      </c>
      <c r="C62" s="393" t="s">
        <v>59</v>
      </c>
      <c r="D62" s="118">
        <f>入力シート!C23+入力シート!G23</f>
        <v>0</v>
      </c>
      <c r="F62" s="183">
        <f>IF($F$48=TRUE,1,1-各種係数表!F129)</f>
        <v>0.30918079293957612</v>
      </c>
      <c r="G62" s="109">
        <f t="shared" si="1"/>
        <v>0</v>
      </c>
      <c r="H62" s="112">
        <f>分析結果!G62*各種係数表!G129</f>
        <v>0</v>
      </c>
      <c r="I62" s="118">
        <f>G62*各種係数表!H129</f>
        <v>0</v>
      </c>
      <c r="K62" s="105">
        <v>0</v>
      </c>
      <c r="L62" s="120">
        <f t="shared" si="2"/>
        <v>0</v>
      </c>
      <c r="M62" s="112">
        <f>(K62*各種係数表!G129)-H62</f>
        <v>0</v>
      </c>
      <c r="N62" s="118">
        <f>(K62*各種係数表!H129)-I62</f>
        <v>0</v>
      </c>
      <c r="P62" s="183">
        <f>IF($P$48=TRUE,1,1-各種係数表!F129)</f>
        <v>0.30918079293957612</v>
      </c>
      <c r="Q62" s="109">
        <f>ROUND(($I$155+$N$155)*各種係数表!$K$116*各種係数表!J129*分析結果!P62,0)</f>
        <v>0</v>
      </c>
      <c r="R62" s="109">
        <v>0</v>
      </c>
      <c r="S62" s="112">
        <f>ROUND(R62*各種係数表!G129,0)</f>
        <v>0</v>
      </c>
      <c r="T62" s="118">
        <f>ROUND(R62*各種係数表!H129,0)</f>
        <v>0</v>
      </c>
      <c r="V62" s="120">
        <f t="shared" si="3"/>
        <v>0</v>
      </c>
      <c r="W62" s="112">
        <f t="shared" si="4"/>
        <v>0</v>
      </c>
      <c r="X62" s="118">
        <f t="shared" si="4"/>
        <v>0</v>
      </c>
      <c r="Z62" s="392" t="s">
        <v>58</v>
      </c>
      <c r="AA62" s="393" t="s">
        <v>59</v>
      </c>
      <c r="AB62" s="120">
        <f>G62*雇用表106分類!G18</f>
        <v>0</v>
      </c>
      <c r="AC62" s="118">
        <f>G62*雇用表106分類!H18</f>
        <v>0</v>
      </c>
      <c r="AD62" s="120">
        <f>L62*雇用表106分類!G18</f>
        <v>0</v>
      </c>
      <c r="AE62" s="118">
        <f>L62*雇用表106分類!H18</f>
        <v>0</v>
      </c>
      <c r="AF62" s="120">
        <f>R62*雇用表106分類!G18</f>
        <v>0</v>
      </c>
      <c r="AG62" s="118">
        <f>R62*雇用表106分類!H18</f>
        <v>0</v>
      </c>
    </row>
    <row r="63" spans="2:33" x14ac:dyDescent="0.15">
      <c r="B63" s="392" t="s">
        <v>60</v>
      </c>
      <c r="C63" s="393" t="s">
        <v>61</v>
      </c>
      <c r="D63" s="118">
        <f>入力シート!C24+入力シート!G24</f>
        <v>0</v>
      </c>
      <c r="F63" s="183">
        <f>IF($F$48=TRUE,1,1-各種係数表!F130)</f>
        <v>0.24080621157329773</v>
      </c>
      <c r="G63" s="109">
        <f t="shared" si="1"/>
        <v>0</v>
      </c>
      <c r="H63" s="112">
        <f>分析結果!G63*各種係数表!G130</f>
        <v>0</v>
      </c>
      <c r="I63" s="118">
        <f>G63*各種係数表!H130</f>
        <v>0</v>
      </c>
      <c r="K63" s="105">
        <v>0</v>
      </c>
      <c r="L63" s="120">
        <f t="shared" si="2"/>
        <v>0</v>
      </c>
      <c r="M63" s="112">
        <f>(K63*各種係数表!G130)-H63</f>
        <v>0</v>
      </c>
      <c r="N63" s="118">
        <f>(K63*各種係数表!H130)-I63</f>
        <v>0</v>
      </c>
      <c r="P63" s="183">
        <f>IF($P$48=TRUE,1,1-各種係数表!F130)</f>
        <v>0.24080621157329773</v>
      </c>
      <c r="Q63" s="460">
        <f>ROUND(($I$155+$N$155)*各種係数表!$K$116*各種係数表!J130*分析結果!P63,0)</f>
        <v>0</v>
      </c>
      <c r="R63" s="109">
        <v>0</v>
      </c>
      <c r="S63" s="112">
        <f>ROUND(R63*各種係数表!G130,0)</f>
        <v>0</v>
      </c>
      <c r="T63" s="118">
        <f>ROUND(R63*各種係数表!H130,0)</f>
        <v>0</v>
      </c>
      <c r="V63" s="120">
        <f t="shared" si="3"/>
        <v>0</v>
      </c>
      <c r="W63" s="112">
        <f t="shared" si="4"/>
        <v>0</v>
      </c>
      <c r="X63" s="118">
        <f t="shared" si="4"/>
        <v>0</v>
      </c>
      <c r="Z63" s="392" t="s">
        <v>60</v>
      </c>
      <c r="AA63" s="393" t="s">
        <v>61</v>
      </c>
      <c r="AB63" s="120">
        <f>G63*雇用表106分類!G19</f>
        <v>0</v>
      </c>
      <c r="AC63" s="118">
        <f>G63*雇用表106分類!H19</f>
        <v>0</v>
      </c>
      <c r="AD63" s="120">
        <f>L63*雇用表106分類!G19</f>
        <v>0</v>
      </c>
      <c r="AE63" s="118">
        <f>L63*雇用表106分類!H19</f>
        <v>0</v>
      </c>
      <c r="AF63" s="120">
        <f>R63*雇用表106分類!G19</f>
        <v>0</v>
      </c>
      <c r="AG63" s="118">
        <f>R63*雇用表106分類!H19</f>
        <v>0</v>
      </c>
    </row>
    <row r="64" spans="2:33" ht="14.25" customHeight="1" x14ac:dyDescent="0.15">
      <c r="B64" s="394" t="s">
        <v>62</v>
      </c>
      <c r="C64" s="395" t="s">
        <v>6</v>
      </c>
      <c r="D64" s="119">
        <f>入力シート!C25+入力シート!G25</f>
        <v>0</v>
      </c>
      <c r="F64" s="184">
        <f>IF($F$48=TRUE,1,1-各種係数表!F131)</f>
        <v>0.20999867163094543</v>
      </c>
      <c r="G64" s="110">
        <f t="shared" si="1"/>
        <v>0</v>
      </c>
      <c r="H64" s="113">
        <f>分析結果!G64*各種係数表!G131</f>
        <v>0</v>
      </c>
      <c r="I64" s="119">
        <f>G64*各種係数表!H131</f>
        <v>0</v>
      </c>
      <c r="K64" s="106">
        <v>0</v>
      </c>
      <c r="L64" s="121">
        <f t="shared" si="2"/>
        <v>0</v>
      </c>
      <c r="M64" s="113">
        <f>(K64*各種係数表!G131)-H64</f>
        <v>0</v>
      </c>
      <c r="N64" s="119">
        <f>(K64*各種係数表!H131)-I64</f>
        <v>0</v>
      </c>
      <c r="P64" s="184">
        <f>IF($P$48=TRUE,1,1-各種係数表!F131)</f>
        <v>0.20999867163094543</v>
      </c>
      <c r="Q64" s="109">
        <f>ROUND(($I$155+$N$155)*各種係数表!$K$116*各種係数表!J131*分析結果!P64,0)</f>
        <v>0</v>
      </c>
      <c r="R64" s="110">
        <v>0</v>
      </c>
      <c r="S64" s="113">
        <f>ROUND(R64*各種係数表!G131,0)</f>
        <v>0</v>
      </c>
      <c r="T64" s="119">
        <f>ROUND(R64*各種係数表!H131,0)</f>
        <v>0</v>
      </c>
      <c r="V64" s="121">
        <f t="shared" si="3"/>
        <v>0</v>
      </c>
      <c r="W64" s="113">
        <f t="shared" si="4"/>
        <v>0</v>
      </c>
      <c r="X64" s="119">
        <f t="shared" si="4"/>
        <v>0</v>
      </c>
      <c r="Z64" s="394" t="s">
        <v>62</v>
      </c>
      <c r="AA64" s="395" t="s">
        <v>6</v>
      </c>
      <c r="AB64" s="121">
        <f>G64*雇用表106分類!G20</f>
        <v>0</v>
      </c>
      <c r="AC64" s="119">
        <f>G64*雇用表106分類!H20</f>
        <v>0</v>
      </c>
      <c r="AD64" s="121">
        <f>L64*雇用表106分類!G20</f>
        <v>0</v>
      </c>
      <c r="AE64" s="119">
        <f>L64*雇用表106分類!H20</f>
        <v>0</v>
      </c>
      <c r="AF64" s="121">
        <f>R64*雇用表106分類!G20</f>
        <v>0</v>
      </c>
      <c r="AG64" s="119">
        <f>R64*雇用表106分類!H20</f>
        <v>0</v>
      </c>
    </row>
    <row r="65" spans="2:33" x14ac:dyDescent="0.15">
      <c r="B65" s="392" t="s">
        <v>63</v>
      </c>
      <c r="C65" s="393" t="s">
        <v>64</v>
      </c>
      <c r="D65" s="118">
        <f>入力シート!C26+入力シート!G26</f>
        <v>0</v>
      </c>
      <c r="F65" s="183">
        <f>IF($F$48=TRUE,1,1-各種係数表!F132)</f>
        <v>0.2863594878369895</v>
      </c>
      <c r="G65" s="109">
        <f t="shared" si="1"/>
        <v>0</v>
      </c>
      <c r="H65" s="112">
        <f>分析結果!G65*各種係数表!G132</f>
        <v>0</v>
      </c>
      <c r="I65" s="118">
        <f>G65*各種係数表!H132</f>
        <v>0</v>
      </c>
      <c r="K65" s="105">
        <v>0</v>
      </c>
      <c r="L65" s="120">
        <f t="shared" si="2"/>
        <v>0</v>
      </c>
      <c r="M65" s="112">
        <f>(K65*各種係数表!G132)-H65</f>
        <v>0</v>
      </c>
      <c r="N65" s="118">
        <f>(K65*各種係数表!H132)-I65</f>
        <v>0</v>
      </c>
      <c r="P65" s="183">
        <f>IF($P$48=TRUE,1,1-各種係数表!F132)</f>
        <v>0.2863594878369895</v>
      </c>
      <c r="Q65" s="109">
        <f>ROUND(($I$155+$N$155)*各種係数表!$K$116*各種係数表!J132*分析結果!P65,0)</f>
        <v>0</v>
      </c>
      <c r="R65" s="109">
        <v>0</v>
      </c>
      <c r="S65" s="112">
        <f>ROUND(R65*各種係数表!G132,0)</f>
        <v>0</v>
      </c>
      <c r="T65" s="118">
        <f>ROUND(R65*各種係数表!H132,0)</f>
        <v>0</v>
      </c>
      <c r="V65" s="120">
        <f t="shared" si="3"/>
        <v>0</v>
      </c>
      <c r="W65" s="112">
        <f t="shared" si="3"/>
        <v>0</v>
      </c>
      <c r="X65" s="118">
        <f t="shared" si="3"/>
        <v>0</v>
      </c>
      <c r="Z65" s="392" t="s">
        <v>63</v>
      </c>
      <c r="AA65" s="393" t="s">
        <v>64</v>
      </c>
      <c r="AB65" s="120">
        <f>G65*雇用表106分類!G21</f>
        <v>0</v>
      </c>
      <c r="AC65" s="118">
        <f>G65*雇用表106分類!H21</f>
        <v>0</v>
      </c>
      <c r="AD65" s="120">
        <f>L65*雇用表106分類!G21</f>
        <v>0</v>
      </c>
      <c r="AE65" s="118">
        <f>L65*雇用表106分類!H21</f>
        <v>0</v>
      </c>
      <c r="AF65" s="120">
        <f>R65*雇用表106分類!G21</f>
        <v>0</v>
      </c>
      <c r="AG65" s="118">
        <f>R65*雇用表106分類!H21</f>
        <v>0</v>
      </c>
    </row>
    <row r="66" spans="2:33" x14ac:dyDescent="0.15">
      <c r="B66" s="392" t="s">
        <v>65</v>
      </c>
      <c r="C66" s="393" t="s">
        <v>66</v>
      </c>
      <c r="D66" s="118">
        <f>入力シート!C27+入力シート!G27</f>
        <v>0</v>
      </c>
      <c r="F66" s="183">
        <f>IF($F$48=TRUE,1,1-各種係数表!F133)</f>
        <v>0.35853802823209113</v>
      </c>
      <c r="G66" s="109">
        <f t="shared" si="1"/>
        <v>0</v>
      </c>
      <c r="H66" s="112">
        <f>分析結果!G66*各種係数表!G133</f>
        <v>0</v>
      </c>
      <c r="I66" s="118">
        <f>G66*各種係数表!H133</f>
        <v>0</v>
      </c>
      <c r="K66" s="105">
        <v>0</v>
      </c>
      <c r="L66" s="120">
        <f t="shared" si="2"/>
        <v>0</v>
      </c>
      <c r="M66" s="112">
        <f>(K66*各種係数表!G133)-H66</f>
        <v>0</v>
      </c>
      <c r="N66" s="118">
        <f>(K66*各種係数表!H133)-I66</f>
        <v>0</v>
      </c>
      <c r="P66" s="183">
        <f>IF($P$48=TRUE,1,1-各種係数表!F133)</f>
        <v>0.35853802823209113</v>
      </c>
      <c r="Q66" s="109">
        <f>ROUND(($I$155+$N$155)*各種係数表!$K$116*各種係数表!J133*分析結果!P66,0)</f>
        <v>0</v>
      </c>
      <c r="R66" s="109">
        <v>0</v>
      </c>
      <c r="S66" s="112">
        <f>ROUND(R66*各種係数表!G133,0)</f>
        <v>0</v>
      </c>
      <c r="T66" s="118">
        <f>ROUND(R66*各種係数表!H133,0)</f>
        <v>0</v>
      </c>
      <c r="V66" s="120">
        <f t="shared" si="3"/>
        <v>0</v>
      </c>
      <c r="W66" s="112">
        <f t="shared" si="3"/>
        <v>0</v>
      </c>
      <c r="X66" s="118">
        <f t="shared" si="3"/>
        <v>0</v>
      </c>
      <c r="Z66" s="392" t="s">
        <v>65</v>
      </c>
      <c r="AA66" s="393" t="s">
        <v>66</v>
      </c>
      <c r="AB66" s="120">
        <f>G66*雇用表106分類!G22</f>
        <v>0</v>
      </c>
      <c r="AC66" s="118">
        <f>G66*雇用表106分類!H22</f>
        <v>0</v>
      </c>
      <c r="AD66" s="120">
        <f>L66*雇用表106分類!G22</f>
        <v>0</v>
      </c>
      <c r="AE66" s="118">
        <f>L66*雇用表106分類!H22</f>
        <v>0</v>
      </c>
      <c r="AF66" s="120">
        <f>R66*雇用表106分類!G22</f>
        <v>0</v>
      </c>
      <c r="AG66" s="118">
        <f>R66*雇用表106分類!H22</f>
        <v>0</v>
      </c>
    </row>
    <row r="67" spans="2:33" x14ac:dyDescent="0.15">
      <c r="B67" s="392" t="s">
        <v>67</v>
      </c>
      <c r="C67" s="393" t="s">
        <v>68</v>
      </c>
      <c r="D67" s="118">
        <f>入力シート!C28+入力シート!G28</f>
        <v>0</v>
      </c>
      <c r="F67" s="183">
        <f>IF($F$48=TRUE,1,1-各種係数表!F134)</f>
        <v>0.38655683066251179</v>
      </c>
      <c r="G67" s="109">
        <f t="shared" si="1"/>
        <v>0</v>
      </c>
      <c r="H67" s="112">
        <f>分析結果!G67*各種係数表!G134</f>
        <v>0</v>
      </c>
      <c r="I67" s="118">
        <f>G67*各種係数表!H134</f>
        <v>0</v>
      </c>
      <c r="K67" s="105">
        <v>0</v>
      </c>
      <c r="L67" s="120">
        <f t="shared" si="2"/>
        <v>0</v>
      </c>
      <c r="M67" s="112">
        <f>(K67*各種係数表!G134)-H67</f>
        <v>0</v>
      </c>
      <c r="N67" s="118">
        <f>(K67*各種係数表!H134)-I67</f>
        <v>0</v>
      </c>
      <c r="P67" s="183">
        <f>IF($P$48=TRUE,1,1-各種係数表!F134)</f>
        <v>0.38655683066251179</v>
      </c>
      <c r="Q67" s="109">
        <f>ROUND(($I$155+$N$155)*各種係数表!$K$116*各種係数表!J134*分析結果!P67,0)</f>
        <v>0</v>
      </c>
      <c r="R67" s="109">
        <v>0</v>
      </c>
      <c r="S67" s="112">
        <f>ROUND(R67*各種係数表!G134,0)</f>
        <v>0</v>
      </c>
      <c r="T67" s="118">
        <f>ROUND(R67*各種係数表!H134,0)</f>
        <v>0</v>
      </c>
      <c r="V67" s="120">
        <f t="shared" si="3"/>
        <v>0</v>
      </c>
      <c r="W67" s="112">
        <f t="shared" si="3"/>
        <v>0</v>
      </c>
      <c r="X67" s="118">
        <f t="shared" si="3"/>
        <v>0</v>
      </c>
      <c r="Z67" s="392" t="s">
        <v>67</v>
      </c>
      <c r="AA67" s="393" t="s">
        <v>68</v>
      </c>
      <c r="AB67" s="120">
        <f>G67*雇用表106分類!G23</f>
        <v>0</v>
      </c>
      <c r="AC67" s="118">
        <f>G67*雇用表106分類!H23</f>
        <v>0</v>
      </c>
      <c r="AD67" s="120">
        <f>L67*雇用表106分類!G23</f>
        <v>0</v>
      </c>
      <c r="AE67" s="118">
        <f>L67*雇用表106分類!H23</f>
        <v>0</v>
      </c>
      <c r="AF67" s="120">
        <f>R67*雇用表106分類!G23</f>
        <v>0</v>
      </c>
      <c r="AG67" s="118">
        <f>R67*雇用表106分類!H23</f>
        <v>0</v>
      </c>
    </row>
    <row r="68" spans="2:33" x14ac:dyDescent="0.15">
      <c r="B68" s="392" t="s">
        <v>69</v>
      </c>
      <c r="C68" s="393" t="s">
        <v>70</v>
      </c>
      <c r="D68" s="118">
        <f>入力シート!C29+入力シート!G29</f>
        <v>0</v>
      </c>
      <c r="F68" s="183">
        <f>IF($F$48=TRUE,1,1-各種係数表!F135)</f>
        <v>0.15867723892064667</v>
      </c>
      <c r="G68" s="109">
        <f t="shared" si="1"/>
        <v>0</v>
      </c>
      <c r="H68" s="112">
        <f>分析結果!G68*各種係数表!G135</f>
        <v>0</v>
      </c>
      <c r="I68" s="118">
        <f>G68*各種係数表!H135</f>
        <v>0</v>
      </c>
      <c r="K68" s="105">
        <v>0</v>
      </c>
      <c r="L68" s="120">
        <f t="shared" si="2"/>
        <v>0</v>
      </c>
      <c r="M68" s="112">
        <f>(K68*各種係数表!G135)-H68</f>
        <v>0</v>
      </c>
      <c r="N68" s="118">
        <f>(K68*各種係数表!H135)-I68</f>
        <v>0</v>
      </c>
      <c r="P68" s="183">
        <f>IF($P$48=TRUE,1,1-各種係数表!F135)</f>
        <v>0.15867723892064667</v>
      </c>
      <c r="Q68" s="460">
        <f>ROUND(($I$155+$N$155)*各種係数表!$K$116*各種係数表!J135*分析結果!P68,0)</f>
        <v>0</v>
      </c>
      <c r="R68" s="109">
        <v>0</v>
      </c>
      <c r="S68" s="112">
        <f>ROUND(R68*各種係数表!G135,0)</f>
        <v>0</v>
      </c>
      <c r="T68" s="118">
        <f>ROUND(R68*各種係数表!H135,0)</f>
        <v>0</v>
      </c>
      <c r="V68" s="120">
        <f t="shared" si="3"/>
        <v>0</v>
      </c>
      <c r="W68" s="112">
        <f t="shared" si="3"/>
        <v>0</v>
      </c>
      <c r="X68" s="118">
        <f t="shared" si="3"/>
        <v>0</v>
      </c>
      <c r="Z68" s="392" t="s">
        <v>69</v>
      </c>
      <c r="AA68" s="393" t="s">
        <v>70</v>
      </c>
      <c r="AB68" s="120">
        <f>G68*雇用表106分類!G24</f>
        <v>0</v>
      </c>
      <c r="AC68" s="118">
        <f>G68*雇用表106分類!H24</f>
        <v>0</v>
      </c>
      <c r="AD68" s="120">
        <f>L68*雇用表106分類!G24</f>
        <v>0</v>
      </c>
      <c r="AE68" s="118">
        <f>L68*雇用表106分類!H24</f>
        <v>0</v>
      </c>
      <c r="AF68" s="120">
        <f>R68*雇用表106分類!G24</f>
        <v>0</v>
      </c>
      <c r="AG68" s="118">
        <f>R68*雇用表106分類!H24</f>
        <v>0</v>
      </c>
    </row>
    <row r="69" spans="2:33" x14ac:dyDescent="0.15">
      <c r="B69" s="394" t="s">
        <v>71</v>
      </c>
      <c r="C69" s="395" t="s">
        <v>419</v>
      </c>
      <c r="D69" s="119">
        <f>入力シート!C30+入力シート!G30</f>
        <v>0</v>
      </c>
      <c r="F69" s="184">
        <f>IF($F$48=TRUE,1,1-各種係数表!F136)</f>
        <v>0</v>
      </c>
      <c r="G69" s="110">
        <f t="shared" si="1"/>
        <v>0</v>
      </c>
      <c r="H69" s="113">
        <f>分析結果!G69*各種係数表!G136</f>
        <v>0</v>
      </c>
      <c r="I69" s="119">
        <f>G69*各種係数表!H136</f>
        <v>0</v>
      </c>
      <c r="K69" s="106">
        <v>0</v>
      </c>
      <c r="L69" s="121">
        <f t="shared" si="2"/>
        <v>0</v>
      </c>
      <c r="M69" s="113">
        <f>(K69*各種係数表!G136)-H69</f>
        <v>0</v>
      </c>
      <c r="N69" s="119">
        <f>(K69*各種係数表!H136)-I69</f>
        <v>0</v>
      </c>
      <c r="P69" s="184">
        <f>IF($P$48=TRUE,1,1-各種係数表!F136)</f>
        <v>0</v>
      </c>
      <c r="Q69" s="109">
        <f>ROUND(($I$155+$N$155)*各種係数表!$K$116*各種係数表!J136*分析結果!P69,0)</f>
        <v>0</v>
      </c>
      <c r="R69" s="110">
        <v>0</v>
      </c>
      <c r="S69" s="113">
        <f>ROUND(R69*各種係数表!G136,0)</f>
        <v>0</v>
      </c>
      <c r="T69" s="119">
        <f>ROUND(R69*各種係数表!H136,0)</f>
        <v>0</v>
      </c>
      <c r="V69" s="121">
        <f t="shared" si="3"/>
        <v>0</v>
      </c>
      <c r="W69" s="113">
        <f t="shared" si="3"/>
        <v>0</v>
      </c>
      <c r="X69" s="119">
        <f t="shared" si="3"/>
        <v>0</v>
      </c>
      <c r="Z69" s="394" t="s">
        <v>71</v>
      </c>
      <c r="AA69" s="395" t="s">
        <v>419</v>
      </c>
      <c r="AB69" s="121">
        <f>G69*雇用表106分類!G25</f>
        <v>0</v>
      </c>
      <c r="AC69" s="119">
        <f>G69*雇用表106分類!H25</f>
        <v>0</v>
      </c>
      <c r="AD69" s="121">
        <f>L69*雇用表106分類!G25</f>
        <v>0</v>
      </c>
      <c r="AE69" s="119">
        <f>L69*雇用表106分類!H25</f>
        <v>0</v>
      </c>
      <c r="AF69" s="121">
        <f>R69*雇用表106分類!G25</f>
        <v>0</v>
      </c>
      <c r="AG69" s="119">
        <f>R69*雇用表106分類!H25</f>
        <v>0</v>
      </c>
    </row>
    <row r="70" spans="2:33" x14ac:dyDescent="0.15">
      <c r="B70" s="392" t="s">
        <v>72</v>
      </c>
      <c r="C70" s="393" t="s">
        <v>420</v>
      </c>
      <c r="D70" s="118">
        <f>入力シート!C31+入力シート!G31</f>
        <v>0</v>
      </c>
      <c r="F70" s="183">
        <f>IF($F$48=TRUE,1,1-各種係数表!F137)</f>
        <v>3.7525422795346985E-2</v>
      </c>
      <c r="G70" s="109">
        <f t="shared" si="1"/>
        <v>0</v>
      </c>
      <c r="H70" s="112">
        <f>分析結果!G70*各種係数表!G137</f>
        <v>0</v>
      </c>
      <c r="I70" s="118">
        <f>G70*各種係数表!H137</f>
        <v>0</v>
      </c>
      <c r="K70" s="105">
        <v>0</v>
      </c>
      <c r="L70" s="120">
        <f t="shared" si="2"/>
        <v>0</v>
      </c>
      <c r="M70" s="112">
        <f>(K70*各種係数表!G137)-H70</f>
        <v>0</v>
      </c>
      <c r="N70" s="118">
        <f>(K70*各種係数表!H137)-I70</f>
        <v>0</v>
      </c>
      <c r="P70" s="183">
        <f>IF($P$48=TRUE,1,1-各種係数表!F137)</f>
        <v>3.7525422795346985E-2</v>
      </c>
      <c r="Q70" s="109">
        <f>ROUND(($I$155+$N$155)*各種係数表!$K$116*各種係数表!J137*分析結果!P70,0)</f>
        <v>0</v>
      </c>
      <c r="R70" s="109">
        <v>0</v>
      </c>
      <c r="S70" s="112">
        <f>ROUND(R70*各種係数表!G137,0)</f>
        <v>0</v>
      </c>
      <c r="T70" s="118">
        <f>ROUND(R70*各種係数表!H137,0)</f>
        <v>0</v>
      </c>
      <c r="V70" s="120">
        <f t="shared" si="3"/>
        <v>0</v>
      </c>
      <c r="W70" s="112">
        <f t="shared" si="3"/>
        <v>0</v>
      </c>
      <c r="X70" s="118">
        <f t="shared" si="3"/>
        <v>0</v>
      </c>
      <c r="Z70" s="392" t="s">
        <v>72</v>
      </c>
      <c r="AA70" s="393" t="s">
        <v>420</v>
      </c>
      <c r="AB70" s="120">
        <f>G70*雇用表106分類!G26</f>
        <v>0</v>
      </c>
      <c r="AC70" s="118">
        <f>G70*雇用表106分類!H26</f>
        <v>0</v>
      </c>
      <c r="AD70" s="120">
        <f>L70*雇用表106分類!G26</f>
        <v>0</v>
      </c>
      <c r="AE70" s="118">
        <f>L70*雇用表106分類!H26</f>
        <v>0</v>
      </c>
      <c r="AF70" s="120">
        <f>R70*雇用表106分類!G26</f>
        <v>0</v>
      </c>
      <c r="AG70" s="118">
        <f>R70*雇用表106分類!H26</f>
        <v>0</v>
      </c>
    </row>
    <row r="71" spans="2:33" x14ac:dyDescent="0.15">
      <c r="B71" s="392" t="s">
        <v>75</v>
      </c>
      <c r="C71" s="393" t="s">
        <v>76</v>
      </c>
      <c r="D71" s="118">
        <f>入力シート!C32+入力シート!G32</f>
        <v>0</v>
      </c>
      <c r="F71" s="183">
        <f>IF($F$48=TRUE,1,1-各種係数表!F138)</f>
        <v>0</v>
      </c>
      <c r="G71" s="109">
        <f t="shared" si="1"/>
        <v>0</v>
      </c>
      <c r="H71" s="112">
        <f>分析結果!G71*各種係数表!G138</f>
        <v>0</v>
      </c>
      <c r="I71" s="118">
        <f>G71*各種係数表!H138</f>
        <v>0</v>
      </c>
      <c r="K71" s="105">
        <v>0</v>
      </c>
      <c r="L71" s="120">
        <f t="shared" si="2"/>
        <v>0</v>
      </c>
      <c r="M71" s="112">
        <f>(K71*各種係数表!G138)-H71</f>
        <v>0</v>
      </c>
      <c r="N71" s="118">
        <f>(K71*各種係数表!H138)-I71</f>
        <v>0</v>
      </c>
      <c r="P71" s="183">
        <f>IF($P$48=TRUE,1,1-各種係数表!F138)</f>
        <v>0</v>
      </c>
      <c r="Q71" s="109">
        <f>ROUND(($I$155+$N$155)*各種係数表!$K$116*各種係数表!J138*分析結果!P71,0)</f>
        <v>0</v>
      </c>
      <c r="R71" s="109">
        <v>0</v>
      </c>
      <c r="S71" s="112">
        <f>ROUND(R71*各種係数表!G138,0)</f>
        <v>0</v>
      </c>
      <c r="T71" s="118">
        <f>ROUND(R71*各種係数表!H138,0)</f>
        <v>0</v>
      </c>
      <c r="V71" s="120">
        <f t="shared" si="3"/>
        <v>0</v>
      </c>
      <c r="W71" s="112">
        <f t="shared" si="3"/>
        <v>0</v>
      </c>
      <c r="X71" s="118">
        <f t="shared" si="3"/>
        <v>0</v>
      </c>
      <c r="Z71" s="392" t="s">
        <v>75</v>
      </c>
      <c r="AA71" s="393" t="s">
        <v>76</v>
      </c>
      <c r="AB71" s="120">
        <f>G71*雇用表106分類!G27</f>
        <v>0</v>
      </c>
      <c r="AC71" s="118">
        <f>G71*雇用表106分類!H27</f>
        <v>0</v>
      </c>
      <c r="AD71" s="120">
        <f>L71*雇用表106分類!G27</f>
        <v>0</v>
      </c>
      <c r="AE71" s="118">
        <f>L71*雇用表106分類!H27</f>
        <v>0</v>
      </c>
      <c r="AF71" s="120">
        <f>R71*雇用表106分類!G27</f>
        <v>0</v>
      </c>
      <c r="AG71" s="118">
        <f>R71*雇用表106分類!H27</f>
        <v>0</v>
      </c>
    </row>
    <row r="72" spans="2:33" x14ac:dyDescent="0.15">
      <c r="B72" s="392" t="s">
        <v>77</v>
      </c>
      <c r="C72" s="393" t="s">
        <v>78</v>
      </c>
      <c r="D72" s="118">
        <f>入力シート!C33+入力シート!G33</f>
        <v>0</v>
      </c>
      <c r="F72" s="183">
        <f>IF($F$48=TRUE,1,1-各種係数表!F139)</f>
        <v>8.1768872919441016E-5</v>
      </c>
      <c r="G72" s="109">
        <f t="shared" si="1"/>
        <v>0</v>
      </c>
      <c r="H72" s="112">
        <f>分析結果!G72*各種係数表!G139</f>
        <v>0</v>
      </c>
      <c r="I72" s="118">
        <f>G72*各種係数表!H139</f>
        <v>0</v>
      </c>
      <c r="K72" s="105">
        <v>0</v>
      </c>
      <c r="L72" s="120">
        <f t="shared" si="2"/>
        <v>0</v>
      </c>
      <c r="M72" s="112">
        <f>(K72*各種係数表!G139)-H72</f>
        <v>0</v>
      </c>
      <c r="N72" s="118">
        <f>(K72*各種係数表!H139)-I72</f>
        <v>0</v>
      </c>
      <c r="P72" s="183">
        <f>IF($P$48=TRUE,1,1-各種係数表!F139)</f>
        <v>8.1768872919441016E-5</v>
      </c>
      <c r="Q72" s="109">
        <f>ROUND(($I$155+$N$155)*各種係数表!$K$116*各種係数表!J139*分析結果!P72,0)</f>
        <v>0</v>
      </c>
      <c r="R72" s="109">
        <v>0</v>
      </c>
      <c r="S72" s="112">
        <f>ROUND(R72*各種係数表!G139,0)</f>
        <v>0</v>
      </c>
      <c r="T72" s="118">
        <f>ROUND(R72*各種係数表!H139,0)</f>
        <v>0</v>
      </c>
      <c r="V72" s="120">
        <f t="shared" si="3"/>
        <v>0</v>
      </c>
      <c r="W72" s="112">
        <f t="shared" si="3"/>
        <v>0</v>
      </c>
      <c r="X72" s="118">
        <f t="shared" si="3"/>
        <v>0</v>
      </c>
      <c r="Z72" s="392" t="s">
        <v>77</v>
      </c>
      <c r="AA72" s="393" t="s">
        <v>78</v>
      </c>
      <c r="AB72" s="120">
        <f>G72*雇用表106分類!G28</f>
        <v>0</v>
      </c>
      <c r="AC72" s="118">
        <f>G72*雇用表106分類!H28</f>
        <v>0</v>
      </c>
      <c r="AD72" s="120">
        <f>L72*雇用表106分類!G28</f>
        <v>0</v>
      </c>
      <c r="AE72" s="118">
        <f>L72*雇用表106分類!H28</f>
        <v>0</v>
      </c>
      <c r="AF72" s="120">
        <f>R72*雇用表106分類!G28</f>
        <v>0</v>
      </c>
      <c r="AG72" s="118">
        <f>R72*雇用表106分類!H28</f>
        <v>0</v>
      </c>
    </row>
    <row r="73" spans="2:33" x14ac:dyDescent="0.15">
      <c r="B73" s="392" t="s">
        <v>79</v>
      </c>
      <c r="C73" s="393" t="s">
        <v>421</v>
      </c>
      <c r="D73" s="118">
        <f>入力シート!C34+入力シート!G34</f>
        <v>0</v>
      </c>
      <c r="F73" s="183">
        <f>IF($F$48=TRUE,1,1-各種係数表!F140)</f>
        <v>0.11425833711926958</v>
      </c>
      <c r="G73" s="109">
        <f t="shared" si="1"/>
        <v>0</v>
      </c>
      <c r="H73" s="112">
        <f>分析結果!G73*各種係数表!G140</f>
        <v>0</v>
      </c>
      <c r="I73" s="118">
        <f>G73*各種係数表!H140</f>
        <v>0</v>
      </c>
      <c r="K73" s="105">
        <v>0</v>
      </c>
      <c r="L73" s="120">
        <f t="shared" si="2"/>
        <v>0</v>
      </c>
      <c r="M73" s="112">
        <f>(K73*各種係数表!G140)-H73</f>
        <v>0</v>
      </c>
      <c r="N73" s="118">
        <f>(K73*各種係数表!H140)-I73</f>
        <v>0</v>
      </c>
      <c r="P73" s="183">
        <f>IF($P$48=TRUE,1,1-各種係数表!F140)</f>
        <v>0.11425833711926958</v>
      </c>
      <c r="Q73" s="460">
        <f>ROUND(($I$155+$N$155)*各種係数表!$K$116*各種係数表!J140*分析結果!P73,0)</f>
        <v>0</v>
      </c>
      <c r="R73" s="109">
        <v>0</v>
      </c>
      <c r="S73" s="112">
        <f>ROUND(R73*各種係数表!G140,0)</f>
        <v>0</v>
      </c>
      <c r="T73" s="118">
        <f>ROUND(R73*各種係数表!H140,0)</f>
        <v>0</v>
      </c>
      <c r="V73" s="120">
        <f t="shared" si="3"/>
        <v>0</v>
      </c>
      <c r="W73" s="112">
        <f t="shared" si="3"/>
        <v>0</v>
      </c>
      <c r="X73" s="118">
        <f t="shared" si="3"/>
        <v>0</v>
      </c>
      <c r="Z73" s="392" t="s">
        <v>79</v>
      </c>
      <c r="AA73" s="393" t="s">
        <v>421</v>
      </c>
      <c r="AB73" s="120">
        <f>G73*雇用表106分類!G29</f>
        <v>0</v>
      </c>
      <c r="AC73" s="118">
        <f>G73*雇用表106分類!H29</f>
        <v>0</v>
      </c>
      <c r="AD73" s="120">
        <f>L73*雇用表106分類!G29</f>
        <v>0</v>
      </c>
      <c r="AE73" s="118">
        <f>L73*雇用表106分類!H29</f>
        <v>0</v>
      </c>
      <c r="AF73" s="120">
        <f>R73*雇用表106分類!G29</f>
        <v>0</v>
      </c>
      <c r="AG73" s="118">
        <f>R73*雇用表106分類!H29</f>
        <v>0</v>
      </c>
    </row>
    <row r="74" spans="2:33" x14ac:dyDescent="0.15">
      <c r="B74" s="394" t="s">
        <v>81</v>
      </c>
      <c r="C74" s="395" t="s">
        <v>82</v>
      </c>
      <c r="D74" s="119">
        <f>入力シート!C35+入力シート!G35</f>
        <v>0</v>
      </c>
      <c r="F74" s="184">
        <f>IF($F$48=TRUE,1,1-各種係数表!F141)</f>
        <v>7.7380108490210375E-4</v>
      </c>
      <c r="G74" s="110">
        <f t="shared" si="1"/>
        <v>0</v>
      </c>
      <c r="H74" s="113">
        <f>分析結果!G74*各種係数表!G141</f>
        <v>0</v>
      </c>
      <c r="I74" s="119">
        <f>G74*各種係数表!H141</f>
        <v>0</v>
      </c>
      <c r="K74" s="106">
        <v>0</v>
      </c>
      <c r="L74" s="121">
        <f t="shared" si="2"/>
        <v>0</v>
      </c>
      <c r="M74" s="113">
        <f>(K74*各種係数表!G141)-H74</f>
        <v>0</v>
      </c>
      <c r="N74" s="119">
        <f>(K74*各種係数表!H141)-I74</f>
        <v>0</v>
      </c>
      <c r="P74" s="184">
        <f>IF($P$48=TRUE,1,1-各種係数表!F141)</f>
        <v>7.7380108490210375E-4</v>
      </c>
      <c r="Q74" s="109">
        <f>ROUND(($I$155+$N$155)*各種係数表!$K$116*各種係数表!J141*分析結果!P74,0)</f>
        <v>0</v>
      </c>
      <c r="R74" s="110">
        <v>0</v>
      </c>
      <c r="S74" s="113">
        <f>ROUND(R74*各種係数表!G141,0)</f>
        <v>0</v>
      </c>
      <c r="T74" s="119">
        <f>ROUND(R74*各種係数表!H141,0)</f>
        <v>0</v>
      </c>
      <c r="V74" s="121">
        <f t="shared" si="3"/>
        <v>0</v>
      </c>
      <c r="W74" s="113">
        <f t="shared" si="3"/>
        <v>0</v>
      </c>
      <c r="X74" s="119">
        <f t="shared" si="3"/>
        <v>0</v>
      </c>
      <c r="Z74" s="394" t="s">
        <v>81</v>
      </c>
      <c r="AA74" s="395" t="s">
        <v>82</v>
      </c>
      <c r="AB74" s="121">
        <f>G74*雇用表106分類!G30</f>
        <v>0</v>
      </c>
      <c r="AC74" s="119">
        <f>G74*雇用表106分類!H30</f>
        <v>0</v>
      </c>
      <c r="AD74" s="121">
        <f>L74*雇用表106分類!G30</f>
        <v>0</v>
      </c>
      <c r="AE74" s="119">
        <f>L74*雇用表106分類!H30</f>
        <v>0</v>
      </c>
      <c r="AF74" s="121">
        <f>R74*雇用表106分類!G30</f>
        <v>0</v>
      </c>
      <c r="AG74" s="119">
        <f>R74*雇用表106分類!H30</f>
        <v>0</v>
      </c>
    </row>
    <row r="75" spans="2:33" x14ac:dyDescent="0.15">
      <c r="B75" s="392" t="s">
        <v>83</v>
      </c>
      <c r="C75" s="393" t="s">
        <v>84</v>
      </c>
      <c r="D75" s="118">
        <f>入力シート!C36+入力シート!G36</f>
        <v>0</v>
      </c>
      <c r="F75" s="183">
        <f>IF($F$48=TRUE,1,1-各種係数表!F142)</f>
        <v>0.42803992547348135</v>
      </c>
      <c r="G75" s="109">
        <f t="shared" si="1"/>
        <v>0</v>
      </c>
      <c r="H75" s="112">
        <f>分析結果!G75*各種係数表!G142</f>
        <v>0</v>
      </c>
      <c r="I75" s="118">
        <f>G75*各種係数表!H142</f>
        <v>0</v>
      </c>
      <c r="K75" s="105">
        <v>0</v>
      </c>
      <c r="L75" s="120">
        <f t="shared" si="2"/>
        <v>0</v>
      </c>
      <c r="M75" s="112">
        <f>(K75*各種係数表!G142)-H75</f>
        <v>0</v>
      </c>
      <c r="N75" s="118">
        <f>(K75*各種係数表!H142)-I75</f>
        <v>0</v>
      </c>
      <c r="P75" s="183">
        <f>IF($P$48=TRUE,1,1-各種係数表!F142)</f>
        <v>0.42803992547348135</v>
      </c>
      <c r="Q75" s="109">
        <f>ROUND(($I$155+$N$155)*各種係数表!$K$116*各種係数表!J142*分析結果!P75,0)</f>
        <v>0</v>
      </c>
      <c r="R75" s="109">
        <v>0</v>
      </c>
      <c r="S75" s="112">
        <f>ROUND(R75*各種係数表!G142,0)</f>
        <v>0</v>
      </c>
      <c r="T75" s="118">
        <f>ROUND(R75*各種係数表!H142,0)</f>
        <v>0</v>
      </c>
      <c r="V75" s="120">
        <f t="shared" si="3"/>
        <v>0</v>
      </c>
      <c r="W75" s="112">
        <f t="shared" si="3"/>
        <v>0</v>
      </c>
      <c r="X75" s="118">
        <f t="shared" si="3"/>
        <v>0</v>
      </c>
      <c r="Z75" s="392" t="s">
        <v>83</v>
      </c>
      <c r="AA75" s="393" t="s">
        <v>84</v>
      </c>
      <c r="AB75" s="120">
        <f>G75*雇用表106分類!G31</f>
        <v>0</v>
      </c>
      <c r="AC75" s="118">
        <f>G75*雇用表106分類!H31</f>
        <v>0</v>
      </c>
      <c r="AD75" s="120">
        <f>L75*雇用表106分類!G31</f>
        <v>0</v>
      </c>
      <c r="AE75" s="118">
        <f>L75*雇用表106分類!H31</f>
        <v>0</v>
      </c>
      <c r="AF75" s="120">
        <f>R75*雇用表106分類!G31</f>
        <v>0</v>
      </c>
      <c r="AG75" s="118">
        <f>R75*雇用表106分類!H31</f>
        <v>0</v>
      </c>
    </row>
    <row r="76" spans="2:33" x14ac:dyDescent="0.15">
      <c r="B76" s="392" t="s">
        <v>85</v>
      </c>
      <c r="C76" s="393" t="s">
        <v>7</v>
      </c>
      <c r="D76" s="118">
        <f>入力シート!C37+入力シート!G37</f>
        <v>0</v>
      </c>
      <c r="F76" s="183">
        <f>IF($F$48=TRUE,1,1-各種係数表!F143)</f>
        <v>0.17237455541132207</v>
      </c>
      <c r="G76" s="109">
        <f t="shared" si="1"/>
        <v>0</v>
      </c>
      <c r="H76" s="112">
        <f>分析結果!G76*各種係数表!G143</f>
        <v>0</v>
      </c>
      <c r="I76" s="118">
        <f>G76*各種係数表!H143</f>
        <v>0</v>
      </c>
      <c r="K76" s="105">
        <v>0</v>
      </c>
      <c r="L76" s="120">
        <f t="shared" si="2"/>
        <v>0</v>
      </c>
      <c r="M76" s="112">
        <f>(K76*各種係数表!G143)-H76</f>
        <v>0</v>
      </c>
      <c r="N76" s="118">
        <f>(K76*各種係数表!H143)-I76</f>
        <v>0</v>
      </c>
      <c r="P76" s="183">
        <f>IF($P$48=TRUE,1,1-各種係数表!F143)</f>
        <v>0.17237455541132207</v>
      </c>
      <c r="Q76" s="109">
        <f>ROUND(($I$155+$N$155)*各種係数表!$K$116*各種係数表!J143*分析結果!P76,0)</f>
        <v>0</v>
      </c>
      <c r="R76" s="109">
        <v>0</v>
      </c>
      <c r="S76" s="112">
        <f>ROUND(R76*各種係数表!G143,0)</f>
        <v>0</v>
      </c>
      <c r="T76" s="118">
        <f>ROUND(R76*各種係数表!H143,0)</f>
        <v>0</v>
      </c>
      <c r="V76" s="120">
        <f t="shared" si="3"/>
        <v>0</v>
      </c>
      <c r="W76" s="112">
        <f t="shared" si="3"/>
        <v>0</v>
      </c>
      <c r="X76" s="118">
        <f t="shared" si="3"/>
        <v>0</v>
      </c>
      <c r="Z76" s="392" t="s">
        <v>85</v>
      </c>
      <c r="AA76" s="393" t="s">
        <v>7</v>
      </c>
      <c r="AB76" s="120">
        <f>G76*雇用表106分類!G32</f>
        <v>0</v>
      </c>
      <c r="AC76" s="118">
        <f>G76*雇用表106分類!H32</f>
        <v>0</v>
      </c>
      <c r="AD76" s="120">
        <f>L76*雇用表106分類!G32</f>
        <v>0</v>
      </c>
      <c r="AE76" s="118">
        <f>L76*雇用表106分類!H32</f>
        <v>0</v>
      </c>
      <c r="AF76" s="120">
        <f>R76*雇用表106分類!G32</f>
        <v>0</v>
      </c>
      <c r="AG76" s="118">
        <f>R76*雇用表106分類!H32</f>
        <v>0</v>
      </c>
    </row>
    <row r="77" spans="2:33" x14ac:dyDescent="0.15">
      <c r="B77" s="392" t="s">
        <v>86</v>
      </c>
      <c r="C77" s="393" t="s">
        <v>87</v>
      </c>
      <c r="D77" s="118">
        <f>入力シート!C38+入力シート!G38</f>
        <v>0</v>
      </c>
      <c r="F77" s="183">
        <f>IF($F$48=TRUE,1,1-各種係数表!F144)</f>
        <v>5.9977490762955776E-3</v>
      </c>
      <c r="G77" s="109">
        <f t="shared" si="1"/>
        <v>0</v>
      </c>
      <c r="H77" s="112">
        <f>分析結果!G77*各種係数表!G144</f>
        <v>0</v>
      </c>
      <c r="I77" s="118">
        <f>G77*各種係数表!H144</f>
        <v>0</v>
      </c>
      <c r="K77" s="105">
        <v>0</v>
      </c>
      <c r="L77" s="120">
        <f t="shared" si="2"/>
        <v>0</v>
      </c>
      <c r="M77" s="112">
        <f>(K77*各種係数表!G144)-H77</f>
        <v>0</v>
      </c>
      <c r="N77" s="118">
        <f>(K77*各種係数表!H144)-I77</f>
        <v>0</v>
      </c>
      <c r="P77" s="183">
        <f>IF($P$48=TRUE,1,1-各種係数表!F144)</f>
        <v>5.9977490762955776E-3</v>
      </c>
      <c r="Q77" s="109">
        <f>ROUND(($I$155+$N$155)*各種係数表!$K$116*各種係数表!J144*分析結果!P77,0)</f>
        <v>0</v>
      </c>
      <c r="R77" s="109">
        <v>0</v>
      </c>
      <c r="S77" s="112">
        <f>ROUND(R77*各種係数表!G144,0)</f>
        <v>0</v>
      </c>
      <c r="T77" s="118">
        <f>ROUND(R77*各種係数表!H144,0)</f>
        <v>0</v>
      </c>
      <c r="V77" s="120">
        <f t="shared" si="3"/>
        <v>0</v>
      </c>
      <c r="W77" s="112">
        <f t="shared" si="3"/>
        <v>0</v>
      </c>
      <c r="X77" s="118">
        <f t="shared" si="3"/>
        <v>0</v>
      </c>
      <c r="Z77" s="392" t="s">
        <v>86</v>
      </c>
      <c r="AA77" s="393" t="s">
        <v>87</v>
      </c>
      <c r="AB77" s="120">
        <f>G77*雇用表106分類!G33</f>
        <v>0</v>
      </c>
      <c r="AC77" s="118">
        <f>G77*雇用表106分類!H33</f>
        <v>0</v>
      </c>
      <c r="AD77" s="120">
        <f>L77*雇用表106分類!G33</f>
        <v>0</v>
      </c>
      <c r="AE77" s="118">
        <f>L77*雇用表106分類!H33</f>
        <v>0</v>
      </c>
      <c r="AF77" s="120">
        <f>R77*雇用表106分類!G33</f>
        <v>0</v>
      </c>
      <c r="AG77" s="118">
        <f>R77*雇用表106分類!H33</f>
        <v>0</v>
      </c>
    </row>
    <row r="78" spans="2:33" x14ac:dyDescent="0.15">
      <c r="B78" s="392" t="s">
        <v>88</v>
      </c>
      <c r="C78" s="393" t="s">
        <v>422</v>
      </c>
      <c r="D78" s="118">
        <f>入力シート!C39+入力シート!G39</f>
        <v>0</v>
      </c>
      <c r="F78" s="183">
        <f>IF($F$48=TRUE,1,1-各種係数表!F145)</f>
        <v>9.6022567387762381E-3</v>
      </c>
      <c r="G78" s="109">
        <f t="shared" si="1"/>
        <v>0</v>
      </c>
      <c r="H78" s="112">
        <f>分析結果!G78*各種係数表!G145</f>
        <v>0</v>
      </c>
      <c r="I78" s="118">
        <f>G78*各種係数表!H145</f>
        <v>0</v>
      </c>
      <c r="K78" s="105">
        <v>0</v>
      </c>
      <c r="L78" s="120">
        <f t="shared" si="2"/>
        <v>0</v>
      </c>
      <c r="M78" s="112">
        <f>(K78*各種係数表!G145)-H78</f>
        <v>0</v>
      </c>
      <c r="N78" s="118">
        <f>(K78*各種係数表!H145)-I78</f>
        <v>0</v>
      </c>
      <c r="P78" s="183">
        <f>IF($P$48=TRUE,1,1-各種係数表!F145)</f>
        <v>9.6022567387762381E-3</v>
      </c>
      <c r="Q78" s="460">
        <f>ROUND(($I$155+$N$155)*各種係数表!$K$116*各種係数表!J145*分析結果!P78,0)</f>
        <v>0</v>
      </c>
      <c r="R78" s="109">
        <v>0</v>
      </c>
      <c r="S78" s="112">
        <f>ROUND(R78*各種係数表!G145,0)</f>
        <v>0</v>
      </c>
      <c r="T78" s="118">
        <f>ROUND(R78*各種係数表!H145,0)</f>
        <v>0</v>
      </c>
      <c r="V78" s="120">
        <f t="shared" si="3"/>
        <v>0</v>
      </c>
      <c r="W78" s="112">
        <f t="shared" si="3"/>
        <v>0</v>
      </c>
      <c r="X78" s="118">
        <f t="shared" si="3"/>
        <v>0</v>
      </c>
      <c r="Z78" s="392" t="s">
        <v>88</v>
      </c>
      <c r="AA78" s="393" t="s">
        <v>422</v>
      </c>
      <c r="AB78" s="120">
        <f>G78*雇用表106分類!G34</f>
        <v>0</v>
      </c>
      <c r="AC78" s="118">
        <f>G78*雇用表106分類!H34</f>
        <v>0</v>
      </c>
      <c r="AD78" s="120">
        <f>L78*雇用表106分類!G34</f>
        <v>0</v>
      </c>
      <c r="AE78" s="118">
        <f>L78*雇用表106分類!H34</f>
        <v>0</v>
      </c>
      <c r="AF78" s="120">
        <f>R78*雇用表106分類!G34</f>
        <v>0</v>
      </c>
      <c r="AG78" s="118">
        <f>R78*雇用表106分類!H34</f>
        <v>0</v>
      </c>
    </row>
    <row r="79" spans="2:33" x14ac:dyDescent="0.15">
      <c r="B79" s="394" t="s">
        <v>89</v>
      </c>
      <c r="C79" s="395" t="s">
        <v>8</v>
      </c>
      <c r="D79" s="119">
        <f>入力シート!C40+入力シート!G40</f>
        <v>0</v>
      </c>
      <c r="F79" s="184">
        <f>IF($F$48=TRUE,1,1-各種係数表!F146)</f>
        <v>2.2687047711096087E-2</v>
      </c>
      <c r="G79" s="110">
        <f t="shared" si="1"/>
        <v>0</v>
      </c>
      <c r="H79" s="113">
        <f>分析結果!G79*各種係数表!G146</f>
        <v>0</v>
      </c>
      <c r="I79" s="119">
        <f>G79*各種係数表!H146</f>
        <v>0</v>
      </c>
      <c r="K79" s="106">
        <v>0</v>
      </c>
      <c r="L79" s="121">
        <f t="shared" si="2"/>
        <v>0</v>
      </c>
      <c r="M79" s="113">
        <f>(K79*各種係数表!G146)-H79</f>
        <v>0</v>
      </c>
      <c r="N79" s="119">
        <f>(K79*各種係数表!H146)-I79</f>
        <v>0</v>
      </c>
      <c r="P79" s="184">
        <f>IF($P$48=TRUE,1,1-各種係数表!F146)</f>
        <v>2.2687047711096087E-2</v>
      </c>
      <c r="Q79" s="109">
        <f>ROUND(($I$155+$N$155)*各種係数表!$K$116*各種係数表!J146*分析結果!P79,0)</f>
        <v>0</v>
      </c>
      <c r="R79" s="110">
        <v>0</v>
      </c>
      <c r="S79" s="113">
        <f>ROUND(R79*各種係数表!G146,0)</f>
        <v>0</v>
      </c>
      <c r="T79" s="119">
        <f>ROUND(R79*各種係数表!H146,0)</f>
        <v>0</v>
      </c>
      <c r="V79" s="121">
        <f t="shared" si="3"/>
        <v>0</v>
      </c>
      <c r="W79" s="113">
        <f t="shared" si="3"/>
        <v>0</v>
      </c>
      <c r="X79" s="119">
        <f t="shared" si="3"/>
        <v>0</v>
      </c>
      <c r="Z79" s="394" t="s">
        <v>89</v>
      </c>
      <c r="AA79" s="395" t="s">
        <v>8</v>
      </c>
      <c r="AB79" s="121">
        <f>G79*雇用表106分類!G35</f>
        <v>0</v>
      </c>
      <c r="AC79" s="119">
        <f>G79*雇用表106分類!H35</f>
        <v>0</v>
      </c>
      <c r="AD79" s="121">
        <f>L79*雇用表106分類!G35</f>
        <v>0</v>
      </c>
      <c r="AE79" s="119">
        <f>L79*雇用表106分類!H35</f>
        <v>0</v>
      </c>
      <c r="AF79" s="121">
        <f>R79*雇用表106分類!G35</f>
        <v>0</v>
      </c>
      <c r="AG79" s="119">
        <f>R79*雇用表106分類!H35</f>
        <v>0</v>
      </c>
    </row>
    <row r="80" spans="2:33" x14ac:dyDescent="0.15">
      <c r="B80" s="392" t="s">
        <v>90</v>
      </c>
      <c r="C80" s="393" t="s">
        <v>9</v>
      </c>
      <c r="D80" s="118">
        <f>入力シート!C41+入力シート!G41</f>
        <v>0</v>
      </c>
      <c r="F80" s="183">
        <f>IF($F$48=TRUE,1,1-各種係数表!F147)</f>
        <v>0.66938941825657716</v>
      </c>
      <c r="G80" s="109">
        <f t="shared" si="1"/>
        <v>0</v>
      </c>
      <c r="H80" s="112">
        <f>分析結果!G80*各種係数表!G147</f>
        <v>0</v>
      </c>
      <c r="I80" s="118">
        <f>G80*各種係数表!H147</f>
        <v>0</v>
      </c>
      <c r="K80" s="105">
        <v>0</v>
      </c>
      <c r="L80" s="120">
        <f t="shared" si="2"/>
        <v>0</v>
      </c>
      <c r="M80" s="112">
        <f>(K80*各種係数表!G147)-H80</f>
        <v>0</v>
      </c>
      <c r="N80" s="118">
        <f>(K80*各種係数表!H147)-I80</f>
        <v>0</v>
      </c>
      <c r="P80" s="183">
        <f>IF($P$48=TRUE,1,1-各種係数表!F147)</f>
        <v>0.66938941825657716</v>
      </c>
      <c r="Q80" s="109">
        <f>ROUND(($I$155+$N$155)*各種係数表!$K$116*各種係数表!J147*分析結果!P80,0)</f>
        <v>0</v>
      </c>
      <c r="R80" s="109">
        <v>0</v>
      </c>
      <c r="S80" s="112">
        <f>ROUND(R80*各種係数表!G147,0)</f>
        <v>0</v>
      </c>
      <c r="T80" s="118">
        <f>ROUND(R80*各種係数表!H147,0)</f>
        <v>0</v>
      </c>
      <c r="V80" s="120">
        <f t="shared" si="3"/>
        <v>0</v>
      </c>
      <c r="W80" s="112">
        <f t="shared" si="3"/>
        <v>0</v>
      </c>
      <c r="X80" s="118">
        <f t="shared" si="3"/>
        <v>0</v>
      </c>
      <c r="Z80" s="392" t="s">
        <v>90</v>
      </c>
      <c r="AA80" s="393" t="s">
        <v>9</v>
      </c>
      <c r="AB80" s="120">
        <f>G80*雇用表106分類!G36</f>
        <v>0</v>
      </c>
      <c r="AC80" s="118">
        <f>G80*雇用表106分類!H36</f>
        <v>0</v>
      </c>
      <c r="AD80" s="120">
        <f>L80*雇用表106分類!G36</f>
        <v>0</v>
      </c>
      <c r="AE80" s="118">
        <f>L80*雇用表106分類!H36</f>
        <v>0</v>
      </c>
      <c r="AF80" s="120">
        <f>R80*雇用表106分類!G36</f>
        <v>0</v>
      </c>
      <c r="AG80" s="118">
        <f>R80*雇用表106分類!H36</f>
        <v>0</v>
      </c>
    </row>
    <row r="81" spans="2:33" x14ac:dyDescent="0.15">
      <c r="B81" s="392" t="s">
        <v>91</v>
      </c>
      <c r="C81" s="393" t="s">
        <v>92</v>
      </c>
      <c r="D81" s="118">
        <f>入力シート!C42+入力シート!G42</f>
        <v>0</v>
      </c>
      <c r="F81" s="183">
        <f>IF($F$48=TRUE,1,1-各種係数表!F148)</f>
        <v>0.34095475826687205</v>
      </c>
      <c r="G81" s="109">
        <f t="shared" si="1"/>
        <v>0</v>
      </c>
      <c r="H81" s="112">
        <f>分析結果!G81*各種係数表!G148</f>
        <v>0</v>
      </c>
      <c r="I81" s="118">
        <f>G81*各種係数表!H148</f>
        <v>0</v>
      </c>
      <c r="K81" s="105">
        <v>0</v>
      </c>
      <c r="L81" s="120">
        <f t="shared" si="2"/>
        <v>0</v>
      </c>
      <c r="M81" s="112">
        <f>(K81*各種係数表!G148)-H81</f>
        <v>0</v>
      </c>
      <c r="N81" s="118">
        <f>(K81*各種係数表!H148)-I81</f>
        <v>0</v>
      </c>
      <c r="P81" s="183">
        <f>IF($P$48=TRUE,1,1-各種係数表!F148)</f>
        <v>0.34095475826687205</v>
      </c>
      <c r="Q81" s="109">
        <f>ROUND(($I$155+$N$155)*各種係数表!$K$116*各種係数表!J148*分析結果!P81,0)</f>
        <v>0</v>
      </c>
      <c r="R81" s="109">
        <v>0</v>
      </c>
      <c r="S81" s="112">
        <f>ROUND(R81*各種係数表!G148,0)</f>
        <v>0</v>
      </c>
      <c r="T81" s="118">
        <f>ROUND(R81*各種係数表!H148,0)</f>
        <v>0</v>
      </c>
      <c r="V81" s="120">
        <f t="shared" si="3"/>
        <v>0</v>
      </c>
      <c r="W81" s="112">
        <f t="shared" si="3"/>
        <v>0</v>
      </c>
      <c r="X81" s="118">
        <f t="shared" si="3"/>
        <v>0</v>
      </c>
      <c r="Z81" s="392" t="s">
        <v>91</v>
      </c>
      <c r="AA81" s="393" t="s">
        <v>92</v>
      </c>
      <c r="AB81" s="120">
        <f>G81*雇用表106分類!G37</f>
        <v>0</v>
      </c>
      <c r="AC81" s="118">
        <f>G81*雇用表106分類!H37</f>
        <v>0</v>
      </c>
      <c r="AD81" s="120">
        <f>L81*雇用表106分類!G37</f>
        <v>0</v>
      </c>
      <c r="AE81" s="118">
        <f>L81*雇用表106分類!H37</f>
        <v>0</v>
      </c>
      <c r="AF81" s="120">
        <f>R81*雇用表106分類!G37</f>
        <v>0</v>
      </c>
      <c r="AG81" s="118">
        <f>R81*雇用表106分類!H37</f>
        <v>0</v>
      </c>
    </row>
    <row r="82" spans="2:33" x14ac:dyDescent="0.15">
      <c r="B82" s="392" t="s">
        <v>93</v>
      </c>
      <c r="C82" s="393" t="s">
        <v>10</v>
      </c>
      <c r="D82" s="118">
        <f>入力シート!C43+入力シート!G43</f>
        <v>0</v>
      </c>
      <c r="F82" s="183">
        <f>IF($F$48=TRUE,1,1-各種係数表!F149)</f>
        <v>0.12737099586340916</v>
      </c>
      <c r="G82" s="109">
        <f t="shared" si="1"/>
        <v>0</v>
      </c>
      <c r="H82" s="112">
        <f>分析結果!G82*各種係数表!G149</f>
        <v>0</v>
      </c>
      <c r="I82" s="118">
        <f>G82*各種係数表!H149</f>
        <v>0</v>
      </c>
      <c r="K82" s="105">
        <v>0</v>
      </c>
      <c r="L82" s="120">
        <f t="shared" si="2"/>
        <v>0</v>
      </c>
      <c r="M82" s="112">
        <f>(K82*各種係数表!G149)-H82</f>
        <v>0</v>
      </c>
      <c r="N82" s="118">
        <f>(K82*各種係数表!H149)-I82</f>
        <v>0</v>
      </c>
      <c r="P82" s="183">
        <f>IF($P$48=TRUE,1,1-各種係数表!F149)</f>
        <v>0.12737099586340916</v>
      </c>
      <c r="Q82" s="109">
        <f>ROUND(($I$155+$N$155)*各種係数表!$K$116*各種係数表!J149*分析結果!P82,0)</f>
        <v>0</v>
      </c>
      <c r="R82" s="109">
        <v>0</v>
      </c>
      <c r="S82" s="112">
        <f>ROUND(R82*各種係数表!G149,0)</f>
        <v>0</v>
      </c>
      <c r="T82" s="118">
        <f>ROUND(R82*各種係数表!H149,0)</f>
        <v>0</v>
      </c>
      <c r="V82" s="120">
        <f t="shared" si="3"/>
        <v>0</v>
      </c>
      <c r="W82" s="112">
        <f t="shared" si="3"/>
        <v>0</v>
      </c>
      <c r="X82" s="118">
        <f t="shared" si="3"/>
        <v>0</v>
      </c>
      <c r="Z82" s="392" t="s">
        <v>93</v>
      </c>
      <c r="AA82" s="393" t="s">
        <v>10</v>
      </c>
      <c r="AB82" s="120">
        <f>G82*雇用表106分類!G38</f>
        <v>0</v>
      </c>
      <c r="AC82" s="118">
        <f>G82*雇用表106分類!H38</f>
        <v>0</v>
      </c>
      <c r="AD82" s="120">
        <f>L82*雇用表106分類!G38</f>
        <v>0</v>
      </c>
      <c r="AE82" s="118">
        <f>L82*雇用表106分類!H38</f>
        <v>0</v>
      </c>
      <c r="AF82" s="120">
        <f>R82*雇用表106分類!G38</f>
        <v>0</v>
      </c>
      <c r="AG82" s="118">
        <f>R82*雇用表106分類!H38</f>
        <v>0</v>
      </c>
    </row>
    <row r="83" spans="2:33" x14ac:dyDescent="0.15">
      <c r="B83" s="392" t="s">
        <v>94</v>
      </c>
      <c r="C83" s="393" t="s">
        <v>11</v>
      </c>
      <c r="D83" s="118">
        <f>入力シート!C44+入力シート!G44</f>
        <v>0</v>
      </c>
      <c r="F83" s="183">
        <f>IF($F$48=TRUE,1,1-各種係数表!F150)</f>
        <v>1.0164467739020422</v>
      </c>
      <c r="G83" s="109">
        <f t="shared" si="1"/>
        <v>0</v>
      </c>
      <c r="H83" s="112">
        <f>分析結果!G83*各種係数表!G150</f>
        <v>0</v>
      </c>
      <c r="I83" s="118">
        <f>G83*各種係数表!H150</f>
        <v>0</v>
      </c>
      <c r="K83" s="105">
        <v>0</v>
      </c>
      <c r="L83" s="120">
        <f t="shared" si="2"/>
        <v>0</v>
      </c>
      <c r="M83" s="112">
        <f>(K83*各種係数表!G150)-H83</f>
        <v>0</v>
      </c>
      <c r="N83" s="118">
        <f>(K83*各種係数表!H150)-I83</f>
        <v>0</v>
      </c>
      <c r="P83" s="183">
        <f>IF($P$48=TRUE,1,1-各種係数表!F150)</f>
        <v>1.0164467739020422</v>
      </c>
      <c r="Q83" s="460">
        <f>ROUND(($I$155+$N$155)*各種係数表!$K$116*各種係数表!J150*分析結果!P83,0)</f>
        <v>0</v>
      </c>
      <c r="R83" s="109">
        <v>0</v>
      </c>
      <c r="S83" s="112">
        <f>ROUND(R83*各種係数表!G150,0)</f>
        <v>0</v>
      </c>
      <c r="T83" s="118">
        <f>ROUND(R83*各種係数表!H150,0)</f>
        <v>0</v>
      </c>
      <c r="V83" s="120">
        <f t="shared" si="3"/>
        <v>0</v>
      </c>
      <c r="W83" s="112">
        <f t="shared" si="3"/>
        <v>0</v>
      </c>
      <c r="X83" s="118">
        <f t="shared" si="3"/>
        <v>0</v>
      </c>
      <c r="Z83" s="392" t="s">
        <v>94</v>
      </c>
      <c r="AA83" s="393" t="s">
        <v>11</v>
      </c>
      <c r="AB83" s="120">
        <f>G83*雇用表106分類!G39</f>
        <v>0</v>
      </c>
      <c r="AC83" s="118">
        <f>G83*雇用表106分類!H39</f>
        <v>0</v>
      </c>
      <c r="AD83" s="120">
        <f>L83*雇用表106分類!G39</f>
        <v>0</v>
      </c>
      <c r="AE83" s="118">
        <f>L83*雇用表106分類!H39</f>
        <v>0</v>
      </c>
      <c r="AF83" s="120">
        <f>R83*雇用表106分類!G39</f>
        <v>0</v>
      </c>
      <c r="AG83" s="118">
        <f>R83*雇用表106分類!H39</f>
        <v>0</v>
      </c>
    </row>
    <row r="84" spans="2:33" x14ac:dyDescent="0.15">
      <c r="B84" s="394" t="s">
        <v>95</v>
      </c>
      <c r="C84" s="395" t="s">
        <v>96</v>
      </c>
      <c r="D84" s="119">
        <f>入力シート!C45+入力シート!G45</f>
        <v>0</v>
      </c>
      <c r="F84" s="184">
        <f>IF($F$48=TRUE,1,1-各種係数表!F151)</f>
        <v>0</v>
      </c>
      <c r="G84" s="110">
        <f t="shared" si="1"/>
        <v>0</v>
      </c>
      <c r="H84" s="113">
        <f>分析結果!G84*各種係数表!G151</f>
        <v>0</v>
      </c>
      <c r="I84" s="119">
        <f>G84*各種係数表!H151</f>
        <v>0</v>
      </c>
      <c r="K84" s="106">
        <v>0</v>
      </c>
      <c r="L84" s="121">
        <f t="shared" si="2"/>
        <v>0</v>
      </c>
      <c r="M84" s="113">
        <f>(K84*各種係数表!G151)-H84</f>
        <v>0</v>
      </c>
      <c r="N84" s="119">
        <f>(K84*各種係数表!H151)-I84</f>
        <v>0</v>
      </c>
      <c r="P84" s="184">
        <f>IF($P$48=TRUE,1,1-各種係数表!F151)</f>
        <v>0</v>
      </c>
      <c r="Q84" s="109">
        <f>ROUND(($I$155+$N$155)*各種係数表!$K$116*各種係数表!J151*分析結果!P84,0)</f>
        <v>0</v>
      </c>
      <c r="R84" s="110">
        <v>0</v>
      </c>
      <c r="S84" s="113">
        <f>ROUND(R84*各種係数表!G151,0)</f>
        <v>0</v>
      </c>
      <c r="T84" s="119">
        <f>ROUND(R84*各種係数表!H151,0)</f>
        <v>0</v>
      </c>
      <c r="V84" s="121">
        <f t="shared" si="3"/>
        <v>0</v>
      </c>
      <c r="W84" s="113">
        <f t="shared" si="3"/>
        <v>0</v>
      </c>
      <c r="X84" s="119">
        <f t="shared" si="3"/>
        <v>0</v>
      </c>
      <c r="Z84" s="394" t="s">
        <v>95</v>
      </c>
      <c r="AA84" s="395" t="s">
        <v>96</v>
      </c>
      <c r="AB84" s="121">
        <f>G84*雇用表106分類!G40</f>
        <v>0</v>
      </c>
      <c r="AC84" s="119">
        <f>G84*雇用表106分類!H40</f>
        <v>0</v>
      </c>
      <c r="AD84" s="121">
        <f>L84*雇用表106分類!G40</f>
        <v>0</v>
      </c>
      <c r="AE84" s="119">
        <f>L84*雇用表106分類!H40</f>
        <v>0</v>
      </c>
      <c r="AF84" s="121">
        <f>R84*雇用表106分類!G40</f>
        <v>0</v>
      </c>
      <c r="AG84" s="119">
        <f>R84*雇用表106分類!H40</f>
        <v>0</v>
      </c>
    </row>
    <row r="85" spans="2:33" x14ac:dyDescent="0.15">
      <c r="B85" s="392" t="s">
        <v>97</v>
      </c>
      <c r="C85" s="393" t="s">
        <v>423</v>
      </c>
      <c r="D85" s="118">
        <f>入力シート!C46+入力シート!G46</f>
        <v>0</v>
      </c>
      <c r="F85" s="183">
        <f>IF($F$48=TRUE,1,1-各種係数表!F152)</f>
        <v>0</v>
      </c>
      <c r="G85" s="109">
        <f t="shared" si="1"/>
        <v>0</v>
      </c>
      <c r="H85" s="112">
        <f>分析結果!G85*各種係数表!G152</f>
        <v>0</v>
      </c>
      <c r="I85" s="118">
        <f>G85*各種係数表!H152</f>
        <v>0</v>
      </c>
      <c r="K85" s="105">
        <v>0</v>
      </c>
      <c r="L85" s="120">
        <f t="shared" si="2"/>
        <v>0</v>
      </c>
      <c r="M85" s="112">
        <f>(K85*各種係数表!G152)-H85</f>
        <v>0</v>
      </c>
      <c r="N85" s="118">
        <f>(K85*各種係数表!H152)-I85</f>
        <v>0</v>
      </c>
      <c r="P85" s="183">
        <f>IF($P$48=TRUE,1,1-各種係数表!F152)</f>
        <v>0</v>
      </c>
      <c r="Q85" s="109">
        <f>ROUND(($I$155+$N$155)*各種係数表!$K$116*各種係数表!J152*分析結果!P85,0)</f>
        <v>0</v>
      </c>
      <c r="R85" s="109">
        <v>0</v>
      </c>
      <c r="S85" s="112">
        <f>ROUND(R85*各種係数表!G152,0)</f>
        <v>0</v>
      </c>
      <c r="T85" s="118">
        <f>ROUND(R85*各種係数表!H152,0)</f>
        <v>0</v>
      </c>
      <c r="V85" s="120">
        <f t="shared" si="3"/>
        <v>0</v>
      </c>
      <c r="W85" s="112">
        <f t="shared" si="3"/>
        <v>0</v>
      </c>
      <c r="X85" s="118">
        <f t="shared" si="3"/>
        <v>0</v>
      </c>
      <c r="Z85" s="392" t="s">
        <v>97</v>
      </c>
      <c r="AA85" s="393" t="s">
        <v>423</v>
      </c>
      <c r="AB85" s="120">
        <f>G85*雇用表106分類!G41</f>
        <v>0</v>
      </c>
      <c r="AC85" s="118">
        <f>G85*雇用表106分類!H41</f>
        <v>0</v>
      </c>
      <c r="AD85" s="120">
        <f>L85*雇用表106分類!G41</f>
        <v>0</v>
      </c>
      <c r="AE85" s="118">
        <f>L85*雇用表106分類!H41</f>
        <v>0</v>
      </c>
      <c r="AF85" s="120">
        <f>R85*雇用表106分類!G41</f>
        <v>0</v>
      </c>
      <c r="AG85" s="118">
        <f>R85*雇用表106分類!H41</f>
        <v>0</v>
      </c>
    </row>
    <row r="86" spans="2:33" x14ac:dyDescent="0.15">
      <c r="B86" s="392" t="s">
        <v>98</v>
      </c>
      <c r="C86" s="393" t="s">
        <v>99</v>
      </c>
      <c r="D86" s="118">
        <f>入力シート!C47+入力シート!G47</f>
        <v>0</v>
      </c>
      <c r="F86" s="183">
        <f>IF($F$48=TRUE,1,1-各種係数表!F153)</f>
        <v>0.31813688254786043</v>
      </c>
      <c r="G86" s="109">
        <f t="shared" si="1"/>
        <v>0</v>
      </c>
      <c r="H86" s="112">
        <f>分析結果!G86*各種係数表!G153</f>
        <v>0</v>
      </c>
      <c r="I86" s="118">
        <f>G86*各種係数表!H153</f>
        <v>0</v>
      </c>
      <c r="K86" s="105">
        <v>0</v>
      </c>
      <c r="L86" s="120">
        <f t="shared" si="2"/>
        <v>0</v>
      </c>
      <c r="M86" s="112">
        <f>(K86*各種係数表!G153)-H86</f>
        <v>0</v>
      </c>
      <c r="N86" s="118">
        <f>(K86*各種係数表!H153)-I86</f>
        <v>0</v>
      </c>
      <c r="P86" s="183">
        <f>IF($P$48=TRUE,1,1-各種係数表!F153)</f>
        <v>0.31813688254786043</v>
      </c>
      <c r="Q86" s="109">
        <f>ROUND(($I$155+$N$155)*各種係数表!$K$116*各種係数表!J153*分析結果!P86,0)</f>
        <v>0</v>
      </c>
      <c r="R86" s="109">
        <v>0</v>
      </c>
      <c r="S86" s="112">
        <f>ROUND(R86*各種係数表!G153,0)</f>
        <v>0</v>
      </c>
      <c r="T86" s="118">
        <f>ROUND(R86*各種係数表!H153,0)</f>
        <v>0</v>
      </c>
      <c r="V86" s="120">
        <f t="shared" si="3"/>
        <v>0</v>
      </c>
      <c r="W86" s="112">
        <f t="shared" si="3"/>
        <v>0</v>
      </c>
      <c r="X86" s="118">
        <f t="shared" si="3"/>
        <v>0</v>
      </c>
      <c r="Z86" s="392" t="s">
        <v>98</v>
      </c>
      <c r="AA86" s="393" t="s">
        <v>99</v>
      </c>
      <c r="AB86" s="120">
        <f>G86*雇用表106分類!G42</f>
        <v>0</v>
      </c>
      <c r="AC86" s="118">
        <f>G86*雇用表106分類!H42</f>
        <v>0</v>
      </c>
      <c r="AD86" s="120">
        <f>L86*雇用表106分類!G42</f>
        <v>0</v>
      </c>
      <c r="AE86" s="118">
        <f>L86*雇用表106分類!H42</f>
        <v>0</v>
      </c>
      <c r="AF86" s="120">
        <f>R86*雇用表106分類!G42</f>
        <v>0</v>
      </c>
      <c r="AG86" s="118">
        <f>R86*雇用表106分類!H42</f>
        <v>0</v>
      </c>
    </row>
    <row r="87" spans="2:33" x14ac:dyDescent="0.15">
      <c r="B87" s="392" t="s">
        <v>100</v>
      </c>
      <c r="C87" s="393" t="s">
        <v>12</v>
      </c>
      <c r="D87" s="118">
        <f>入力シート!C48+入力シート!G48</f>
        <v>0</v>
      </c>
      <c r="F87" s="183">
        <f>IF($F$48=TRUE,1,1-各種係数表!F154)</f>
        <v>6.1105176871344757E-2</v>
      </c>
      <c r="G87" s="109">
        <f t="shared" si="1"/>
        <v>0</v>
      </c>
      <c r="H87" s="112">
        <f>分析結果!G87*各種係数表!G154</f>
        <v>0</v>
      </c>
      <c r="I87" s="118">
        <f>G87*各種係数表!H154</f>
        <v>0</v>
      </c>
      <c r="K87" s="105">
        <v>0</v>
      </c>
      <c r="L87" s="120">
        <f t="shared" si="2"/>
        <v>0</v>
      </c>
      <c r="M87" s="112">
        <f>(K87*各種係数表!G154)-H87</f>
        <v>0</v>
      </c>
      <c r="N87" s="118">
        <f>(K87*各種係数表!H154)-I87</f>
        <v>0</v>
      </c>
      <c r="P87" s="183">
        <f>IF($P$48=TRUE,1,1-各種係数表!F154)</f>
        <v>6.1105176871344757E-2</v>
      </c>
      <c r="Q87" s="109">
        <f>ROUND(($I$155+$N$155)*各種係数表!$K$116*各種係数表!J154*分析結果!P87,0)</f>
        <v>0</v>
      </c>
      <c r="R87" s="109">
        <v>0</v>
      </c>
      <c r="S87" s="112">
        <f>ROUND(R87*各種係数表!G154,0)</f>
        <v>0</v>
      </c>
      <c r="T87" s="118">
        <f>ROUND(R87*各種係数表!H154,0)</f>
        <v>0</v>
      </c>
      <c r="V87" s="120">
        <f t="shared" si="3"/>
        <v>0</v>
      </c>
      <c r="W87" s="112">
        <f t="shared" si="3"/>
        <v>0</v>
      </c>
      <c r="X87" s="118">
        <f t="shared" si="3"/>
        <v>0</v>
      </c>
      <c r="Z87" s="392" t="s">
        <v>100</v>
      </c>
      <c r="AA87" s="393" t="s">
        <v>12</v>
      </c>
      <c r="AB87" s="120">
        <f>G87*雇用表106分類!G43</f>
        <v>0</v>
      </c>
      <c r="AC87" s="118">
        <f>G87*雇用表106分類!H43</f>
        <v>0</v>
      </c>
      <c r="AD87" s="120">
        <f>L87*雇用表106分類!G43</f>
        <v>0</v>
      </c>
      <c r="AE87" s="118">
        <f>L87*雇用表106分類!H43</f>
        <v>0</v>
      </c>
      <c r="AF87" s="120">
        <f>R87*雇用表106分類!G43</f>
        <v>0</v>
      </c>
      <c r="AG87" s="118">
        <f>R87*雇用表106分類!H43</f>
        <v>0</v>
      </c>
    </row>
    <row r="88" spans="2:33" x14ac:dyDescent="0.15">
      <c r="B88" s="392" t="s">
        <v>101</v>
      </c>
      <c r="C88" s="393" t="s">
        <v>13</v>
      </c>
      <c r="D88" s="118">
        <f>入力シート!C49+入力シート!G49</f>
        <v>0</v>
      </c>
      <c r="F88" s="183">
        <f>IF($F$48=TRUE,1,1-各種係数表!F155)</f>
        <v>8.55555226047644E-3</v>
      </c>
      <c r="G88" s="109">
        <f t="shared" si="1"/>
        <v>0</v>
      </c>
      <c r="H88" s="112">
        <f>分析結果!G88*各種係数表!G155</f>
        <v>0</v>
      </c>
      <c r="I88" s="118">
        <f>G88*各種係数表!H155</f>
        <v>0</v>
      </c>
      <c r="K88" s="105">
        <v>0</v>
      </c>
      <c r="L88" s="120">
        <f t="shared" si="2"/>
        <v>0</v>
      </c>
      <c r="M88" s="112">
        <f>(K88*各種係数表!G155)-H88</f>
        <v>0</v>
      </c>
      <c r="N88" s="118">
        <f>(K88*各種係数表!H155)-I88</f>
        <v>0</v>
      </c>
      <c r="P88" s="183">
        <f>IF($P$48=TRUE,1,1-各種係数表!F155)</f>
        <v>8.55555226047644E-3</v>
      </c>
      <c r="Q88" s="460">
        <f>ROUND(($I$155+$N$155)*各種係数表!$K$116*各種係数表!J155*分析結果!P88,0)</f>
        <v>0</v>
      </c>
      <c r="R88" s="109">
        <v>0</v>
      </c>
      <c r="S88" s="112">
        <f>ROUND(R88*各種係数表!G155,0)</f>
        <v>0</v>
      </c>
      <c r="T88" s="118">
        <f>ROUND(R88*各種係数表!H155,0)</f>
        <v>0</v>
      </c>
      <c r="V88" s="120">
        <f t="shared" si="3"/>
        <v>0</v>
      </c>
      <c r="W88" s="112">
        <f t="shared" si="3"/>
        <v>0</v>
      </c>
      <c r="X88" s="118">
        <f t="shared" si="3"/>
        <v>0</v>
      </c>
      <c r="Z88" s="392" t="s">
        <v>101</v>
      </c>
      <c r="AA88" s="393" t="s">
        <v>13</v>
      </c>
      <c r="AB88" s="120">
        <f>G88*雇用表106分類!G44</f>
        <v>0</v>
      </c>
      <c r="AC88" s="118">
        <f>G88*雇用表106分類!H44</f>
        <v>0</v>
      </c>
      <c r="AD88" s="120">
        <f>L88*雇用表106分類!G44</f>
        <v>0</v>
      </c>
      <c r="AE88" s="118">
        <f>L88*雇用表106分類!H44</f>
        <v>0</v>
      </c>
      <c r="AF88" s="120">
        <f>R88*雇用表106分類!G44</f>
        <v>0</v>
      </c>
      <c r="AG88" s="118">
        <f>R88*雇用表106分類!H44</f>
        <v>0</v>
      </c>
    </row>
    <row r="89" spans="2:33" x14ac:dyDescent="0.15">
      <c r="B89" s="394" t="s">
        <v>102</v>
      </c>
      <c r="C89" s="395" t="s">
        <v>424</v>
      </c>
      <c r="D89" s="119">
        <f>入力シート!C50+入力シート!G50</f>
        <v>0</v>
      </c>
      <c r="F89" s="184">
        <f>IF($F$48=TRUE,1,1-各種係数表!F156)</f>
        <v>2.8721534563414641E-2</v>
      </c>
      <c r="G89" s="110">
        <f t="shared" si="1"/>
        <v>0</v>
      </c>
      <c r="H89" s="113">
        <f>分析結果!G89*各種係数表!G156</f>
        <v>0</v>
      </c>
      <c r="I89" s="119">
        <f>G89*各種係数表!H156</f>
        <v>0</v>
      </c>
      <c r="K89" s="106">
        <v>0</v>
      </c>
      <c r="L89" s="121">
        <f t="shared" si="2"/>
        <v>0</v>
      </c>
      <c r="M89" s="113">
        <f>(K89*各種係数表!G156)-H89</f>
        <v>0</v>
      </c>
      <c r="N89" s="119">
        <f>(K89*各種係数表!H156)-I89</f>
        <v>0</v>
      </c>
      <c r="P89" s="184">
        <f>IF($P$48=TRUE,1,1-各種係数表!F156)</f>
        <v>2.8721534563414641E-2</v>
      </c>
      <c r="Q89" s="109">
        <f>ROUND(($I$155+$N$155)*各種係数表!$K$116*各種係数表!J156*分析結果!P89,0)</f>
        <v>0</v>
      </c>
      <c r="R89" s="110">
        <v>0</v>
      </c>
      <c r="S89" s="113">
        <f>ROUND(R89*各種係数表!G156,0)</f>
        <v>0</v>
      </c>
      <c r="T89" s="119">
        <f>ROUND(R89*各種係数表!H156,0)</f>
        <v>0</v>
      </c>
      <c r="V89" s="121">
        <f t="shared" si="3"/>
        <v>0</v>
      </c>
      <c r="W89" s="113">
        <f t="shared" si="3"/>
        <v>0</v>
      </c>
      <c r="X89" s="119">
        <f t="shared" si="3"/>
        <v>0</v>
      </c>
      <c r="Z89" s="394" t="s">
        <v>102</v>
      </c>
      <c r="AA89" s="395" t="s">
        <v>424</v>
      </c>
      <c r="AB89" s="121">
        <f>G89*雇用表106分類!G45</f>
        <v>0</v>
      </c>
      <c r="AC89" s="119">
        <f>G89*雇用表106分類!H45</f>
        <v>0</v>
      </c>
      <c r="AD89" s="121">
        <f>L89*雇用表106分類!G45</f>
        <v>0</v>
      </c>
      <c r="AE89" s="119">
        <f>L89*雇用表106分類!H45</f>
        <v>0</v>
      </c>
      <c r="AF89" s="121">
        <f>R89*雇用表106分類!G45</f>
        <v>0</v>
      </c>
      <c r="AG89" s="119">
        <f>R89*雇用表106分類!H45</f>
        <v>0</v>
      </c>
    </row>
    <row r="90" spans="2:33" x14ac:dyDescent="0.15">
      <c r="B90" s="392" t="s">
        <v>103</v>
      </c>
      <c r="C90" s="393" t="s">
        <v>14</v>
      </c>
      <c r="D90" s="118">
        <f>入力シート!C51+入力シート!G51</f>
        <v>0</v>
      </c>
      <c r="F90" s="183">
        <f>IF($F$48=TRUE,1,1-各種係数表!F157)</f>
        <v>0.24991698018458752</v>
      </c>
      <c r="G90" s="109">
        <f t="shared" si="1"/>
        <v>0</v>
      </c>
      <c r="H90" s="112">
        <f>分析結果!G90*各種係数表!G157</f>
        <v>0</v>
      </c>
      <c r="I90" s="118">
        <f>G90*各種係数表!H157</f>
        <v>0</v>
      </c>
      <c r="K90" s="105">
        <v>0</v>
      </c>
      <c r="L90" s="120">
        <f t="shared" si="2"/>
        <v>0</v>
      </c>
      <c r="M90" s="112">
        <f>(K90*各種係数表!G157)-H90</f>
        <v>0</v>
      </c>
      <c r="N90" s="118">
        <f>(K90*各種係数表!H157)-I90</f>
        <v>0</v>
      </c>
      <c r="P90" s="183">
        <f>IF($P$48=TRUE,1,1-各種係数表!F157)</f>
        <v>0.24991698018458752</v>
      </c>
      <c r="Q90" s="109">
        <f>ROUND(($I$155+$N$155)*各種係数表!$K$116*各種係数表!J157*分析結果!P90,0)</f>
        <v>0</v>
      </c>
      <c r="R90" s="109">
        <v>0</v>
      </c>
      <c r="S90" s="112">
        <f>ROUND(R90*各種係数表!G157,0)</f>
        <v>0</v>
      </c>
      <c r="T90" s="118">
        <f>ROUND(R90*各種係数表!H157,0)</f>
        <v>0</v>
      </c>
      <c r="V90" s="120">
        <f t="shared" si="3"/>
        <v>0</v>
      </c>
      <c r="W90" s="112">
        <f t="shared" si="3"/>
        <v>0</v>
      </c>
      <c r="X90" s="118">
        <f t="shared" si="3"/>
        <v>0</v>
      </c>
      <c r="Z90" s="392" t="s">
        <v>103</v>
      </c>
      <c r="AA90" s="393" t="s">
        <v>14</v>
      </c>
      <c r="AB90" s="120">
        <f>G90*雇用表106分類!G46</f>
        <v>0</v>
      </c>
      <c r="AC90" s="118">
        <f>G90*雇用表106分類!H46</f>
        <v>0</v>
      </c>
      <c r="AD90" s="120">
        <f>L90*雇用表106分類!G46</f>
        <v>0</v>
      </c>
      <c r="AE90" s="118">
        <f>L90*雇用表106分類!H46</f>
        <v>0</v>
      </c>
      <c r="AF90" s="120">
        <f>R90*雇用表106分類!G46</f>
        <v>0</v>
      </c>
      <c r="AG90" s="118">
        <f>R90*雇用表106分類!H46</f>
        <v>0</v>
      </c>
    </row>
    <row r="91" spans="2:33" x14ac:dyDescent="0.15">
      <c r="B91" s="392" t="s">
        <v>104</v>
      </c>
      <c r="C91" s="393" t="s">
        <v>105</v>
      </c>
      <c r="D91" s="118">
        <f>入力シート!C52+入力シート!G52</f>
        <v>0</v>
      </c>
      <c r="F91" s="183">
        <f>IF($F$48=TRUE,1,1-各種係数表!F158)</f>
        <v>3.4094325492248223E-2</v>
      </c>
      <c r="G91" s="109">
        <f t="shared" si="1"/>
        <v>0</v>
      </c>
      <c r="H91" s="112">
        <f>分析結果!G91*各種係数表!G158</f>
        <v>0</v>
      </c>
      <c r="I91" s="118">
        <f>G91*各種係数表!H158</f>
        <v>0</v>
      </c>
      <c r="K91" s="105">
        <v>0</v>
      </c>
      <c r="L91" s="120">
        <f t="shared" si="2"/>
        <v>0</v>
      </c>
      <c r="M91" s="112">
        <f>(K91*各種係数表!G158)-H91</f>
        <v>0</v>
      </c>
      <c r="N91" s="118">
        <f>(K91*各種係数表!H158)-I91</f>
        <v>0</v>
      </c>
      <c r="P91" s="183">
        <f>IF($P$48=TRUE,1,1-各種係数表!F158)</f>
        <v>3.4094325492248223E-2</v>
      </c>
      <c r="Q91" s="109">
        <f>ROUND(($I$155+$N$155)*各種係数表!$K$116*各種係数表!J158*分析結果!P91,0)</f>
        <v>0</v>
      </c>
      <c r="R91" s="109">
        <v>0</v>
      </c>
      <c r="S91" s="112">
        <f>ROUND(R91*各種係数表!G158,0)</f>
        <v>0</v>
      </c>
      <c r="T91" s="118">
        <f>ROUND(R91*各種係数表!H158,0)</f>
        <v>0</v>
      </c>
      <c r="V91" s="120">
        <f t="shared" si="3"/>
        <v>0</v>
      </c>
      <c r="W91" s="112">
        <f t="shared" si="3"/>
        <v>0</v>
      </c>
      <c r="X91" s="118">
        <f t="shared" si="3"/>
        <v>0</v>
      </c>
      <c r="Z91" s="392" t="s">
        <v>104</v>
      </c>
      <c r="AA91" s="393" t="s">
        <v>105</v>
      </c>
      <c r="AB91" s="120">
        <f>G91*雇用表106分類!G47</f>
        <v>0</v>
      </c>
      <c r="AC91" s="118">
        <f>G91*雇用表106分類!H47</f>
        <v>0</v>
      </c>
      <c r="AD91" s="120">
        <f>L91*雇用表106分類!G47</f>
        <v>0</v>
      </c>
      <c r="AE91" s="118">
        <f>L91*雇用表106分類!H47</f>
        <v>0</v>
      </c>
      <c r="AF91" s="120">
        <f>R91*雇用表106分類!G47</f>
        <v>0</v>
      </c>
      <c r="AG91" s="118">
        <f>R91*雇用表106分類!H47</f>
        <v>0</v>
      </c>
    </row>
    <row r="92" spans="2:33" x14ac:dyDescent="0.15">
      <c r="B92" s="392" t="s">
        <v>106</v>
      </c>
      <c r="C92" s="393" t="s">
        <v>107</v>
      </c>
      <c r="D92" s="118">
        <f>入力シート!C53+入力シート!G53</f>
        <v>0</v>
      </c>
      <c r="F92" s="183">
        <f>IF($F$48=TRUE,1,1-各種係数表!F159)</f>
        <v>0.34053281152756254</v>
      </c>
      <c r="G92" s="109">
        <f t="shared" si="1"/>
        <v>0</v>
      </c>
      <c r="H92" s="112">
        <f>分析結果!G92*各種係数表!G159</f>
        <v>0</v>
      </c>
      <c r="I92" s="118">
        <f>G92*各種係数表!H159</f>
        <v>0</v>
      </c>
      <c r="K92" s="105">
        <v>0</v>
      </c>
      <c r="L92" s="120">
        <f t="shared" si="2"/>
        <v>0</v>
      </c>
      <c r="M92" s="112">
        <f>(K92*各種係数表!G159)-H92</f>
        <v>0</v>
      </c>
      <c r="N92" s="118">
        <f>(K92*各種係数表!H159)-I92</f>
        <v>0</v>
      </c>
      <c r="P92" s="183">
        <f>IF($P$48=TRUE,1,1-各種係数表!F159)</f>
        <v>0.34053281152756254</v>
      </c>
      <c r="Q92" s="109">
        <f>ROUND(($I$155+$N$155)*各種係数表!$K$116*各種係数表!J159*分析結果!P92,0)</f>
        <v>0</v>
      </c>
      <c r="R92" s="109">
        <v>0</v>
      </c>
      <c r="S92" s="112">
        <f>ROUND(R92*各種係数表!G159,0)</f>
        <v>0</v>
      </c>
      <c r="T92" s="118">
        <f>ROUND(R92*各種係数表!H159,0)</f>
        <v>0</v>
      </c>
      <c r="V92" s="120">
        <f t="shared" si="3"/>
        <v>0</v>
      </c>
      <c r="W92" s="112">
        <f t="shared" si="3"/>
        <v>0</v>
      </c>
      <c r="X92" s="118">
        <f t="shared" si="3"/>
        <v>0</v>
      </c>
      <c r="Z92" s="392" t="s">
        <v>106</v>
      </c>
      <c r="AA92" s="393" t="s">
        <v>107</v>
      </c>
      <c r="AB92" s="120">
        <f>G92*雇用表106分類!G48</f>
        <v>0</v>
      </c>
      <c r="AC92" s="118">
        <f>G92*雇用表106分類!H48</f>
        <v>0</v>
      </c>
      <c r="AD92" s="120">
        <f>L92*雇用表106分類!G48</f>
        <v>0</v>
      </c>
      <c r="AE92" s="118">
        <f>L92*雇用表106分類!H48</f>
        <v>0</v>
      </c>
      <c r="AF92" s="120">
        <f>R92*雇用表106分類!G48</f>
        <v>0</v>
      </c>
      <c r="AG92" s="118">
        <f>R92*雇用表106分類!H48</f>
        <v>0</v>
      </c>
    </row>
    <row r="93" spans="2:33" x14ac:dyDescent="0.15">
      <c r="B93" s="392" t="s">
        <v>108</v>
      </c>
      <c r="C93" s="393" t="s">
        <v>109</v>
      </c>
      <c r="D93" s="118">
        <f>入力シート!C54+入力シート!G54</f>
        <v>0</v>
      </c>
      <c r="F93" s="183">
        <f>IF($F$48=TRUE,1,1-各種係数表!F160)</f>
        <v>6.3354226010697401E-2</v>
      </c>
      <c r="G93" s="109">
        <f t="shared" si="1"/>
        <v>0</v>
      </c>
      <c r="H93" s="112">
        <f>分析結果!G93*各種係数表!G160</f>
        <v>0</v>
      </c>
      <c r="I93" s="118">
        <f>G93*各種係数表!H160</f>
        <v>0</v>
      </c>
      <c r="K93" s="105">
        <v>0</v>
      </c>
      <c r="L93" s="120">
        <f t="shared" si="2"/>
        <v>0</v>
      </c>
      <c r="M93" s="112">
        <f>(K93*各種係数表!G160)-H93</f>
        <v>0</v>
      </c>
      <c r="N93" s="118">
        <f>(K93*各種係数表!H160)-I93</f>
        <v>0</v>
      </c>
      <c r="P93" s="183">
        <f>IF($P$48=TRUE,1,1-各種係数表!F160)</f>
        <v>6.3354226010697401E-2</v>
      </c>
      <c r="Q93" s="460">
        <f>ROUND(($I$155+$N$155)*各種係数表!$K$116*各種係数表!J160*分析結果!P93,0)</f>
        <v>0</v>
      </c>
      <c r="R93" s="109">
        <v>0</v>
      </c>
      <c r="S93" s="112">
        <f>ROUND(R93*各種係数表!G160,0)</f>
        <v>0</v>
      </c>
      <c r="T93" s="118">
        <f>ROUND(R93*各種係数表!H160,0)</f>
        <v>0</v>
      </c>
      <c r="V93" s="120">
        <f t="shared" si="3"/>
        <v>0</v>
      </c>
      <c r="W93" s="112">
        <f t="shared" si="3"/>
        <v>0</v>
      </c>
      <c r="X93" s="118">
        <f t="shared" si="3"/>
        <v>0</v>
      </c>
      <c r="Z93" s="392" t="s">
        <v>108</v>
      </c>
      <c r="AA93" s="393" t="s">
        <v>109</v>
      </c>
      <c r="AB93" s="120">
        <f>G93*雇用表106分類!G49</f>
        <v>0</v>
      </c>
      <c r="AC93" s="118">
        <f>G93*雇用表106分類!H49</f>
        <v>0</v>
      </c>
      <c r="AD93" s="120">
        <f>L93*雇用表106分類!G49</f>
        <v>0</v>
      </c>
      <c r="AE93" s="118">
        <f>L93*雇用表106分類!H49</f>
        <v>0</v>
      </c>
      <c r="AF93" s="120">
        <f>R93*雇用表106分類!G49</f>
        <v>0</v>
      </c>
      <c r="AG93" s="118">
        <f>R93*雇用表106分類!H49</f>
        <v>0</v>
      </c>
    </row>
    <row r="94" spans="2:33" x14ac:dyDescent="0.15">
      <c r="B94" s="394" t="s">
        <v>110</v>
      </c>
      <c r="C94" s="395" t="s">
        <v>111</v>
      </c>
      <c r="D94" s="119">
        <f>入力シート!C55+入力シート!G55</f>
        <v>0</v>
      </c>
      <c r="F94" s="184">
        <f>IF($F$48=TRUE,1,1-各種係数表!F161)</f>
        <v>0.14233954698427098</v>
      </c>
      <c r="G94" s="110">
        <f t="shared" si="1"/>
        <v>0</v>
      </c>
      <c r="H94" s="113">
        <f>分析結果!G94*各種係数表!G161</f>
        <v>0</v>
      </c>
      <c r="I94" s="119">
        <f>G94*各種係数表!H161</f>
        <v>0</v>
      </c>
      <c r="K94" s="106">
        <v>0</v>
      </c>
      <c r="L94" s="121">
        <f t="shared" si="2"/>
        <v>0</v>
      </c>
      <c r="M94" s="113">
        <f>(K94*各種係数表!G161)-H94</f>
        <v>0</v>
      </c>
      <c r="N94" s="119">
        <f>(K94*各種係数表!H161)-I94</f>
        <v>0</v>
      </c>
      <c r="P94" s="184">
        <f>IF($P$48=TRUE,1,1-各種係数表!F161)</f>
        <v>0.14233954698427098</v>
      </c>
      <c r="Q94" s="109">
        <f>ROUND(($I$155+$N$155)*各種係数表!$K$116*各種係数表!J161*分析結果!P94,0)</f>
        <v>0</v>
      </c>
      <c r="R94" s="110">
        <v>0</v>
      </c>
      <c r="S94" s="113">
        <f>ROUND(R94*各種係数表!G161,0)</f>
        <v>0</v>
      </c>
      <c r="T94" s="119">
        <f>ROUND(R94*各種係数表!H161,0)</f>
        <v>0</v>
      </c>
      <c r="V94" s="121">
        <f t="shared" si="3"/>
        <v>0</v>
      </c>
      <c r="W94" s="113">
        <f t="shared" si="3"/>
        <v>0</v>
      </c>
      <c r="X94" s="119">
        <f t="shared" si="3"/>
        <v>0</v>
      </c>
      <c r="Z94" s="394" t="s">
        <v>110</v>
      </c>
      <c r="AA94" s="395" t="s">
        <v>111</v>
      </c>
      <c r="AB94" s="121">
        <f>G94*雇用表106分類!G50</f>
        <v>0</v>
      </c>
      <c r="AC94" s="119">
        <f>G94*雇用表106分類!H50</f>
        <v>0</v>
      </c>
      <c r="AD94" s="121">
        <f>L94*雇用表106分類!G50</f>
        <v>0</v>
      </c>
      <c r="AE94" s="119">
        <f>L94*雇用表106分類!H50</f>
        <v>0</v>
      </c>
      <c r="AF94" s="121">
        <f>R94*雇用表106分類!G50</f>
        <v>0</v>
      </c>
      <c r="AG94" s="119">
        <f>R94*雇用表106分類!H50</f>
        <v>0</v>
      </c>
    </row>
    <row r="95" spans="2:33" x14ac:dyDescent="0.15">
      <c r="B95" s="392" t="s">
        <v>112</v>
      </c>
      <c r="C95" s="393" t="s">
        <v>113</v>
      </c>
      <c r="D95" s="118">
        <f>入力シート!C56+入力シート!G56</f>
        <v>0</v>
      </c>
      <c r="F95" s="183">
        <f>IF($F$48=TRUE,1,1-各種係数表!F162)</f>
        <v>0.7568824917550101</v>
      </c>
      <c r="G95" s="109">
        <f t="shared" si="1"/>
        <v>0</v>
      </c>
      <c r="H95" s="112">
        <f>分析結果!G95*各種係数表!G162</f>
        <v>0</v>
      </c>
      <c r="I95" s="118">
        <f>G95*各種係数表!H162</f>
        <v>0</v>
      </c>
      <c r="K95" s="105">
        <v>0</v>
      </c>
      <c r="L95" s="120">
        <f t="shared" si="2"/>
        <v>0</v>
      </c>
      <c r="M95" s="112">
        <f>(K95*各種係数表!G162)-H95</f>
        <v>0</v>
      </c>
      <c r="N95" s="118">
        <f>(K95*各種係数表!H162)-I95</f>
        <v>0</v>
      </c>
      <c r="P95" s="183">
        <f>IF($P$48=TRUE,1,1-各種係数表!F162)</f>
        <v>0.7568824917550101</v>
      </c>
      <c r="Q95" s="109">
        <f>ROUND(($I$155+$N$155)*各種係数表!$K$116*各種係数表!J162*分析結果!P95,0)</f>
        <v>0</v>
      </c>
      <c r="R95" s="109">
        <v>0</v>
      </c>
      <c r="S95" s="112">
        <f>ROUND(R95*各種係数表!G162,0)</f>
        <v>0</v>
      </c>
      <c r="T95" s="118">
        <f>ROUND(R95*各種係数表!H162,0)</f>
        <v>0</v>
      </c>
      <c r="V95" s="120">
        <f t="shared" si="3"/>
        <v>0</v>
      </c>
      <c r="W95" s="112">
        <f t="shared" si="3"/>
        <v>0</v>
      </c>
      <c r="X95" s="118">
        <f t="shared" si="3"/>
        <v>0</v>
      </c>
      <c r="Z95" s="392" t="s">
        <v>112</v>
      </c>
      <c r="AA95" s="393" t="s">
        <v>113</v>
      </c>
      <c r="AB95" s="120">
        <f>G95*雇用表106分類!G51</f>
        <v>0</v>
      </c>
      <c r="AC95" s="118">
        <f>G95*雇用表106分類!H51</f>
        <v>0</v>
      </c>
      <c r="AD95" s="120">
        <f>L95*雇用表106分類!G51</f>
        <v>0</v>
      </c>
      <c r="AE95" s="118">
        <f>L95*雇用表106分類!H51</f>
        <v>0</v>
      </c>
      <c r="AF95" s="120">
        <f>R95*雇用表106分類!G51</f>
        <v>0</v>
      </c>
      <c r="AG95" s="118">
        <f>R95*雇用表106分類!H51</f>
        <v>0</v>
      </c>
    </row>
    <row r="96" spans="2:33" x14ac:dyDescent="0.15">
      <c r="B96" s="392" t="s">
        <v>114</v>
      </c>
      <c r="C96" s="393" t="s">
        <v>115</v>
      </c>
      <c r="D96" s="118">
        <f>入力シート!C57+入力シート!G57</f>
        <v>0</v>
      </c>
      <c r="F96" s="183">
        <f>IF($F$48=TRUE,1,1-各種係数表!F163)</f>
        <v>0.3393564353213574</v>
      </c>
      <c r="G96" s="109">
        <f t="shared" si="1"/>
        <v>0</v>
      </c>
      <c r="H96" s="112">
        <f>分析結果!G96*各種係数表!G163</f>
        <v>0</v>
      </c>
      <c r="I96" s="118">
        <f>G96*各種係数表!H163</f>
        <v>0</v>
      </c>
      <c r="K96" s="105">
        <v>0</v>
      </c>
      <c r="L96" s="120">
        <f t="shared" si="2"/>
        <v>0</v>
      </c>
      <c r="M96" s="112">
        <f>(K96*各種係数表!G163)-H96</f>
        <v>0</v>
      </c>
      <c r="N96" s="118">
        <f>(K96*各種係数表!H163)-I96</f>
        <v>0</v>
      </c>
      <c r="P96" s="183">
        <f>IF($P$48=TRUE,1,1-各種係数表!F163)</f>
        <v>0.3393564353213574</v>
      </c>
      <c r="Q96" s="109">
        <f>ROUND(($I$155+$N$155)*各種係数表!$K$116*各種係数表!J163*分析結果!P96,0)</f>
        <v>0</v>
      </c>
      <c r="R96" s="109">
        <v>0</v>
      </c>
      <c r="S96" s="112">
        <f>ROUND(R96*各種係数表!G163,0)</f>
        <v>0</v>
      </c>
      <c r="T96" s="118">
        <f>ROUND(R96*各種係数表!H163,0)</f>
        <v>0</v>
      </c>
      <c r="V96" s="120">
        <f t="shared" si="3"/>
        <v>0</v>
      </c>
      <c r="W96" s="112">
        <f t="shared" si="3"/>
        <v>0</v>
      </c>
      <c r="X96" s="118">
        <f t="shared" si="3"/>
        <v>0</v>
      </c>
      <c r="Z96" s="392" t="s">
        <v>114</v>
      </c>
      <c r="AA96" s="393" t="s">
        <v>115</v>
      </c>
      <c r="AB96" s="120">
        <f>G96*雇用表106分類!G52</f>
        <v>0</v>
      </c>
      <c r="AC96" s="118">
        <f>G96*雇用表106分類!H52</f>
        <v>0</v>
      </c>
      <c r="AD96" s="120">
        <f>L96*雇用表106分類!G52</f>
        <v>0</v>
      </c>
      <c r="AE96" s="118">
        <f>L96*雇用表106分類!H52</f>
        <v>0</v>
      </c>
      <c r="AF96" s="120">
        <f>R96*雇用表106分類!G52</f>
        <v>0</v>
      </c>
      <c r="AG96" s="118">
        <f>R96*雇用表106分類!H52</f>
        <v>0</v>
      </c>
    </row>
    <row r="97" spans="2:33" x14ac:dyDescent="0.15">
      <c r="B97" s="392" t="s">
        <v>116</v>
      </c>
      <c r="C97" s="393" t="s">
        <v>117</v>
      </c>
      <c r="D97" s="118">
        <f>入力シート!C58+入力シート!G58</f>
        <v>0</v>
      </c>
      <c r="F97" s="183">
        <f>IF($F$48=TRUE,1,1-各種係数表!F164)</f>
        <v>2.7811294635227135E-2</v>
      </c>
      <c r="G97" s="109">
        <f t="shared" si="1"/>
        <v>0</v>
      </c>
      <c r="H97" s="112">
        <f>分析結果!G97*各種係数表!G164</f>
        <v>0</v>
      </c>
      <c r="I97" s="118">
        <f>G97*各種係数表!H164</f>
        <v>0</v>
      </c>
      <c r="K97" s="105">
        <v>0</v>
      </c>
      <c r="L97" s="120">
        <f t="shared" si="2"/>
        <v>0</v>
      </c>
      <c r="M97" s="112">
        <f>(K97*各種係数表!G164)-H97</f>
        <v>0</v>
      </c>
      <c r="N97" s="118">
        <f>(K97*各種係数表!H164)-I97</f>
        <v>0</v>
      </c>
      <c r="P97" s="183">
        <f>IF($P$48=TRUE,1,1-各種係数表!F164)</f>
        <v>2.7811294635227135E-2</v>
      </c>
      <c r="Q97" s="109">
        <f>ROUND(($I$155+$N$155)*各種係数表!$K$116*各種係数表!J164*分析結果!P97,0)</f>
        <v>0</v>
      </c>
      <c r="R97" s="109">
        <v>0</v>
      </c>
      <c r="S97" s="112">
        <f>ROUND(R97*各種係数表!G164,0)</f>
        <v>0</v>
      </c>
      <c r="T97" s="118">
        <f>ROUND(R97*各種係数表!H164,0)</f>
        <v>0</v>
      </c>
      <c r="V97" s="120">
        <f t="shared" si="3"/>
        <v>0</v>
      </c>
      <c r="W97" s="112">
        <f t="shared" si="3"/>
        <v>0</v>
      </c>
      <c r="X97" s="118">
        <f t="shared" si="3"/>
        <v>0</v>
      </c>
      <c r="Z97" s="392" t="s">
        <v>116</v>
      </c>
      <c r="AA97" s="393" t="s">
        <v>117</v>
      </c>
      <c r="AB97" s="120">
        <f>G97*雇用表106分類!G53</f>
        <v>0</v>
      </c>
      <c r="AC97" s="118">
        <f>G97*雇用表106分類!H53</f>
        <v>0</v>
      </c>
      <c r="AD97" s="120">
        <f>L97*雇用表106分類!G53</f>
        <v>0</v>
      </c>
      <c r="AE97" s="118">
        <f>L97*雇用表106分類!H53</f>
        <v>0</v>
      </c>
      <c r="AF97" s="120">
        <f>R97*雇用表106分類!G53</f>
        <v>0</v>
      </c>
      <c r="AG97" s="118">
        <f>R97*雇用表106分類!H53</f>
        <v>0</v>
      </c>
    </row>
    <row r="98" spans="2:33" x14ac:dyDescent="0.15">
      <c r="B98" s="392" t="s">
        <v>118</v>
      </c>
      <c r="C98" s="393" t="s">
        <v>119</v>
      </c>
      <c r="D98" s="118">
        <f>入力シート!C59+入力シート!G59</f>
        <v>0</v>
      </c>
      <c r="F98" s="183">
        <f>IF($F$48=TRUE,1,1-各種係数表!F165)</f>
        <v>7.9133261685914169E-3</v>
      </c>
      <c r="G98" s="109">
        <f t="shared" si="1"/>
        <v>0</v>
      </c>
      <c r="H98" s="112">
        <f>分析結果!G98*各種係数表!G165</f>
        <v>0</v>
      </c>
      <c r="I98" s="118">
        <f>G98*各種係数表!H165</f>
        <v>0</v>
      </c>
      <c r="K98" s="105">
        <v>0</v>
      </c>
      <c r="L98" s="120">
        <f t="shared" si="2"/>
        <v>0</v>
      </c>
      <c r="M98" s="112">
        <f>(K98*各種係数表!G165)-H98</f>
        <v>0</v>
      </c>
      <c r="N98" s="118">
        <f>(K98*各種係数表!H165)-I98</f>
        <v>0</v>
      </c>
      <c r="P98" s="183">
        <f>IF($P$48=TRUE,1,1-各種係数表!F165)</f>
        <v>7.9133261685914169E-3</v>
      </c>
      <c r="Q98" s="460">
        <f>ROUND(($I$155+$N$155)*各種係数表!$K$116*各種係数表!J165*分析結果!P98,0)</f>
        <v>0</v>
      </c>
      <c r="R98" s="109">
        <v>0</v>
      </c>
      <c r="S98" s="112">
        <f>ROUND(R98*各種係数表!G165,0)</f>
        <v>0</v>
      </c>
      <c r="T98" s="118">
        <f>ROUND(R98*各種係数表!H165,0)</f>
        <v>0</v>
      </c>
      <c r="V98" s="120">
        <f t="shared" si="3"/>
        <v>0</v>
      </c>
      <c r="W98" s="112">
        <f t="shared" si="3"/>
        <v>0</v>
      </c>
      <c r="X98" s="118">
        <f t="shared" si="3"/>
        <v>0</v>
      </c>
      <c r="Z98" s="392" t="s">
        <v>118</v>
      </c>
      <c r="AA98" s="393" t="s">
        <v>119</v>
      </c>
      <c r="AB98" s="120">
        <f>G98*雇用表106分類!G54</f>
        <v>0</v>
      </c>
      <c r="AC98" s="118">
        <f>G98*雇用表106分類!H54</f>
        <v>0</v>
      </c>
      <c r="AD98" s="120">
        <f>L98*雇用表106分類!G54</f>
        <v>0</v>
      </c>
      <c r="AE98" s="118">
        <f>L98*雇用表106分類!H54</f>
        <v>0</v>
      </c>
      <c r="AF98" s="120">
        <f>R98*雇用表106分類!G54</f>
        <v>0</v>
      </c>
      <c r="AG98" s="118">
        <f>R98*雇用表106分類!H54</f>
        <v>0</v>
      </c>
    </row>
    <row r="99" spans="2:33" x14ac:dyDescent="0.15">
      <c r="B99" s="394" t="s">
        <v>120</v>
      </c>
      <c r="C99" s="395" t="s">
        <v>121</v>
      </c>
      <c r="D99" s="119">
        <f>入力シート!C60+入力シート!G60</f>
        <v>0</v>
      </c>
      <c r="F99" s="184">
        <f>IF($F$48=TRUE,1,1-各種係数表!F166)</f>
        <v>0.10211804393760915</v>
      </c>
      <c r="G99" s="110">
        <f t="shared" si="1"/>
        <v>0</v>
      </c>
      <c r="H99" s="113">
        <f>分析結果!G99*各種係数表!G166</f>
        <v>0</v>
      </c>
      <c r="I99" s="119">
        <f>G99*各種係数表!H166</f>
        <v>0</v>
      </c>
      <c r="K99" s="106">
        <v>0</v>
      </c>
      <c r="L99" s="121">
        <f t="shared" si="2"/>
        <v>0</v>
      </c>
      <c r="M99" s="113">
        <f>(K99*各種係数表!G166)-H99</f>
        <v>0</v>
      </c>
      <c r="N99" s="119">
        <f>(K99*各種係数表!H166)-I99</f>
        <v>0</v>
      </c>
      <c r="P99" s="184">
        <f>IF($P$48=TRUE,1,1-各種係数表!F166)</f>
        <v>0.10211804393760915</v>
      </c>
      <c r="Q99" s="109">
        <f>ROUND(($I$155+$N$155)*各種係数表!$K$116*各種係数表!J166*分析結果!P99,0)</f>
        <v>0</v>
      </c>
      <c r="R99" s="110">
        <v>0</v>
      </c>
      <c r="S99" s="113">
        <f>ROUND(R99*各種係数表!G166,0)</f>
        <v>0</v>
      </c>
      <c r="T99" s="119">
        <f>ROUND(R99*各種係数表!H166,0)</f>
        <v>0</v>
      </c>
      <c r="V99" s="121">
        <f t="shared" si="3"/>
        <v>0</v>
      </c>
      <c r="W99" s="113">
        <f t="shared" si="3"/>
        <v>0</v>
      </c>
      <c r="X99" s="119">
        <f t="shared" si="3"/>
        <v>0</v>
      </c>
      <c r="Z99" s="394" t="s">
        <v>120</v>
      </c>
      <c r="AA99" s="395" t="s">
        <v>121</v>
      </c>
      <c r="AB99" s="121">
        <f>G99*雇用表106分類!G55</f>
        <v>0</v>
      </c>
      <c r="AC99" s="119">
        <f>G99*雇用表106分類!H55</f>
        <v>0</v>
      </c>
      <c r="AD99" s="121">
        <f>L99*雇用表106分類!G55</f>
        <v>0</v>
      </c>
      <c r="AE99" s="119">
        <f>L99*雇用表106分類!H55</f>
        <v>0</v>
      </c>
      <c r="AF99" s="121">
        <f>R99*雇用表106分類!G55</f>
        <v>0</v>
      </c>
      <c r="AG99" s="119">
        <f>R99*雇用表106分類!H55</f>
        <v>0</v>
      </c>
    </row>
    <row r="100" spans="2:33" x14ac:dyDescent="0.15">
      <c r="B100" s="392" t="s">
        <v>122</v>
      </c>
      <c r="C100" s="393" t="s">
        <v>425</v>
      </c>
      <c r="D100" s="118">
        <f>入力シート!C61+入力シート!G61</f>
        <v>0</v>
      </c>
      <c r="F100" s="183">
        <f>IF($F$48=TRUE,1,1-各種係数表!F167)</f>
        <v>1.8311948548419443E-2</v>
      </c>
      <c r="G100" s="109">
        <f t="shared" si="1"/>
        <v>0</v>
      </c>
      <c r="H100" s="112">
        <f>分析結果!G100*各種係数表!G167</f>
        <v>0</v>
      </c>
      <c r="I100" s="118">
        <f>G100*各種係数表!H167</f>
        <v>0</v>
      </c>
      <c r="K100" s="105">
        <v>0</v>
      </c>
      <c r="L100" s="120">
        <f t="shared" si="2"/>
        <v>0</v>
      </c>
      <c r="M100" s="112">
        <f>(K100*各種係数表!G167)-H100</f>
        <v>0</v>
      </c>
      <c r="N100" s="118">
        <f>(K100*各種係数表!H167)-I100</f>
        <v>0</v>
      </c>
      <c r="P100" s="183">
        <f>IF($P$48=TRUE,1,1-各種係数表!F167)</f>
        <v>1.8311948548419443E-2</v>
      </c>
      <c r="Q100" s="109">
        <f>ROUND(($I$155+$N$155)*各種係数表!$K$116*各種係数表!J167*分析結果!P100,0)</f>
        <v>0</v>
      </c>
      <c r="R100" s="109">
        <v>0</v>
      </c>
      <c r="S100" s="112">
        <f>ROUND(R100*各種係数表!G167,0)</f>
        <v>0</v>
      </c>
      <c r="T100" s="118">
        <f>ROUND(R100*各種係数表!H167,0)</f>
        <v>0</v>
      </c>
      <c r="V100" s="120">
        <f t="shared" si="3"/>
        <v>0</v>
      </c>
      <c r="W100" s="112">
        <f t="shared" si="3"/>
        <v>0</v>
      </c>
      <c r="X100" s="118">
        <f t="shared" si="3"/>
        <v>0</v>
      </c>
      <c r="Z100" s="392" t="s">
        <v>122</v>
      </c>
      <c r="AA100" s="393" t="s">
        <v>425</v>
      </c>
      <c r="AB100" s="120">
        <f>G100*雇用表106分類!G56</f>
        <v>0</v>
      </c>
      <c r="AC100" s="118">
        <f>G100*雇用表106分類!H56</f>
        <v>0</v>
      </c>
      <c r="AD100" s="120">
        <f>L100*雇用表106分類!G56</f>
        <v>0</v>
      </c>
      <c r="AE100" s="118">
        <f>L100*雇用表106分類!H56</f>
        <v>0</v>
      </c>
      <c r="AF100" s="120">
        <f>R100*雇用表106分類!G56</f>
        <v>0</v>
      </c>
      <c r="AG100" s="118">
        <f>R100*雇用表106分類!H56</f>
        <v>0</v>
      </c>
    </row>
    <row r="101" spans="2:33" x14ac:dyDescent="0.15">
      <c r="B101" s="392" t="s">
        <v>123</v>
      </c>
      <c r="C101" s="393" t="s">
        <v>124</v>
      </c>
      <c r="D101" s="118">
        <f>入力シート!C62+入力シート!G62</f>
        <v>0</v>
      </c>
      <c r="F101" s="183">
        <f>IF($F$48=TRUE,1,1-各種係数表!F168)</f>
        <v>0.41439074061044967</v>
      </c>
      <c r="G101" s="109">
        <f t="shared" si="1"/>
        <v>0</v>
      </c>
      <c r="H101" s="112">
        <f>分析結果!G101*各種係数表!G168</f>
        <v>0</v>
      </c>
      <c r="I101" s="118">
        <f>G101*各種係数表!H168</f>
        <v>0</v>
      </c>
      <c r="K101" s="105">
        <v>0</v>
      </c>
      <c r="L101" s="120">
        <f t="shared" si="2"/>
        <v>0</v>
      </c>
      <c r="M101" s="112">
        <f>(K101*各種係数表!G168)-H101</f>
        <v>0</v>
      </c>
      <c r="N101" s="118">
        <f>(K101*各種係数表!H168)-I101</f>
        <v>0</v>
      </c>
      <c r="P101" s="183">
        <f>IF($P$48=TRUE,1,1-各種係数表!F168)</f>
        <v>0.41439074061044967</v>
      </c>
      <c r="Q101" s="109">
        <f>ROUND(($I$155+$N$155)*各種係数表!$K$116*各種係数表!J168*分析結果!P101,0)</f>
        <v>0</v>
      </c>
      <c r="R101" s="109">
        <v>0</v>
      </c>
      <c r="S101" s="112">
        <f>ROUND(R101*各種係数表!G168,0)</f>
        <v>0</v>
      </c>
      <c r="T101" s="118">
        <f>ROUND(R101*各種係数表!H168,0)</f>
        <v>0</v>
      </c>
      <c r="V101" s="120">
        <f t="shared" si="3"/>
        <v>0</v>
      </c>
      <c r="W101" s="112">
        <f t="shared" si="3"/>
        <v>0</v>
      </c>
      <c r="X101" s="118">
        <f t="shared" si="3"/>
        <v>0</v>
      </c>
      <c r="Z101" s="392" t="s">
        <v>123</v>
      </c>
      <c r="AA101" s="393" t="s">
        <v>124</v>
      </c>
      <c r="AB101" s="120">
        <f>G101*雇用表106分類!G57</f>
        <v>0</v>
      </c>
      <c r="AC101" s="118">
        <f>G101*雇用表106分類!H57</f>
        <v>0</v>
      </c>
      <c r="AD101" s="120">
        <f>L101*雇用表106分類!G57</f>
        <v>0</v>
      </c>
      <c r="AE101" s="118">
        <f>L101*雇用表106分類!H57</f>
        <v>0</v>
      </c>
      <c r="AF101" s="120">
        <f>R101*雇用表106分類!G57</f>
        <v>0</v>
      </c>
      <c r="AG101" s="118">
        <f>R101*雇用表106分類!H57</f>
        <v>0</v>
      </c>
    </row>
    <row r="102" spans="2:33" x14ac:dyDescent="0.15">
      <c r="B102" s="392" t="s">
        <v>125</v>
      </c>
      <c r="C102" s="393" t="s">
        <v>126</v>
      </c>
      <c r="D102" s="118">
        <f>入力シート!C63+入力シート!G63</f>
        <v>0</v>
      </c>
      <c r="F102" s="183">
        <f>IF($F$48=TRUE,1,1-各種係数表!F169)</f>
        <v>0</v>
      </c>
      <c r="G102" s="109">
        <f t="shared" si="1"/>
        <v>0</v>
      </c>
      <c r="H102" s="112">
        <f>分析結果!G102*各種係数表!G169</f>
        <v>0</v>
      </c>
      <c r="I102" s="118">
        <f>G102*各種係数表!H169</f>
        <v>0</v>
      </c>
      <c r="K102" s="105">
        <v>0</v>
      </c>
      <c r="L102" s="120">
        <f t="shared" si="2"/>
        <v>0</v>
      </c>
      <c r="M102" s="112">
        <f>(K102*各種係数表!G169)-H102</f>
        <v>0</v>
      </c>
      <c r="N102" s="118">
        <f>(K102*各種係数表!H169)-I102</f>
        <v>0</v>
      </c>
      <c r="P102" s="183">
        <f>IF($P$48=TRUE,1,1-各種係数表!F169)</f>
        <v>0</v>
      </c>
      <c r="Q102" s="109">
        <f>ROUND(($I$155+$N$155)*各種係数表!$K$116*各種係数表!J169*分析結果!P102,0)</f>
        <v>0</v>
      </c>
      <c r="R102" s="109">
        <v>0</v>
      </c>
      <c r="S102" s="112">
        <f>ROUND(R102*各種係数表!G169,0)</f>
        <v>0</v>
      </c>
      <c r="T102" s="118">
        <f>ROUND(R102*各種係数表!H169,0)</f>
        <v>0</v>
      </c>
      <c r="V102" s="120">
        <f t="shared" si="3"/>
        <v>0</v>
      </c>
      <c r="W102" s="112">
        <f t="shared" si="3"/>
        <v>0</v>
      </c>
      <c r="X102" s="118">
        <f t="shared" si="3"/>
        <v>0</v>
      </c>
      <c r="Z102" s="392" t="s">
        <v>125</v>
      </c>
      <c r="AA102" s="393" t="s">
        <v>126</v>
      </c>
      <c r="AB102" s="120">
        <f>G102*雇用表106分類!G58</f>
        <v>0</v>
      </c>
      <c r="AC102" s="118">
        <f>G102*雇用表106分類!H58</f>
        <v>0</v>
      </c>
      <c r="AD102" s="120">
        <f>L102*雇用表106分類!G58</f>
        <v>0</v>
      </c>
      <c r="AE102" s="118">
        <f>L102*雇用表106分類!H58</f>
        <v>0</v>
      </c>
      <c r="AF102" s="120">
        <f>R102*雇用表106分類!G58</f>
        <v>0</v>
      </c>
      <c r="AG102" s="118">
        <f>R102*雇用表106分類!H58</f>
        <v>0</v>
      </c>
    </row>
    <row r="103" spans="2:33" x14ac:dyDescent="0.15">
      <c r="B103" s="392" t="s">
        <v>127</v>
      </c>
      <c r="C103" s="393" t="s">
        <v>128</v>
      </c>
      <c r="D103" s="118">
        <f>入力シート!C64+入力シート!G64</f>
        <v>0</v>
      </c>
      <c r="F103" s="183">
        <f>IF($F$48=TRUE,1,1-各種係数表!F170)</f>
        <v>5.1304200487669593E-3</v>
      </c>
      <c r="G103" s="109">
        <f t="shared" si="1"/>
        <v>0</v>
      </c>
      <c r="H103" s="112">
        <f>分析結果!G103*各種係数表!G170</f>
        <v>0</v>
      </c>
      <c r="I103" s="118">
        <f>G103*各種係数表!H170</f>
        <v>0</v>
      </c>
      <c r="K103" s="105">
        <v>0</v>
      </c>
      <c r="L103" s="120">
        <f t="shared" si="2"/>
        <v>0</v>
      </c>
      <c r="M103" s="112">
        <f>(K103*各種係数表!G170)-H103</f>
        <v>0</v>
      </c>
      <c r="N103" s="118">
        <f>(K103*各種係数表!H170)-I103</f>
        <v>0</v>
      </c>
      <c r="P103" s="183">
        <f>IF($P$48=TRUE,1,1-各種係数表!F170)</f>
        <v>5.1304200487669593E-3</v>
      </c>
      <c r="Q103" s="460">
        <f>ROUND(($I$155+$N$155)*各種係数表!$K$116*各種係数表!J170*分析結果!P103,0)</f>
        <v>0</v>
      </c>
      <c r="R103" s="109">
        <v>0</v>
      </c>
      <c r="S103" s="112">
        <f>ROUND(R103*各種係数表!G170,0)</f>
        <v>0</v>
      </c>
      <c r="T103" s="118">
        <f>ROUND(R103*各種係数表!H170,0)</f>
        <v>0</v>
      </c>
      <c r="V103" s="120">
        <f t="shared" si="3"/>
        <v>0</v>
      </c>
      <c r="W103" s="112">
        <f t="shared" si="3"/>
        <v>0</v>
      </c>
      <c r="X103" s="118">
        <f t="shared" si="3"/>
        <v>0</v>
      </c>
      <c r="Z103" s="392" t="s">
        <v>127</v>
      </c>
      <c r="AA103" s="393" t="s">
        <v>128</v>
      </c>
      <c r="AB103" s="120">
        <f>G103*雇用表106分類!G59</f>
        <v>0</v>
      </c>
      <c r="AC103" s="118">
        <f>G103*雇用表106分類!H59</f>
        <v>0</v>
      </c>
      <c r="AD103" s="120">
        <f>L103*雇用表106分類!G59</f>
        <v>0</v>
      </c>
      <c r="AE103" s="118">
        <f>L103*雇用表106分類!H59</f>
        <v>0</v>
      </c>
      <c r="AF103" s="120">
        <f>R103*雇用表106分類!G59</f>
        <v>0</v>
      </c>
      <c r="AG103" s="118">
        <f>R103*雇用表106分類!H59</f>
        <v>0</v>
      </c>
    </row>
    <row r="104" spans="2:33" x14ac:dyDescent="0.15">
      <c r="B104" s="394" t="s">
        <v>129</v>
      </c>
      <c r="C104" s="395" t="s">
        <v>130</v>
      </c>
      <c r="D104" s="119">
        <f>入力シート!C65+入力シート!G65</f>
        <v>0</v>
      </c>
      <c r="F104" s="184">
        <f>IF($F$48=TRUE,1,1-各種係数表!F171)</f>
        <v>0.328466372892528</v>
      </c>
      <c r="G104" s="110">
        <f t="shared" si="1"/>
        <v>0</v>
      </c>
      <c r="H104" s="113">
        <f>分析結果!G104*各種係数表!G171</f>
        <v>0</v>
      </c>
      <c r="I104" s="119">
        <f>G104*各種係数表!H171</f>
        <v>0</v>
      </c>
      <c r="K104" s="106">
        <v>0</v>
      </c>
      <c r="L104" s="121">
        <f t="shared" si="2"/>
        <v>0</v>
      </c>
      <c r="M104" s="113">
        <f>(K104*各種係数表!G171)-H104</f>
        <v>0</v>
      </c>
      <c r="N104" s="119">
        <f>(K104*各種係数表!H171)-I104</f>
        <v>0</v>
      </c>
      <c r="P104" s="184">
        <f>IF($P$48=TRUE,1,1-各種係数表!F171)</f>
        <v>0.328466372892528</v>
      </c>
      <c r="Q104" s="109">
        <f>ROUND(($I$155+$N$155)*各種係数表!$K$116*各種係数表!J171*分析結果!P104,0)</f>
        <v>0</v>
      </c>
      <c r="R104" s="110">
        <v>0</v>
      </c>
      <c r="S104" s="113">
        <f>ROUND(R104*各種係数表!G171,0)</f>
        <v>0</v>
      </c>
      <c r="T104" s="119">
        <f>ROUND(R104*各種係数表!H171,0)</f>
        <v>0</v>
      </c>
      <c r="V104" s="121">
        <f t="shared" si="3"/>
        <v>0</v>
      </c>
      <c r="W104" s="113">
        <f t="shared" si="3"/>
        <v>0</v>
      </c>
      <c r="X104" s="119">
        <f t="shared" si="3"/>
        <v>0</v>
      </c>
      <c r="Z104" s="394" t="s">
        <v>129</v>
      </c>
      <c r="AA104" s="395" t="s">
        <v>130</v>
      </c>
      <c r="AB104" s="121">
        <f>G104*雇用表106分類!G60</f>
        <v>0</v>
      </c>
      <c r="AC104" s="119">
        <f>G104*雇用表106分類!H60</f>
        <v>0</v>
      </c>
      <c r="AD104" s="121">
        <f>L104*雇用表106分類!G60</f>
        <v>0</v>
      </c>
      <c r="AE104" s="119">
        <f>L104*雇用表106分類!H60</f>
        <v>0</v>
      </c>
      <c r="AF104" s="121">
        <f>R104*雇用表106分類!G60</f>
        <v>0</v>
      </c>
      <c r="AG104" s="119">
        <f>R104*雇用表106分類!H60</f>
        <v>0</v>
      </c>
    </row>
    <row r="105" spans="2:33" x14ac:dyDescent="0.15">
      <c r="B105" s="392" t="s">
        <v>131</v>
      </c>
      <c r="C105" s="393" t="s">
        <v>132</v>
      </c>
      <c r="D105" s="118">
        <f>入力シート!C66+入力シート!G66</f>
        <v>0</v>
      </c>
      <c r="F105" s="183">
        <f>IF($F$48=TRUE,1,1-各種係数表!F172)</f>
        <v>3.8600439761653726E-2</v>
      </c>
      <c r="G105" s="109">
        <f t="shared" si="1"/>
        <v>0</v>
      </c>
      <c r="H105" s="112">
        <f>分析結果!G105*各種係数表!G172</f>
        <v>0</v>
      </c>
      <c r="I105" s="118">
        <f>G105*各種係数表!H172</f>
        <v>0</v>
      </c>
      <c r="K105" s="105">
        <v>0</v>
      </c>
      <c r="L105" s="120">
        <f t="shared" si="2"/>
        <v>0</v>
      </c>
      <c r="M105" s="112">
        <f>(K105*各種係数表!G172)-H105</f>
        <v>0</v>
      </c>
      <c r="N105" s="118">
        <f>(K105*各種係数表!H172)-I105</f>
        <v>0</v>
      </c>
      <c r="P105" s="183">
        <f>IF($P$48=TRUE,1,1-各種係数表!F172)</f>
        <v>3.8600439761653726E-2</v>
      </c>
      <c r="Q105" s="109">
        <f>ROUND(($I$155+$N$155)*各種係数表!$K$116*各種係数表!J172*分析結果!P105,0)</f>
        <v>0</v>
      </c>
      <c r="R105" s="109">
        <v>0</v>
      </c>
      <c r="S105" s="112">
        <f>ROUND(R105*各種係数表!G172,0)</f>
        <v>0</v>
      </c>
      <c r="T105" s="118">
        <f>ROUND(R105*各種係数表!H172,0)</f>
        <v>0</v>
      </c>
      <c r="V105" s="120">
        <f t="shared" si="3"/>
        <v>0</v>
      </c>
      <c r="W105" s="112">
        <f t="shared" si="3"/>
        <v>0</v>
      </c>
      <c r="X105" s="118">
        <f t="shared" si="3"/>
        <v>0</v>
      </c>
      <c r="Z105" s="392" t="s">
        <v>131</v>
      </c>
      <c r="AA105" s="393" t="s">
        <v>132</v>
      </c>
      <c r="AB105" s="120">
        <f>G105*雇用表106分類!G61</f>
        <v>0</v>
      </c>
      <c r="AC105" s="118">
        <f>G105*雇用表106分類!H61</f>
        <v>0</v>
      </c>
      <c r="AD105" s="120">
        <f>L105*雇用表106分類!G61</f>
        <v>0</v>
      </c>
      <c r="AE105" s="118">
        <f>L105*雇用表106分類!H61</f>
        <v>0</v>
      </c>
      <c r="AF105" s="120">
        <f>R105*雇用表106分類!G61</f>
        <v>0</v>
      </c>
      <c r="AG105" s="118">
        <f>R105*雇用表106分類!H61</f>
        <v>0</v>
      </c>
    </row>
    <row r="106" spans="2:33" x14ac:dyDescent="0.15">
      <c r="B106" s="392" t="s">
        <v>133</v>
      </c>
      <c r="C106" s="393" t="s">
        <v>15</v>
      </c>
      <c r="D106" s="118">
        <f>入力シート!C67+入力シート!G67</f>
        <v>0</v>
      </c>
      <c r="F106" s="183">
        <f>IF($F$48=TRUE,1,1-各種係数表!F173)</f>
        <v>5.3072210124835983E-3</v>
      </c>
      <c r="G106" s="109">
        <f t="shared" si="1"/>
        <v>0</v>
      </c>
      <c r="H106" s="112">
        <f>分析結果!G106*各種係数表!G173</f>
        <v>0</v>
      </c>
      <c r="I106" s="118">
        <f>G106*各種係数表!H173</f>
        <v>0</v>
      </c>
      <c r="K106" s="105">
        <v>0</v>
      </c>
      <c r="L106" s="120">
        <f t="shared" si="2"/>
        <v>0</v>
      </c>
      <c r="M106" s="112">
        <f>(K106*各種係数表!G173)-H106</f>
        <v>0</v>
      </c>
      <c r="N106" s="118">
        <f>(K106*各種係数表!H173)-I106</f>
        <v>0</v>
      </c>
      <c r="P106" s="183">
        <f>IF($P$48=TRUE,1,1-各種係数表!F173)</f>
        <v>5.3072210124835983E-3</v>
      </c>
      <c r="Q106" s="109">
        <f>ROUND(($I$155+$N$155)*各種係数表!$K$116*各種係数表!J173*分析結果!P106,0)</f>
        <v>0</v>
      </c>
      <c r="R106" s="109">
        <v>0</v>
      </c>
      <c r="S106" s="112">
        <f>ROUND(R106*各種係数表!G173,0)</f>
        <v>0</v>
      </c>
      <c r="T106" s="118">
        <f>ROUND(R106*各種係数表!H173,0)</f>
        <v>0</v>
      </c>
      <c r="V106" s="120">
        <f t="shared" si="3"/>
        <v>0</v>
      </c>
      <c r="W106" s="112">
        <f t="shared" si="3"/>
        <v>0</v>
      </c>
      <c r="X106" s="118">
        <f t="shared" si="3"/>
        <v>0</v>
      </c>
      <c r="Z106" s="392" t="s">
        <v>133</v>
      </c>
      <c r="AA106" s="393" t="s">
        <v>15</v>
      </c>
      <c r="AB106" s="120">
        <f>G106*雇用表106分類!G62</f>
        <v>0</v>
      </c>
      <c r="AC106" s="118">
        <f>G106*雇用表106分類!H62</f>
        <v>0</v>
      </c>
      <c r="AD106" s="120">
        <f>L106*雇用表106分類!G62</f>
        <v>0</v>
      </c>
      <c r="AE106" s="118">
        <f>L106*雇用表106分類!H62</f>
        <v>0</v>
      </c>
      <c r="AF106" s="120">
        <f>R106*雇用表106分類!G62</f>
        <v>0</v>
      </c>
      <c r="AG106" s="118">
        <f>R106*雇用表106分類!H62</f>
        <v>0</v>
      </c>
    </row>
    <row r="107" spans="2:33" x14ac:dyDescent="0.15">
      <c r="B107" s="392" t="s">
        <v>134</v>
      </c>
      <c r="C107" s="393" t="s">
        <v>135</v>
      </c>
      <c r="D107" s="118">
        <f>入力シート!C68+入力シート!G68</f>
        <v>0</v>
      </c>
      <c r="F107" s="183">
        <f>IF($F$48=TRUE,1,1-各種係数表!F174)</f>
        <v>0.12850737319946592</v>
      </c>
      <c r="G107" s="109">
        <f t="shared" si="1"/>
        <v>0</v>
      </c>
      <c r="H107" s="112">
        <f>分析結果!G107*各種係数表!G174</f>
        <v>0</v>
      </c>
      <c r="I107" s="118">
        <f>G107*各種係数表!H174</f>
        <v>0</v>
      </c>
      <c r="K107" s="105">
        <v>0</v>
      </c>
      <c r="L107" s="120">
        <f t="shared" si="2"/>
        <v>0</v>
      </c>
      <c r="M107" s="112">
        <f>(K107*各種係数表!G174)-H107</f>
        <v>0</v>
      </c>
      <c r="N107" s="118">
        <f>(K107*各種係数表!H174)-I107</f>
        <v>0</v>
      </c>
      <c r="P107" s="183">
        <f>IF($P$48=TRUE,1,1-各種係数表!F174)</f>
        <v>0.12850737319946592</v>
      </c>
      <c r="Q107" s="109">
        <f>ROUND(($I$155+$N$155)*各種係数表!$K$116*各種係数表!J174*分析結果!P107,0)</f>
        <v>0</v>
      </c>
      <c r="R107" s="109">
        <v>0</v>
      </c>
      <c r="S107" s="112">
        <f>ROUND(R107*各種係数表!G174,0)</f>
        <v>0</v>
      </c>
      <c r="T107" s="118">
        <f>ROUND(R107*各種係数表!H174,0)</f>
        <v>0</v>
      </c>
      <c r="V107" s="120">
        <f t="shared" si="3"/>
        <v>0</v>
      </c>
      <c r="W107" s="112">
        <f t="shared" si="3"/>
        <v>0</v>
      </c>
      <c r="X107" s="118">
        <f t="shared" si="3"/>
        <v>0</v>
      </c>
      <c r="Z107" s="392" t="s">
        <v>134</v>
      </c>
      <c r="AA107" s="393" t="s">
        <v>135</v>
      </c>
      <c r="AB107" s="120">
        <f>G107*雇用表106分類!G63</f>
        <v>0</v>
      </c>
      <c r="AC107" s="118">
        <f>G107*雇用表106分類!H63</f>
        <v>0</v>
      </c>
      <c r="AD107" s="120">
        <f>L107*雇用表106分類!G63</f>
        <v>0</v>
      </c>
      <c r="AE107" s="118">
        <f>L107*雇用表106分類!H63</f>
        <v>0</v>
      </c>
      <c r="AF107" s="120">
        <f>R107*雇用表106分類!G63</f>
        <v>0</v>
      </c>
      <c r="AG107" s="118">
        <f>R107*雇用表106分類!H63</f>
        <v>0</v>
      </c>
    </row>
    <row r="108" spans="2:33" x14ac:dyDescent="0.15">
      <c r="B108" s="392" t="s">
        <v>136</v>
      </c>
      <c r="C108" s="393" t="s">
        <v>137</v>
      </c>
      <c r="D108" s="118">
        <f>入力シート!C69+入力シート!G69</f>
        <v>0</v>
      </c>
      <c r="F108" s="183">
        <f>IF($F$48=TRUE,1,1-各種係数表!F175)</f>
        <v>0.59137169272684398</v>
      </c>
      <c r="G108" s="109">
        <f t="shared" si="1"/>
        <v>0</v>
      </c>
      <c r="H108" s="112">
        <f>分析結果!G108*各種係数表!G175</f>
        <v>0</v>
      </c>
      <c r="I108" s="118">
        <f>G108*各種係数表!H175</f>
        <v>0</v>
      </c>
      <c r="K108" s="105">
        <v>0</v>
      </c>
      <c r="L108" s="120">
        <f t="shared" si="2"/>
        <v>0</v>
      </c>
      <c r="M108" s="112">
        <f>(K108*各種係数表!G175)-H108</f>
        <v>0</v>
      </c>
      <c r="N108" s="118">
        <f>(K108*各種係数表!H175)-I108</f>
        <v>0</v>
      </c>
      <c r="P108" s="183">
        <f>IF($P$48=TRUE,1,1-各種係数表!F175)</f>
        <v>0.59137169272684398</v>
      </c>
      <c r="Q108" s="460">
        <f>ROUND(($I$155+$N$155)*各種係数表!$K$116*各種係数表!J175*分析結果!P108,0)</f>
        <v>0</v>
      </c>
      <c r="R108" s="109">
        <v>0</v>
      </c>
      <c r="S108" s="112">
        <f>ROUND(R108*各種係数表!G175,0)</f>
        <v>0</v>
      </c>
      <c r="T108" s="118">
        <f>ROUND(R108*各種係数表!H175,0)</f>
        <v>0</v>
      </c>
      <c r="V108" s="120">
        <f t="shared" si="3"/>
        <v>0</v>
      </c>
      <c r="W108" s="112">
        <f t="shared" si="3"/>
        <v>0</v>
      </c>
      <c r="X108" s="118">
        <f t="shared" si="3"/>
        <v>0</v>
      </c>
      <c r="Z108" s="392" t="s">
        <v>136</v>
      </c>
      <c r="AA108" s="393" t="s">
        <v>137</v>
      </c>
      <c r="AB108" s="120">
        <f>G108*雇用表106分類!G64</f>
        <v>0</v>
      </c>
      <c r="AC108" s="118">
        <f>G108*雇用表106分類!H64</f>
        <v>0</v>
      </c>
      <c r="AD108" s="120">
        <f>L108*雇用表106分類!G64</f>
        <v>0</v>
      </c>
      <c r="AE108" s="118">
        <f>L108*雇用表106分類!H64</f>
        <v>0</v>
      </c>
      <c r="AF108" s="120">
        <f>R108*雇用表106分類!G64</f>
        <v>0</v>
      </c>
      <c r="AG108" s="118">
        <f>R108*雇用表106分類!H64</f>
        <v>0</v>
      </c>
    </row>
    <row r="109" spans="2:33" x14ac:dyDescent="0.15">
      <c r="B109" s="394" t="s">
        <v>138</v>
      </c>
      <c r="C109" s="395" t="s">
        <v>139</v>
      </c>
      <c r="D109" s="119">
        <f>入力シート!C70+入力シート!G70</f>
        <v>0</v>
      </c>
      <c r="F109" s="184">
        <f>IF($F$48=TRUE,1,1-各種係数表!F176)</f>
        <v>1</v>
      </c>
      <c r="G109" s="110">
        <f t="shared" si="1"/>
        <v>0</v>
      </c>
      <c r="H109" s="113">
        <f>分析結果!G109*各種係数表!G176</f>
        <v>0</v>
      </c>
      <c r="I109" s="119">
        <f>G109*各種係数表!H176</f>
        <v>0</v>
      </c>
      <c r="K109" s="106">
        <v>0</v>
      </c>
      <c r="L109" s="121">
        <f t="shared" si="2"/>
        <v>0</v>
      </c>
      <c r="M109" s="113">
        <f>(K109*各種係数表!G176)-H109</f>
        <v>0</v>
      </c>
      <c r="N109" s="119">
        <f>(K109*各種係数表!H176)-I109</f>
        <v>0</v>
      </c>
      <c r="P109" s="184">
        <f>IF($P$48=TRUE,1,1-各種係数表!F176)</f>
        <v>1</v>
      </c>
      <c r="Q109" s="109">
        <f>ROUND(($I$155+$N$155)*各種係数表!$K$116*各種係数表!J176*分析結果!P109,0)</f>
        <v>0</v>
      </c>
      <c r="R109" s="110">
        <v>0</v>
      </c>
      <c r="S109" s="113">
        <f>ROUND(R109*各種係数表!G176,0)</f>
        <v>0</v>
      </c>
      <c r="T109" s="119">
        <f>ROUND(R109*各種係数表!H176,0)</f>
        <v>0</v>
      </c>
      <c r="V109" s="121">
        <f t="shared" si="3"/>
        <v>0</v>
      </c>
      <c r="W109" s="113">
        <f t="shared" si="3"/>
        <v>0</v>
      </c>
      <c r="X109" s="119">
        <f t="shared" si="3"/>
        <v>0</v>
      </c>
      <c r="Z109" s="394" t="s">
        <v>138</v>
      </c>
      <c r="AA109" s="395" t="s">
        <v>139</v>
      </c>
      <c r="AB109" s="121">
        <f>G109*雇用表106分類!G65</f>
        <v>0</v>
      </c>
      <c r="AC109" s="119">
        <f>G109*雇用表106分類!H65</f>
        <v>0</v>
      </c>
      <c r="AD109" s="121">
        <f>L109*雇用表106分類!G65</f>
        <v>0</v>
      </c>
      <c r="AE109" s="119">
        <f>L109*雇用表106分類!H65</f>
        <v>0</v>
      </c>
      <c r="AF109" s="121">
        <f>R109*雇用表106分類!G65</f>
        <v>0</v>
      </c>
      <c r="AG109" s="119">
        <f>R109*雇用表106分類!H65</f>
        <v>0</v>
      </c>
    </row>
    <row r="110" spans="2:33" x14ac:dyDescent="0.15">
      <c r="B110" s="392" t="s">
        <v>140</v>
      </c>
      <c r="C110" s="393" t="s">
        <v>141</v>
      </c>
      <c r="D110" s="118">
        <f>入力シート!C71+入力シート!G71</f>
        <v>0</v>
      </c>
      <c r="F110" s="183">
        <f>IF($F$48=TRUE,1,1-各種係数表!F177)</f>
        <v>0.99906532622649258</v>
      </c>
      <c r="G110" s="109">
        <f t="shared" si="1"/>
        <v>0</v>
      </c>
      <c r="H110" s="112">
        <f>分析結果!G110*各種係数表!G177</f>
        <v>0</v>
      </c>
      <c r="I110" s="118">
        <f>G110*各種係数表!H177</f>
        <v>0</v>
      </c>
      <c r="K110" s="105">
        <v>0</v>
      </c>
      <c r="L110" s="120">
        <f t="shared" si="2"/>
        <v>0</v>
      </c>
      <c r="M110" s="112">
        <f>(K110*各種係数表!G177)-H110</f>
        <v>0</v>
      </c>
      <c r="N110" s="118">
        <f>(K110*各種係数表!H177)-I110</f>
        <v>0</v>
      </c>
      <c r="P110" s="183">
        <f>IF($P$48=TRUE,1,1-各種係数表!F177)</f>
        <v>0.99906532622649258</v>
      </c>
      <c r="Q110" s="109">
        <f>ROUND(($I$155+$N$155)*各種係数表!$K$116*各種係数表!J177*分析結果!P110,0)</f>
        <v>0</v>
      </c>
      <c r="R110" s="109">
        <v>0</v>
      </c>
      <c r="S110" s="112">
        <f>ROUND(R110*各種係数表!G177,0)</f>
        <v>0</v>
      </c>
      <c r="T110" s="118">
        <f>ROUND(R110*各種係数表!H177,0)</f>
        <v>0</v>
      </c>
      <c r="V110" s="120">
        <f t="shared" si="3"/>
        <v>0</v>
      </c>
      <c r="W110" s="112">
        <f t="shared" si="3"/>
        <v>0</v>
      </c>
      <c r="X110" s="118">
        <f t="shared" si="3"/>
        <v>0</v>
      </c>
      <c r="Z110" s="392" t="s">
        <v>140</v>
      </c>
      <c r="AA110" s="393" t="s">
        <v>141</v>
      </c>
      <c r="AB110" s="120">
        <f>G110*雇用表106分類!G66</f>
        <v>0</v>
      </c>
      <c r="AC110" s="118">
        <f>G110*雇用表106分類!H66</f>
        <v>0</v>
      </c>
      <c r="AD110" s="120">
        <f>L110*雇用表106分類!G66</f>
        <v>0</v>
      </c>
      <c r="AE110" s="118">
        <f>L110*雇用表106分類!H66</f>
        <v>0</v>
      </c>
      <c r="AF110" s="120">
        <f>R110*雇用表106分類!G66</f>
        <v>0</v>
      </c>
      <c r="AG110" s="118">
        <f>R110*雇用表106分類!H66</f>
        <v>0</v>
      </c>
    </row>
    <row r="111" spans="2:33" x14ac:dyDescent="0.15">
      <c r="B111" s="392" t="s">
        <v>142</v>
      </c>
      <c r="C111" s="393" t="s">
        <v>143</v>
      </c>
      <c r="D111" s="118">
        <f>入力シート!C72+入力シート!G72</f>
        <v>0</v>
      </c>
      <c r="F111" s="183">
        <f>IF($F$48=TRUE,1,1-各種係数表!F178)</f>
        <v>1</v>
      </c>
      <c r="G111" s="109">
        <f t="shared" si="1"/>
        <v>0</v>
      </c>
      <c r="H111" s="112">
        <f>分析結果!G111*各種係数表!G178</f>
        <v>0</v>
      </c>
      <c r="I111" s="118">
        <f>G111*各種係数表!H178</f>
        <v>0</v>
      </c>
      <c r="K111" s="105">
        <v>0</v>
      </c>
      <c r="L111" s="120">
        <f t="shared" si="2"/>
        <v>0</v>
      </c>
      <c r="M111" s="112">
        <f>(K111*各種係数表!G178)-H111</f>
        <v>0</v>
      </c>
      <c r="N111" s="118">
        <f>(K111*各種係数表!H178)-I111</f>
        <v>0</v>
      </c>
      <c r="P111" s="183">
        <f>IF($P$48=TRUE,1,1-各種係数表!F178)</f>
        <v>1</v>
      </c>
      <c r="Q111" s="109">
        <f>ROUND(($I$155+$N$155)*各種係数表!$K$116*各種係数表!J178*分析結果!P111,0)</f>
        <v>0</v>
      </c>
      <c r="R111" s="109">
        <v>0</v>
      </c>
      <c r="S111" s="112">
        <f>ROUND(R111*各種係数表!G178,0)</f>
        <v>0</v>
      </c>
      <c r="T111" s="118">
        <f>ROUND(R111*各種係数表!H178,0)</f>
        <v>0</v>
      </c>
      <c r="V111" s="120">
        <f t="shared" si="3"/>
        <v>0</v>
      </c>
      <c r="W111" s="112">
        <f t="shared" si="3"/>
        <v>0</v>
      </c>
      <c r="X111" s="118">
        <f t="shared" si="3"/>
        <v>0</v>
      </c>
      <c r="Z111" s="392" t="s">
        <v>142</v>
      </c>
      <c r="AA111" s="393" t="s">
        <v>143</v>
      </c>
      <c r="AB111" s="120">
        <f>G111*雇用表106分類!G67</f>
        <v>0</v>
      </c>
      <c r="AC111" s="118">
        <f>G111*雇用表106分類!H67</f>
        <v>0</v>
      </c>
      <c r="AD111" s="120">
        <f>L111*雇用表106分類!G67</f>
        <v>0</v>
      </c>
      <c r="AE111" s="118">
        <f>L111*雇用表106分類!H67</f>
        <v>0</v>
      </c>
      <c r="AF111" s="120">
        <f>R111*雇用表106分類!G67</f>
        <v>0</v>
      </c>
      <c r="AG111" s="118">
        <f>R111*雇用表106分類!H67</f>
        <v>0</v>
      </c>
    </row>
    <row r="112" spans="2:33" x14ac:dyDescent="0.15">
      <c r="B112" s="392" t="s">
        <v>144</v>
      </c>
      <c r="C112" s="393" t="s">
        <v>145</v>
      </c>
      <c r="D112" s="118">
        <f>入力シート!C73+入力シート!G73</f>
        <v>0</v>
      </c>
      <c r="F112" s="183">
        <f>IF($F$48=TRUE,1,1-各種係数表!F179)</f>
        <v>1</v>
      </c>
      <c r="G112" s="109">
        <f t="shared" si="1"/>
        <v>0</v>
      </c>
      <c r="H112" s="112">
        <f>分析結果!G112*各種係数表!G179</f>
        <v>0</v>
      </c>
      <c r="I112" s="118">
        <f>G112*各種係数表!H179</f>
        <v>0</v>
      </c>
      <c r="K112" s="105">
        <v>0</v>
      </c>
      <c r="L112" s="120">
        <f t="shared" si="2"/>
        <v>0</v>
      </c>
      <c r="M112" s="112">
        <f>(K112*各種係数表!G179)-H112</f>
        <v>0</v>
      </c>
      <c r="N112" s="118">
        <f>(K112*各種係数表!H179)-I112</f>
        <v>0</v>
      </c>
      <c r="P112" s="183">
        <f>IF($P$48=TRUE,1,1-各種係数表!F179)</f>
        <v>1</v>
      </c>
      <c r="Q112" s="109">
        <f>ROUND(($I$155+$N$155)*各種係数表!$K$116*各種係数表!J179*分析結果!P112,0)</f>
        <v>0</v>
      </c>
      <c r="R112" s="109">
        <v>0</v>
      </c>
      <c r="S112" s="112">
        <f>ROUND(R112*各種係数表!G179,0)</f>
        <v>0</v>
      </c>
      <c r="T112" s="118">
        <f>ROUND(R112*各種係数表!H179,0)</f>
        <v>0</v>
      </c>
      <c r="V112" s="120">
        <f t="shared" si="3"/>
        <v>0</v>
      </c>
      <c r="W112" s="112">
        <f t="shared" si="3"/>
        <v>0</v>
      </c>
      <c r="X112" s="118">
        <f t="shared" si="3"/>
        <v>0</v>
      </c>
      <c r="Z112" s="392" t="s">
        <v>144</v>
      </c>
      <c r="AA112" s="393" t="s">
        <v>145</v>
      </c>
      <c r="AB112" s="120">
        <f>G112*雇用表106分類!G68</f>
        <v>0</v>
      </c>
      <c r="AC112" s="118">
        <f>G112*雇用表106分類!H68</f>
        <v>0</v>
      </c>
      <c r="AD112" s="120">
        <f>L112*雇用表106分類!G68</f>
        <v>0</v>
      </c>
      <c r="AE112" s="118">
        <f>L112*雇用表106分類!H68</f>
        <v>0</v>
      </c>
      <c r="AF112" s="120">
        <f>R112*雇用表106分類!G68</f>
        <v>0</v>
      </c>
      <c r="AG112" s="118">
        <f>R112*雇用表106分類!H68</f>
        <v>0</v>
      </c>
    </row>
    <row r="113" spans="2:33" x14ac:dyDescent="0.15">
      <c r="B113" s="392" t="s">
        <v>146</v>
      </c>
      <c r="C113" s="393" t="s">
        <v>147</v>
      </c>
      <c r="D113" s="118">
        <f>入力シート!C74+入力シート!G74</f>
        <v>0</v>
      </c>
      <c r="F113" s="183">
        <f>IF($F$48=TRUE,1,1-各種係数表!F180)</f>
        <v>0.99991377319494235</v>
      </c>
      <c r="G113" s="109">
        <f t="shared" si="1"/>
        <v>0</v>
      </c>
      <c r="H113" s="112">
        <f>分析結果!G113*各種係数表!G180</f>
        <v>0</v>
      </c>
      <c r="I113" s="118">
        <f>G113*各種係数表!H180</f>
        <v>0</v>
      </c>
      <c r="K113" s="105">
        <v>0</v>
      </c>
      <c r="L113" s="120">
        <f t="shared" si="2"/>
        <v>0</v>
      </c>
      <c r="M113" s="112">
        <f>(K113*各種係数表!G180)-H113</f>
        <v>0</v>
      </c>
      <c r="N113" s="118">
        <f>(K113*各種係数表!H180)-I113</f>
        <v>0</v>
      </c>
      <c r="P113" s="183">
        <f>IF($P$48=TRUE,1,1-各種係数表!F180)</f>
        <v>0.99991377319494235</v>
      </c>
      <c r="Q113" s="460">
        <f>ROUND(($I$155+$N$155)*各種係数表!$K$116*各種係数表!J180*分析結果!P113,0)</f>
        <v>0</v>
      </c>
      <c r="R113" s="109">
        <v>0</v>
      </c>
      <c r="S113" s="112">
        <f>ROUND(R113*各種係数表!G180,0)</f>
        <v>0</v>
      </c>
      <c r="T113" s="118">
        <f>ROUND(R113*各種係数表!H180,0)</f>
        <v>0</v>
      </c>
      <c r="V113" s="120">
        <f t="shared" si="3"/>
        <v>0</v>
      </c>
      <c r="W113" s="112">
        <f t="shared" si="3"/>
        <v>0</v>
      </c>
      <c r="X113" s="118">
        <f t="shared" si="3"/>
        <v>0</v>
      </c>
      <c r="Z113" s="392" t="s">
        <v>146</v>
      </c>
      <c r="AA113" s="393" t="s">
        <v>147</v>
      </c>
      <c r="AB113" s="120">
        <f>G113*雇用表106分類!G69</f>
        <v>0</v>
      </c>
      <c r="AC113" s="118">
        <f>G113*雇用表106分類!H69</f>
        <v>0</v>
      </c>
      <c r="AD113" s="120">
        <f>L113*雇用表106分類!G69</f>
        <v>0</v>
      </c>
      <c r="AE113" s="118">
        <f>L113*雇用表106分類!H69</f>
        <v>0</v>
      </c>
      <c r="AF113" s="120">
        <f>R113*雇用表106分類!G69</f>
        <v>0</v>
      </c>
      <c r="AG113" s="118">
        <f>R113*雇用表106分類!H69</f>
        <v>0</v>
      </c>
    </row>
    <row r="114" spans="2:33" x14ac:dyDescent="0.15">
      <c r="B114" s="394" t="s">
        <v>148</v>
      </c>
      <c r="C114" s="395" t="s">
        <v>149</v>
      </c>
      <c r="D114" s="119">
        <f>入力シート!C75+入力シート!G75</f>
        <v>0</v>
      </c>
      <c r="F114" s="184">
        <f>IF($F$48=TRUE,1,1-各種係数表!F181)</f>
        <v>0.74494450659163192</v>
      </c>
      <c r="G114" s="110">
        <f t="shared" ref="G114:G154" si="5">D114*F114</f>
        <v>0</v>
      </c>
      <c r="H114" s="113">
        <f>分析結果!G114*各種係数表!G181</f>
        <v>0</v>
      </c>
      <c r="I114" s="119">
        <f>G114*各種係数表!H181</f>
        <v>0</v>
      </c>
      <c r="K114" s="106">
        <v>0</v>
      </c>
      <c r="L114" s="121">
        <f t="shared" ref="L114:L154" si="6">K114-G114</f>
        <v>0</v>
      </c>
      <c r="M114" s="113">
        <f>(K114*各種係数表!G181)-H114</f>
        <v>0</v>
      </c>
      <c r="N114" s="119">
        <f>(K114*各種係数表!H181)-I114</f>
        <v>0</v>
      </c>
      <c r="P114" s="184">
        <f>IF($P$48=TRUE,1,1-各種係数表!F181)</f>
        <v>0.74494450659163192</v>
      </c>
      <c r="Q114" s="109">
        <f>ROUND(($I$155+$N$155)*各種係数表!$K$116*各種係数表!J181*分析結果!P114,0)</f>
        <v>0</v>
      </c>
      <c r="R114" s="110">
        <v>0</v>
      </c>
      <c r="S114" s="113">
        <f>ROUND(R114*各種係数表!G181,0)</f>
        <v>0</v>
      </c>
      <c r="T114" s="119">
        <f>ROUND(R114*各種係数表!H181,0)</f>
        <v>0</v>
      </c>
      <c r="V114" s="121">
        <f t="shared" ref="V114:X154" si="7">G114+L114+R114</f>
        <v>0</v>
      </c>
      <c r="W114" s="113">
        <f t="shared" si="7"/>
        <v>0</v>
      </c>
      <c r="X114" s="119">
        <f t="shared" si="7"/>
        <v>0</v>
      </c>
      <c r="Z114" s="394" t="s">
        <v>148</v>
      </c>
      <c r="AA114" s="395" t="s">
        <v>149</v>
      </c>
      <c r="AB114" s="121">
        <f>G114*雇用表106分類!G70</f>
        <v>0</v>
      </c>
      <c r="AC114" s="119">
        <f>G114*雇用表106分類!H70</f>
        <v>0</v>
      </c>
      <c r="AD114" s="121">
        <f>L114*雇用表106分類!G70</f>
        <v>0</v>
      </c>
      <c r="AE114" s="119">
        <f>L114*雇用表106分類!H70</f>
        <v>0</v>
      </c>
      <c r="AF114" s="121">
        <f>R114*雇用表106分類!G70</f>
        <v>0</v>
      </c>
      <c r="AG114" s="119">
        <f>R114*雇用表106分類!H70</f>
        <v>0</v>
      </c>
    </row>
    <row r="115" spans="2:33" x14ac:dyDescent="0.15">
      <c r="B115" s="392" t="s">
        <v>150</v>
      </c>
      <c r="C115" s="393" t="s">
        <v>151</v>
      </c>
      <c r="D115" s="118">
        <f>入力シート!C76+入力シート!G76</f>
        <v>0</v>
      </c>
      <c r="F115" s="183">
        <f>IF($F$48=TRUE,1,1-各種係数表!F182)</f>
        <v>0.99902391130106794</v>
      </c>
      <c r="G115" s="109">
        <f t="shared" si="5"/>
        <v>0</v>
      </c>
      <c r="H115" s="112">
        <f>分析結果!G115*各種係数表!G182</f>
        <v>0</v>
      </c>
      <c r="I115" s="118">
        <f>G115*各種係数表!H182</f>
        <v>0</v>
      </c>
      <c r="K115" s="105">
        <v>0</v>
      </c>
      <c r="L115" s="120">
        <f t="shared" si="6"/>
        <v>0</v>
      </c>
      <c r="M115" s="112">
        <f>(K115*各種係数表!G182)-H115</f>
        <v>0</v>
      </c>
      <c r="N115" s="118">
        <f>(K115*各種係数表!H182)-I115</f>
        <v>0</v>
      </c>
      <c r="P115" s="183">
        <f>IF($P$48=TRUE,1,1-各種係数表!F182)</f>
        <v>0.99902391130106794</v>
      </c>
      <c r="Q115" s="109">
        <f>ROUND(($I$155+$N$155)*各種係数表!$K$116*各種係数表!J182*分析結果!P115,0)</f>
        <v>0</v>
      </c>
      <c r="R115" s="109">
        <v>0</v>
      </c>
      <c r="S115" s="112">
        <f>ROUND(R115*各種係数表!G182,0)</f>
        <v>0</v>
      </c>
      <c r="T115" s="118">
        <f>ROUND(R115*各種係数表!H182,0)</f>
        <v>0</v>
      </c>
      <c r="V115" s="120">
        <f t="shared" si="7"/>
        <v>0</v>
      </c>
      <c r="W115" s="112">
        <f t="shared" si="7"/>
        <v>0</v>
      </c>
      <c r="X115" s="118">
        <f t="shared" si="7"/>
        <v>0</v>
      </c>
      <c r="Z115" s="392" t="s">
        <v>150</v>
      </c>
      <c r="AA115" s="393" t="s">
        <v>151</v>
      </c>
      <c r="AB115" s="120">
        <f>G115*雇用表106分類!G71</f>
        <v>0</v>
      </c>
      <c r="AC115" s="118">
        <f>G115*雇用表106分類!H71</f>
        <v>0</v>
      </c>
      <c r="AD115" s="120">
        <f>L115*雇用表106分類!G71</f>
        <v>0</v>
      </c>
      <c r="AE115" s="118">
        <f>L115*雇用表106分類!H71</f>
        <v>0</v>
      </c>
      <c r="AF115" s="120">
        <f>R115*雇用表106分類!G71</f>
        <v>0</v>
      </c>
      <c r="AG115" s="118">
        <f>R115*雇用表106分類!H71</f>
        <v>0</v>
      </c>
    </row>
    <row r="116" spans="2:33" x14ac:dyDescent="0.15">
      <c r="B116" s="392" t="s">
        <v>152</v>
      </c>
      <c r="C116" s="393" t="s">
        <v>153</v>
      </c>
      <c r="D116" s="118">
        <f>入力シート!C77+入力シート!G77</f>
        <v>0</v>
      </c>
      <c r="F116" s="183">
        <f>IF($F$48=TRUE,1,1-各種係数表!F183)</f>
        <v>0.99962615178237635</v>
      </c>
      <c r="G116" s="109">
        <f t="shared" si="5"/>
        <v>0</v>
      </c>
      <c r="H116" s="112">
        <f>分析結果!G116*各種係数表!G183</f>
        <v>0</v>
      </c>
      <c r="I116" s="118">
        <f>G116*各種係数表!H183</f>
        <v>0</v>
      </c>
      <c r="K116" s="105">
        <v>0</v>
      </c>
      <c r="L116" s="120">
        <f t="shared" si="6"/>
        <v>0</v>
      </c>
      <c r="M116" s="112">
        <f>(K116*各種係数表!G183)-H116</f>
        <v>0</v>
      </c>
      <c r="N116" s="118">
        <f>(K116*各種係数表!H183)-I116</f>
        <v>0</v>
      </c>
      <c r="P116" s="183">
        <f>IF($P$48=TRUE,1,1-各種係数表!F183)</f>
        <v>0.99962615178237635</v>
      </c>
      <c r="Q116" s="109">
        <f>ROUND(($I$155+$N$155)*各種係数表!$K$116*各種係数表!J183*分析結果!P116,0)</f>
        <v>0</v>
      </c>
      <c r="R116" s="109">
        <v>0</v>
      </c>
      <c r="S116" s="112">
        <f>ROUND(R116*各種係数表!G183,0)</f>
        <v>0</v>
      </c>
      <c r="T116" s="118">
        <f>ROUND(R116*各種係数表!H183,0)</f>
        <v>0</v>
      </c>
      <c r="V116" s="120">
        <f t="shared" si="7"/>
        <v>0</v>
      </c>
      <c r="W116" s="112">
        <f t="shared" si="7"/>
        <v>0</v>
      </c>
      <c r="X116" s="118">
        <f t="shared" si="7"/>
        <v>0</v>
      </c>
      <c r="Z116" s="392" t="s">
        <v>152</v>
      </c>
      <c r="AA116" s="393" t="s">
        <v>153</v>
      </c>
      <c r="AB116" s="120">
        <f>G116*雇用表106分類!G72</f>
        <v>0</v>
      </c>
      <c r="AC116" s="118">
        <f>G116*雇用表106分類!H72</f>
        <v>0</v>
      </c>
      <c r="AD116" s="120">
        <f>L116*雇用表106分類!G72</f>
        <v>0</v>
      </c>
      <c r="AE116" s="118">
        <f>L116*雇用表106分類!H72</f>
        <v>0</v>
      </c>
      <c r="AF116" s="120">
        <f>R116*雇用表106分類!G72</f>
        <v>0</v>
      </c>
      <c r="AG116" s="118">
        <f>R116*雇用表106分類!H72</f>
        <v>0</v>
      </c>
    </row>
    <row r="117" spans="2:33" x14ac:dyDescent="0.15">
      <c r="B117" s="392" t="s">
        <v>154</v>
      </c>
      <c r="C117" s="393" t="s">
        <v>155</v>
      </c>
      <c r="D117" s="118">
        <f>入力シート!C78+入力シート!G78</f>
        <v>0</v>
      </c>
      <c r="F117" s="183">
        <f>IF($F$48=TRUE,1,1-各種係数表!F184)</f>
        <v>0.66901051025443381</v>
      </c>
      <c r="G117" s="109">
        <f t="shared" si="5"/>
        <v>0</v>
      </c>
      <c r="H117" s="112">
        <f>分析結果!G117*各種係数表!G184</f>
        <v>0</v>
      </c>
      <c r="I117" s="118">
        <f>G117*各種係数表!H184</f>
        <v>0</v>
      </c>
      <c r="K117" s="105">
        <v>0</v>
      </c>
      <c r="L117" s="120">
        <f t="shared" si="6"/>
        <v>0</v>
      </c>
      <c r="M117" s="112">
        <f>(K117*各種係数表!G184)-H117</f>
        <v>0</v>
      </c>
      <c r="N117" s="118">
        <f>(K117*各種係数表!H184)-I117</f>
        <v>0</v>
      </c>
      <c r="P117" s="183">
        <f>IF($P$48=TRUE,1,1-各種係数表!F184)</f>
        <v>0.66901051025443381</v>
      </c>
      <c r="Q117" s="109">
        <f>ROUND(($I$155+$N$155)*各種係数表!$K$116*各種係数表!J184*分析結果!P117,0)</f>
        <v>0</v>
      </c>
      <c r="R117" s="109">
        <v>0</v>
      </c>
      <c r="S117" s="112">
        <f>ROUND(R117*各種係数表!G184,0)</f>
        <v>0</v>
      </c>
      <c r="T117" s="118">
        <f>ROUND(R117*各種係数表!H184,0)</f>
        <v>0</v>
      </c>
      <c r="V117" s="120">
        <f t="shared" si="7"/>
        <v>0</v>
      </c>
      <c r="W117" s="112">
        <f t="shared" si="7"/>
        <v>0</v>
      </c>
      <c r="X117" s="118">
        <f t="shared" si="7"/>
        <v>0</v>
      </c>
      <c r="Z117" s="392" t="s">
        <v>154</v>
      </c>
      <c r="AA117" s="393" t="s">
        <v>155</v>
      </c>
      <c r="AB117" s="120">
        <f>G117*雇用表106分類!G73</f>
        <v>0</v>
      </c>
      <c r="AC117" s="118">
        <f>G117*雇用表106分類!H73</f>
        <v>0</v>
      </c>
      <c r="AD117" s="120">
        <f>L117*雇用表106分類!G73</f>
        <v>0</v>
      </c>
      <c r="AE117" s="118">
        <f>L117*雇用表106分類!H73</f>
        <v>0</v>
      </c>
      <c r="AF117" s="120">
        <f>R117*雇用表106分類!G73</f>
        <v>0</v>
      </c>
      <c r="AG117" s="118">
        <f>R117*雇用表106分類!H73</f>
        <v>0</v>
      </c>
    </row>
    <row r="118" spans="2:33" x14ac:dyDescent="0.15">
      <c r="B118" s="392" t="s">
        <v>156</v>
      </c>
      <c r="C118" s="393" t="s">
        <v>157</v>
      </c>
      <c r="D118" s="118">
        <f>入力シート!C79+入力シート!G79</f>
        <v>0</v>
      </c>
      <c r="F118" s="183">
        <f>IF($F$48=TRUE,1,1-各種係数表!F185)</f>
        <v>0.8860402674839678</v>
      </c>
      <c r="G118" s="109">
        <f t="shared" si="5"/>
        <v>0</v>
      </c>
      <c r="H118" s="112">
        <f>分析結果!G118*各種係数表!G185</f>
        <v>0</v>
      </c>
      <c r="I118" s="118">
        <f>G118*各種係数表!H185</f>
        <v>0</v>
      </c>
      <c r="K118" s="105">
        <v>0</v>
      </c>
      <c r="L118" s="120">
        <f t="shared" si="6"/>
        <v>0</v>
      </c>
      <c r="M118" s="112">
        <f>(K118*各種係数表!G185)-H118</f>
        <v>0</v>
      </c>
      <c r="N118" s="118">
        <f>(K118*各種係数表!H185)-I118</f>
        <v>0</v>
      </c>
      <c r="P118" s="183">
        <f>IF($P$48=TRUE,1,1-各種係数表!F185)</f>
        <v>0.8860402674839678</v>
      </c>
      <c r="Q118" s="460">
        <f>ROUND(($I$155+$N$155)*各種係数表!$K$116*各種係数表!J185*分析結果!P118,0)</f>
        <v>0</v>
      </c>
      <c r="R118" s="109">
        <v>0</v>
      </c>
      <c r="S118" s="112">
        <f>ROUND(R118*各種係数表!G185,0)</f>
        <v>0</v>
      </c>
      <c r="T118" s="118">
        <f>ROUND(R118*各種係数表!H185,0)</f>
        <v>0</v>
      </c>
      <c r="V118" s="120">
        <f t="shared" si="7"/>
        <v>0</v>
      </c>
      <c r="W118" s="112">
        <f t="shared" si="7"/>
        <v>0</v>
      </c>
      <c r="X118" s="118">
        <f t="shared" si="7"/>
        <v>0</v>
      </c>
      <c r="Z118" s="392" t="s">
        <v>156</v>
      </c>
      <c r="AA118" s="393" t="s">
        <v>157</v>
      </c>
      <c r="AB118" s="120">
        <f>G118*雇用表106分類!G74</f>
        <v>0</v>
      </c>
      <c r="AC118" s="118">
        <f>G118*雇用表106分類!H74</f>
        <v>0</v>
      </c>
      <c r="AD118" s="120">
        <f>L118*雇用表106分類!G74</f>
        <v>0</v>
      </c>
      <c r="AE118" s="118">
        <f>L118*雇用表106分類!H74</f>
        <v>0</v>
      </c>
      <c r="AF118" s="120">
        <f>R118*雇用表106分類!G74</f>
        <v>0</v>
      </c>
      <c r="AG118" s="118">
        <f>R118*雇用表106分類!H74</f>
        <v>0</v>
      </c>
    </row>
    <row r="119" spans="2:33" x14ac:dyDescent="0.15">
      <c r="B119" s="394" t="s">
        <v>158</v>
      </c>
      <c r="C119" s="395" t="s">
        <v>16</v>
      </c>
      <c r="D119" s="119">
        <f>入力シート!C80+入力シート!G80</f>
        <v>0</v>
      </c>
      <c r="F119" s="184">
        <f>IF($F$48=TRUE,1,1-各種係数表!F186)</f>
        <v>0.99887529580097856</v>
      </c>
      <c r="G119" s="110">
        <f t="shared" si="5"/>
        <v>0</v>
      </c>
      <c r="H119" s="113">
        <f>分析結果!G119*各種係数表!G186</f>
        <v>0</v>
      </c>
      <c r="I119" s="119">
        <f>G119*各種係数表!H186</f>
        <v>0</v>
      </c>
      <c r="K119" s="106">
        <v>0</v>
      </c>
      <c r="L119" s="121">
        <f t="shared" si="6"/>
        <v>0</v>
      </c>
      <c r="M119" s="113">
        <f>(K119*各種係数表!G186)-H119</f>
        <v>0</v>
      </c>
      <c r="N119" s="119">
        <f>(K119*各種係数表!H186)-I119</f>
        <v>0</v>
      </c>
      <c r="P119" s="184">
        <f>IF($P$48=TRUE,1,1-各種係数表!F186)</f>
        <v>0.99887529580097856</v>
      </c>
      <c r="Q119" s="109">
        <f>ROUND(($I$155+$N$155)*各種係数表!$K$116*各種係数表!J186*分析結果!P119,0)</f>
        <v>0</v>
      </c>
      <c r="R119" s="110">
        <v>0</v>
      </c>
      <c r="S119" s="113">
        <f>ROUND(R119*各種係数表!G186,0)</f>
        <v>0</v>
      </c>
      <c r="T119" s="119">
        <f>ROUND(R119*各種係数表!H186,0)</f>
        <v>0</v>
      </c>
      <c r="V119" s="121">
        <f t="shared" si="7"/>
        <v>0</v>
      </c>
      <c r="W119" s="113">
        <f t="shared" si="7"/>
        <v>0</v>
      </c>
      <c r="X119" s="119">
        <f t="shared" si="7"/>
        <v>0</v>
      </c>
      <c r="Z119" s="394" t="s">
        <v>158</v>
      </c>
      <c r="AA119" s="395" t="s">
        <v>16</v>
      </c>
      <c r="AB119" s="121">
        <f>G119*雇用表106分類!G75</f>
        <v>0</v>
      </c>
      <c r="AC119" s="119">
        <f>G119*雇用表106分類!H75</f>
        <v>0</v>
      </c>
      <c r="AD119" s="121">
        <f>L119*雇用表106分類!G75</f>
        <v>0</v>
      </c>
      <c r="AE119" s="119">
        <f>L119*雇用表106分類!H75</f>
        <v>0</v>
      </c>
      <c r="AF119" s="121">
        <f>R119*雇用表106分類!G75</f>
        <v>0</v>
      </c>
      <c r="AG119" s="119">
        <f>R119*雇用表106分類!H75</f>
        <v>0</v>
      </c>
    </row>
    <row r="120" spans="2:33" x14ac:dyDescent="0.15">
      <c r="B120" s="392" t="s">
        <v>159</v>
      </c>
      <c r="C120" s="393" t="s">
        <v>160</v>
      </c>
      <c r="D120" s="118">
        <f>入力シート!C81+入力シート!G81</f>
        <v>0</v>
      </c>
      <c r="F120" s="183">
        <f>IF($F$48=TRUE,1,1-各種係数表!F187)</f>
        <v>0.99994463320747318</v>
      </c>
      <c r="G120" s="109">
        <f t="shared" si="5"/>
        <v>0</v>
      </c>
      <c r="H120" s="112">
        <f>分析結果!G120*各種係数表!G187</f>
        <v>0</v>
      </c>
      <c r="I120" s="118">
        <f>G120*各種係数表!H187</f>
        <v>0</v>
      </c>
      <c r="K120" s="105">
        <v>0</v>
      </c>
      <c r="L120" s="120">
        <f t="shared" si="6"/>
        <v>0</v>
      </c>
      <c r="M120" s="112">
        <f>(K120*各種係数表!G187)-H120</f>
        <v>0</v>
      </c>
      <c r="N120" s="118">
        <f>(K120*各種係数表!H187)-I120</f>
        <v>0</v>
      </c>
      <c r="P120" s="183">
        <f>IF($P$48=TRUE,1,1-各種係数表!F187)</f>
        <v>0.99994463320747318</v>
      </c>
      <c r="Q120" s="109">
        <f>ROUND(($I$155+$N$155)*各種係数表!$K$116*各種係数表!J187*分析結果!P120,0)</f>
        <v>0</v>
      </c>
      <c r="R120" s="109">
        <v>0</v>
      </c>
      <c r="S120" s="112">
        <f>ROUND(R120*各種係数表!G187,0)</f>
        <v>0</v>
      </c>
      <c r="T120" s="118">
        <f>ROUND(R120*各種係数表!H187,0)</f>
        <v>0</v>
      </c>
      <c r="V120" s="120">
        <f t="shared" si="7"/>
        <v>0</v>
      </c>
      <c r="W120" s="112">
        <f t="shared" si="7"/>
        <v>0</v>
      </c>
      <c r="X120" s="118">
        <f t="shared" si="7"/>
        <v>0</v>
      </c>
      <c r="Z120" s="392" t="s">
        <v>159</v>
      </c>
      <c r="AA120" s="393" t="s">
        <v>160</v>
      </c>
      <c r="AB120" s="120">
        <f>G120*雇用表106分類!G76</f>
        <v>0</v>
      </c>
      <c r="AC120" s="118">
        <f>G120*雇用表106分類!H76</f>
        <v>0</v>
      </c>
      <c r="AD120" s="120">
        <f>L120*雇用表106分類!G76</f>
        <v>0</v>
      </c>
      <c r="AE120" s="118">
        <f>L120*雇用表106分類!H76</f>
        <v>0</v>
      </c>
      <c r="AF120" s="120">
        <f>R120*雇用表106分類!G76</f>
        <v>0</v>
      </c>
      <c r="AG120" s="118">
        <f>R120*雇用表106分類!H76</f>
        <v>0</v>
      </c>
    </row>
    <row r="121" spans="2:33" x14ac:dyDescent="0.15">
      <c r="B121" s="392" t="s">
        <v>161</v>
      </c>
      <c r="C121" s="393" t="s">
        <v>426</v>
      </c>
      <c r="D121" s="118">
        <f>入力シート!C82+入力シート!G82</f>
        <v>0</v>
      </c>
      <c r="F121" s="183">
        <f>IF($F$48=TRUE,1,1-各種係数表!F188)</f>
        <v>1</v>
      </c>
      <c r="G121" s="109">
        <f t="shared" si="5"/>
        <v>0</v>
      </c>
      <c r="H121" s="112">
        <f>分析結果!G121*各種係数表!G188</f>
        <v>0</v>
      </c>
      <c r="I121" s="118">
        <f>G121*各種係数表!H188</f>
        <v>0</v>
      </c>
      <c r="K121" s="105">
        <v>0</v>
      </c>
      <c r="L121" s="120">
        <f t="shared" si="6"/>
        <v>0</v>
      </c>
      <c r="M121" s="112">
        <f>(K121*各種係数表!G188)-H121</f>
        <v>0</v>
      </c>
      <c r="N121" s="118">
        <f>(K121*各種係数表!H188)-I121</f>
        <v>0</v>
      </c>
      <c r="P121" s="183">
        <f>IF($P$48=TRUE,1,1-各種係数表!F188)</f>
        <v>1</v>
      </c>
      <c r="Q121" s="109">
        <f>ROUND(($I$155+$N$155)*各種係数表!$K$116*各種係数表!J188*分析結果!P121,0)</f>
        <v>0</v>
      </c>
      <c r="R121" s="109">
        <v>0</v>
      </c>
      <c r="S121" s="112">
        <f>ROUND(R121*各種係数表!G188,0)</f>
        <v>0</v>
      </c>
      <c r="T121" s="118">
        <f>ROUND(R121*各種係数表!H188,0)</f>
        <v>0</v>
      </c>
      <c r="V121" s="120">
        <f t="shared" si="7"/>
        <v>0</v>
      </c>
      <c r="W121" s="112">
        <f t="shared" si="7"/>
        <v>0</v>
      </c>
      <c r="X121" s="118">
        <f t="shared" si="7"/>
        <v>0</v>
      </c>
      <c r="Z121" s="392" t="s">
        <v>161</v>
      </c>
      <c r="AA121" s="393" t="s">
        <v>426</v>
      </c>
      <c r="AB121" s="120">
        <f>G121*雇用表106分類!G77</f>
        <v>0</v>
      </c>
      <c r="AC121" s="118">
        <f>G121*雇用表106分類!H77</f>
        <v>0</v>
      </c>
      <c r="AD121" s="120">
        <f>L121*雇用表106分類!G77</f>
        <v>0</v>
      </c>
      <c r="AE121" s="118">
        <f>L121*雇用表106分類!H77</f>
        <v>0</v>
      </c>
      <c r="AF121" s="120">
        <f>R121*雇用表106分類!G77</f>
        <v>0</v>
      </c>
      <c r="AG121" s="118">
        <f>R121*雇用表106分類!H77</f>
        <v>0</v>
      </c>
    </row>
    <row r="122" spans="2:33" x14ac:dyDescent="0.15">
      <c r="B122" s="392" t="s">
        <v>163</v>
      </c>
      <c r="C122" s="393" t="s">
        <v>164</v>
      </c>
      <c r="D122" s="118">
        <f>入力シート!C83+入力シート!G83</f>
        <v>0</v>
      </c>
      <c r="F122" s="183">
        <f>IF($F$48=TRUE,1,1-各種係数表!F189)</f>
        <v>1.7417930342828125E-2</v>
      </c>
      <c r="G122" s="109">
        <f t="shared" si="5"/>
        <v>0</v>
      </c>
      <c r="H122" s="112">
        <f>分析結果!G122*各種係数表!G189</f>
        <v>0</v>
      </c>
      <c r="I122" s="118">
        <f>G122*各種係数表!H189</f>
        <v>0</v>
      </c>
      <c r="K122" s="105">
        <v>0</v>
      </c>
      <c r="L122" s="120">
        <f t="shared" si="6"/>
        <v>0</v>
      </c>
      <c r="M122" s="112">
        <f>(K122*各種係数表!G189)-H122</f>
        <v>0</v>
      </c>
      <c r="N122" s="118">
        <f>(K122*各種係数表!H189)-I122</f>
        <v>0</v>
      </c>
      <c r="P122" s="183">
        <f>IF($P$48=TRUE,1,1-各種係数表!F189)</f>
        <v>1.7417930342828125E-2</v>
      </c>
      <c r="Q122" s="109">
        <f>ROUND(($I$155+$N$155)*各種係数表!$K$116*各種係数表!J189*分析結果!P122,0)</f>
        <v>0</v>
      </c>
      <c r="R122" s="109">
        <v>0</v>
      </c>
      <c r="S122" s="112">
        <f>ROUND(R122*各種係数表!G189,0)</f>
        <v>0</v>
      </c>
      <c r="T122" s="118">
        <f>ROUND(R122*各種係数表!H189,0)</f>
        <v>0</v>
      </c>
      <c r="V122" s="120">
        <f t="shared" si="7"/>
        <v>0</v>
      </c>
      <c r="W122" s="112">
        <f t="shared" si="7"/>
        <v>0</v>
      </c>
      <c r="X122" s="118">
        <f t="shared" si="7"/>
        <v>0</v>
      </c>
      <c r="Z122" s="392" t="s">
        <v>163</v>
      </c>
      <c r="AA122" s="393" t="s">
        <v>164</v>
      </c>
      <c r="AB122" s="120">
        <f>G122*雇用表106分類!G78</f>
        <v>0</v>
      </c>
      <c r="AC122" s="118">
        <f>G122*雇用表106分類!H78</f>
        <v>0</v>
      </c>
      <c r="AD122" s="120">
        <f>L122*雇用表106分類!G78</f>
        <v>0</v>
      </c>
      <c r="AE122" s="118">
        <f>L122*雇用表106分類!H78</f>
        <v>0</v>
      </c>
      <c r="AF122" s="120">
        <f>R122*雇用表106分類!G78</f>
        <v>0</v>
      </c>
      <c r="AG122" s="118">
        <f>R122*雇用表106分類!H78</f>
        <v>0</v>
      </c>
    </row>
    <row r="123" spans="2:33" x14ac:dyDescent="0.15">
      <c r="B123" s="392" t="s">
        <v>165</v>
      </c>
      <c r="C123" s="393" t="s">
        <v>427</v>
      </c>
      <c r="D123" s="118">
        <f>入力シート!C84+入力シート!G84</f>
        <v>0</v>
      </c>
      <c r="F123" s="183">
        <f>IF($F$48=TRUE,1,1-各種係数表!F190)</f>
        <v>0.68529266444004877</v>
      </c>
      <c r="G123" s="109">
        <f t="shared" si="5"/>
        <v>0</v>
      </c>
      <c r="H123" s="112">
        <f>分析結果!G123*各種係数表!G190</f>
        <v>0</v>
      </c>
      <c r="I123" s="118">
        <f>G123*各種係数表!H190</f>
        <v>0</v>
      </c>
      <c r="K123" s="105">
        <v>0</v>
      </c>
      <c r="L123" s="120">
        <f t="shared" si="6"/>
        <v>0</v>
      </c>
      <c r="M123" s="112">
        <f>(K123*各種係数表!G190)-H123</f>
        <v>0</v>
      </c>
      <c r="N123" s="118">
        <f>(K123*各種係数表!H190)-I123</f>
        <v>0</v>
      </c>
      <c r="P123" s="183">
        <f>IF($P$48=TRUE,1,1-各種係数表!F190)</f>
        <v>0.68529266444004877</v>
      </c>
      <c r="Q123" s="460">
        <f>ROUND(($I$155+$N$155)*各種係数表!$K$116*各種係数表!J190*分析結果!P123,0)</f>
        <v>0</v>
      </c>
      <c r="R123" s="109">
        <v>0</v>
      </c>
      <c r="S123" s="112">
        <f>ROUND(R123*各種係数表!G190,0)</f>
        <v>0</v>
      </c>
      <c r="T123" s="118">
        <f>ROUND(R123*各種係数表!H190,0)</f>
        <v>0</v>
      </c>
      <c r="V123" s="120">
        <f t="shared" si="7"/>
        <v>0</v>
      </c>
      <c r="W123" s="112">
        <f t="shared" si="7"/>
        <v>0</v>
      </c>
      <c r="X123" s="118">
        <f t="shared" si="7"/>
        <v>0</v>
      </c>
      <c r="Z123" s="392" t="s">
        <v>165</v>
      </c>
      <c r="AA123" s="393" t="s">
        <v>427</v>
      </c>
      <c r="AB123" s="120">
        <f>G123*雇用表106分類!G79</f>
        <v>0</v>
      </c>
      <c r="AC123" s="118">
        <f>G123*雇用表106分類!H79</f>
        <v>0</v>
      </c>
      <c r="AD123" s="120">
        <f>L123*雇用表106分類!G79</f>
        <v>0</v>
      </c>
      <c r="AE123" s="118">
        <f>L123*雇用表106分類!H79</f>
        <v>0</v>
      </c>
      <c r="AF123" s="120">
        <f>R123*雇用表106分類!G79</f>
        <v>0</v>
      </c>
      <c r="AG123" s="118">
        <f>R123*雇用表106分類!H79</f>
        <v>0</v>
      </c>
    </row>
    <row r="124" spans="2:33" x14ac:dyDescent="0.15">
      <c r="B124" s="394" t="s">
        <v>167</v>
      </c>
      <c r="C124" s="395" t="s">
        <v>168</v>
      </c>
      <c r="D124" s="119">
        <f>入力シート!C85+入力シート!G85</f>
        <v>0</v>
      </c>
      <c r="F124" s="184">
        <f>IF($F$48=TRUE,1,1-各種係数表!F191)</f>
        <v>1</v>
      </c>
      <c r="G124" s="110">
        <f t="shared" si="5"/>
        <v>0</v>
      </c>
      <c r="H124" s="113">
        <f>分析結果!G124*各種係数表!G191</f>
        <v>0</v>
      </c>
      <c r="I124" s="119">
        <f>G124*各種係数表!H191</f>
        <v>0</v>
      </c>
      <c r="K124" s="106">
        <v>0</v>
      </c>
      <c r="L124" s="121">
        <f t="shared" si="6"/>
        <v>0</v>
      </c>
      <c r="M124" s="113">
        <f>(K124*各種係数表!G191)-H124</f>
        <v>0</v>
      </c>
      <c r="N124" s="119">
        <f>(K124*各種係数表!H191)-I124</f>
        <v>0</v>
      </c>
      <c r="P124" s="184">
        <f>IF($P$48=TRUE,1,1-各種係数表!F191)</f>
        <v>1</v>
      </c>
      <c r="Q124" s="109">
        <f>ROUND(($I$155+$N$155)*各種係数表!$K$116*各種係数表!J191*分析結果!P124,0)</f>
        <v>0</v>
      </c>
      <c r="R124" s="110">
        <v>0</v>
      </c>
      <c r="S124" s="113">
        <f>ROUND(R124*各種係数表!G191,0)</f>
        <v>0</v>
      </c>
      <c r="T124" s="119">
        <f>ROUND(R124*各種係数表!H191,0)</f>
        <v>0</v>
      </c>
      <c r="V124" s="121">
        <f t="shared" si="7"/>
        <v>0</v>
      </c>
      <c r="W124" s="113">
        <f t="shared" si="7"/>
        <v>0</v>
      </c>
      <c r="X124" s="119">
        <f t="shared" si="7"/>
        <v>0</v>
      </c>
      <c r="Z124" s="394" t="s">
        <v>167</v>
      </c>
      <c r="AA124" s="395" t="s">
        <v>168</v>
      </c>
      <c r="AB124" s="121">
        <f>G124*雇用表106分類!G80</f>
        <v>0</v>
      </c>
      <c r="AC124" s="119">
        <f>G124*雇用表106分類!H80</f>
        <v>0</v>
      </c>
      <c r="AD124" s="121">
        <f>L124*雇用表106分類!G80</f>
        <v>0</v>
      </c>
      <c r="AE124" s="119">
        <f>L124*雇用表106分類!H80</f>
        <v>0</v>
      </c>
      <c r="AF124" s="121">
        <f>R124*雇用表106分類!G80</f>
        <v>0</v>
      </c>
      <c r="AG124" s="119">
        <f>R124*雇用表106分類!H80</f>
        <v>0</v>
      </c>
    </row>
    <row r="125" spans="2:33" x14ac:dyDescent="0.15">
      <c r="B125" s="392" t="s">
        <v>169</v>
      </c>
      <c r="C125" s="393" t="s">
        <v>170</v>
      </c>
      <c r="D125" s="118">
        <f>入力シート!C86+入力シート!G86</f>
        <v>0</v>
      </c>
      <c r="F125" s="183">
        <f>IF($F$48=TRUE,1,1-各種係数表!F192)</f>
        <v>0.74450330925400277</v>
      </c>
      <c r="G125" s="109">
        <f t="shared" si="5"/>
        <v>0</v>
      </c>
      <c r="H125" s="112">
        <f>分析結果!G125*各種係数表!G192</f>
        <v>0</v>
      </c>
      <c r="I125" s="118">
        <f>G125*各種係数表!H192</f>
        <v>0</v>
      </c>
      <c r="K125" s="105">
        <v>0</v>
      </c>
      <c r="L125" s="120">
        <f t="shared" si="6"/>
        <v>0</v>
      </c>
      <c r="M125" s="112">
        <f>(K125*各種係数表!G192)-H125</f>
        <v>0</v>
      </c>
      <c r="N125" s="118">
        <f>(K125*各種係数表!H192)-I125</f>
        <v>0</v>
      </c>
      <c r="P125" s="183">
        <f>IF($P$48=TRUE,1,1-各種係数表!F192)</f>
        <v>0.74450330925400277</v>
      </c>
      <c r="Q125" s="109">
        <f>ROUND(($I$155+$N$155)*各種係数表!$K$116*各種係数表!J192*分析結果!P125,0)</f>
        <v>0</v>
      </c>
      <c r="R125" s="109">
        <v>0</v>
      </c>
      <c r="S125" s="112">
        <f>ROUND(R125*各種係数表!G192,0)</f>
        <v>0</v>
      </c>
      <c r="T125" s="118">
        <f>ROUND(R125*各種係数表!H192,0)</f>
        <v>0</v>
      </c>
      <c r="V125" s="120">
        <f t="shared" si="7"/>
        <v>0</v>
      </c>
      <c r="W125" s="112">
        <f t="shared" si="7"/>
        <v>0</v>
      </c>
      <c r="X125" s="118">
        <f t="shared" si="7"/>
        <v>0</v>
      </c>
      <c r="Z125" s="392" t="s">
        <v>169</v>
      </c>
      <c r="AA125" s="393" t="s">
        <v>170</v>
      </c>
      <c r="AB125" s="120">
        <f>G125*雇用表106分類!G81</f>
        <v>0</v>
      </c>
      <c r="AC125" s="118">
        <f>G125*雇用表106分類!H81</f>
        <v>0</v>
      </c>
      <c r="AD125" s="120">
        <f>L125*雇用表106分類!G81</f>
        <v>0</v>
      </c>
      <c r="AE125" s="118">
        <f>L125*雇用表106分類!H81</f>
        <v>0</v>
      </c>
      <c r="AF125" s="120">
        <f>R125*雇用表106分類!G81</f>
        <v>0</v>
      </c>
      <c r="AG125" s="118">
        <f>R125*雇用表106分類!H81</f>
        <v>0</v>
      </c>
    </row>
    <row r="126" spans="2:33" x14ac:dyDescent="0.15">
      <c r="B126" s="392" t="s">
        <v>171</v>
      </c>
      <c r="C126" s="393" t="s">
        <v>172</v>
      </c>
      <c r="D126" s="118">
        <f>入力シート!C87+入力シート!G87</f>
        <v>0</v>
      </c>
      <c r="F126" s="183">
        <f>IF($F$48=TRUE,1,1-各種係数表!F193)</f>
        <v>0.15393887155570785</v>
      </c>
      <c r="G126" s="109">
        <f t="shared" si="5"/>
        <v>0</v>
      </c>
      <c r="H126" s="112">
        <f>分析結果!G126*各種係数表!G193</f>
        <v>0</v>
      </c>
      <c r="I126" s="118">
        <f>G126*各種係数表!H193</f>
        <v>0</v>
      </c>
      <c r="K126" s="105">
        <v>0</v>
      </c>
      <c r="L126" s="120">
        <f t="shared" si="6"/>
        <v>0</v>
      </c>
      <c r="M126" s="112">
        <f>(K126*各種係数表!G193)-H126</f>
        <v>0</v>
      </c>
      <c r="N126" s="118">
        <f>(K126*各種係数表!H193)-I126</f>
        <v>0</v>
      </c>
      <c r="P126" s="183">
        <f>IF($P$48=TRUE,1,1-各種係数表!F193)</f>
        <v>0.15393887155570785</v>
      </c>
      <c r="Q126" s="109">
        <f>ROUND(($I$155+$N$155)*各種係数表!$K$116*各種係数表!J193*分析結果!P126,0)</f>
        <v>0</v>
      </c>
      <c r="R126" s="109">
        <v>0</v>
      </c>
      <c r="S126" s="112">
        <f>ROUND(R126*各種係数表!G193,0)</f>
        <v>0</v>
      </c>
      <c r="T126" s="118">
        <f>ROUND(R126*各種係数表!H193,0)</f>
        <v>0</v>
      </c>
      <c r="V126" s="120">
        <f t="shared" si="7"/>
        <v>0</v>
      </c>
      <c r="W126" s="112">
        <f t="shared" si="7"/>
        <v>0</v>
      </c>
      <c r="X126" s="118">
        <f t="shared" si="7"/>
        <v>0</v>
      </c>
      <c r="Z126" s="392" t="s">
        <v>171</v>
      </c>
      <c r="AA126" s="393" t="s">
        <v>172</v>
      </c>
      <c r="AB126" s="120">
        <f>G126*雇用表106分類!G82</f>
        <v>0</v>
      </c>
      <c r="AC126" s="118">
        <f>G126*雇用表106分類!H82</f>
        <v>0</v>
      </c>
      <c r="AD126" s="120">
        <f>L126*雇用表106分類!G82</f>
        <v>0</v>
      </c>
      <c r="AE126" s="118">
        <f>L126*雇用表106分類!H82</f>
        <v>0</v>
      </c>
      <c r="AF126" s="120">
        <f>R126*雇用表106分類!G82</f>
        <v>0</v>
      </c>
      <c r="AG126" s="118">
        <f>R126*雇用表106分類!H82</f>
        <v>0</v>
      </c>
    </row>
    <row r="127" spans="2:33" x14ac:dyDescent="0.15">
      <c r="B127" s="392" t="s">
        <v>173</v>
      </c>
      <c r="C127" s="393" t="s">
        <v>174</v>
      </c>
      <c r="D127" s="118">
        <f>入力シート!C88+入力シート!G88</f>
        <v>0</v>
      </c>
      <c r="F127" s="183">
        <f>IF($F$48=TRUE,1,1-各種係数表!F194)</f>
        <v>7.5209707713240759E-3</v>
      </c>
      <c r="G127" s="109">
        <f t="shared" si="5"/>
        <v>0</v>
      </c>
      <c r="H127" s="112">
        <f>分析結果!G127*各種係数表!G194</f>
        <v>0</v>
      </c>
      <c r="I127" s="118">
        <f>G127*各種係数表!H194</f>
        <v>0</v>
      </c>
      <c r="K127" s="105">
        <v>0</v>
      </c>
      <c r="L127" s="120">
        <f t="shared" si="6"/>
        <v>0</v>
      </c>
      <c r="M127" s="112">
        <f>(K127*各種係数表!G194)-H127</f>
        <v>0</v>
      </c>
      <c r="N127" s="118">
        <f>(K127*各種係数表!H194)-I127</f>
        <v>0</v>
      </c>
      <c r="P127" s="183">
        <f>IF($P$48=TRUE,1,1-各種係数表!F194)</f>
        <v>7.5209707713240759E-3</v>
      </c>
      <c r="Q127" s="109">
        <f>ROUND(($I$155+$N$155)*各種係数表!$K$116*各種係数表!J194*分析結果!P127,0)</f>
        <v>0</v>
      </c>
      <c r="R127" s="109">
        <v>0</v>
      </c>
      <c r="S127" s="112">
        <f>ROUND(R127*各種係数表!G194,0)</f>
        <v>0</v>
      </c>
      <c r="T127" s="118">
        <f>ROUND(R127*各種係数表!H194,0)</f>
        <v>0</v>
      </c>
      <c r="V127" s="120">
        <f t="shared" si="7"/>
        <v>0</v>
      </c>
      <c r="W127" s="112">
        <f t="shared" si="7"/>
        <v>0</v>
      </c>
      <c r="X127" s="118">
        <f t="shared" si="7"/>
        <v>0</v>
      </c>
      <c r="Z127" s="392" t="s">
        <v>173</v>
      </c>
      <c r="AA127" s="393" t="s">
        <v>174</v>
      </c>
      <c r="AB127" s="120">
        <f>G127*雇用表106分類!G83</f>
        <v>0</v>
      </c>
      <c r="AC127" s="118">
        <f>G127*雇用表106分類!H83</f>
        <v>0</v>
      </c>
      <c r="AD127" s="120">
        <f>L127*雇用表106分類!G83</f>
        <v>0</v>
      </c>
      <c r="AE127" s="118">
        <f>L127*雇用表106分類!H83</f>
        <v>0</v>
      </c>
      <c r="AF127" s="120">
        <f>R127*雇用表106分類!G83</f>
        <v>0</v>
      </c>
      <c r="AG127" s="118">
        <f>R127*雇用表106分類!H83</f>
        <v>0</v>
      </c>
    </row>
    <row r="128" spans="2:33" x14ac:dyDescent="0.15">
      <c r="B128" s="392" t="s">
        <v>175</v>
      </c>
      <c r="C128" s="393" t="s">
        <v>176</v>
      </c>
      <c r="D128" s="118">
        <f>入力シート!C89+入力シート!G89</f>
        <v>0</v>
      </c>
      <c r="F128" s="183">
        <f>IF($F$48=TRUE,1,1-各種係数表!F195)</f>
        <v>9.4903686786063091E-3</v>
      </c>
      <c r="G128" s="109">
        <f t="shared" si="5"/>
        <v>0</v>
      </c>
      <c r="H128" s="112">
        <f>分析結果!G128*各種係数表!G195</f>
        <v>0</v>
      </c>
      <c r="I128" s="118">
        <f>G128*各種係数表!H195</f>
        <v>0</v>
      </c>
      <c r="K128" s="105">
        <v>0</v>
      </c>
      <c r="L128" s="120">
        <f t="shared" si="6"/>
        <v>0</v>
      </c>
      <c r="M128" s="112">
        <f>(K128*各種係数表!G195)-H128</f>
        <v>0</v>
      </c>
      <c r="N128" s="118">
        <f>(K128*各種係数表!H195)-I128</f>
        <v>0</v>
      </c>
      <c r="P128" s="183">
        <f>IF($P$48=TRUE,1,1-各種係数表!F195)</f>
        <v>9.4903686786063091E-3</v>
      </c>
      <c r="Q128" s="460">
        <f>ROUND(($I$155+$N$155)*各種係数表!$K$116*各種係数表!J195*分析結果!P128,0)</f>
        <v>0</v>
      </c>
      <c r="R128" s="109">
        <v>0</v>
      </c>
      <c r="S128" s="112">
        <f>ROUND(R128*各種係数表!G195,0)</f>
        <v>0</v>
      </c>
      <c r="T128" s="118">
        <f>ROUND(R128*各種係数表!H195,0)</f>
        <v>0</v>
      </c>
      <c r="V128" s="120">
        <f t="shared" si="7"/>
        <v>0</v>
      </c>
      <c r="W128" s="112">
        <f t="shared" si="7"/>
        <v>0</v>
      </c>
      <c r="X128" s="118">
        <f t="shared" si="7"/>
        <v>0</v>
      </c>
      <c r="Z128" s="392" t="s">
        <v>175</v>
      </c>
      <c r="AA128" s="393" t="s">
        <v>176</v>
      </c>
      <c r="AB128" s="120">
        <f>G128*雇用表106分類!G84</f>
        <v>0</v>
      </c>
      <c r="AC128" s="118">
        <f>G128*雇用表106分類!H84</f>
        <v>0</v>
      </c>
      <c r="AD128" s="120">
        <f>L128*雇用表106分類!G84</f>
        <v>0</v>
      </c>
      <c r="AE128" s="118">
        <f>L128*雇用表106分類!H84</f>
        <v>0</v>
      </c>
      <c r="AF128" s="120">
        <f>R128*雇用表106分類!G84</f>
        <v>0</v>
      </c>
      <c r="AG128" s="118">
        <f>R128*雇用表106分類!H84</f>
        <v>0</v>
      </c>
    </row>
    <row r="129" spans="2:33" x14ac:dyDescent="0.15">
      <c r="B129" s="394" t="s">
        <v>177</v>
      </c>
      <c r="C129" s="395" t="s">
        <v>178</v>
      </c>
      <c r="D129" s="119">
        <f>入力シート!C90+入力シート!G90</f>
        <v>0</v>
      </c>
      <c r="F129" s="184">
        <f>IF($F$48=TRUE,1,1-各種係数表!F196)</f>
        <v>0.47314455206494266</v>
      </c>
      <c r="G129" s="110">
        <f t="shared" si="5"/>
        <v>0</v>
      </c>
      <c r="H129" s="113">
        <f>分析結果!G129*各種係数表!G196</f>
        <v>0</v>
      </c>
      <c r="I129" s="119">
        <f>G129*各種係数表!H196</f>
        <v>0</v>
      </c>
      <c r="K129" s="106">
        <v>0</v>
      </c>
      <c r="L129" s="121">
        <f t="shared" si="6"/>
        <v>0</v>
      </c>
      <c r="M129" s="113">
        <f>(K129*各種係数表!G196)-H129</f>
        <v>0</v>
      </c>
      <c r="N129" s="119">
        <f>(K129*各種係数表!H196)-I129</f>
        <v>0</v>
      </c>
      <c r="P129" s="184">
        <f>IF($P$48=TRUE,1,1-各種係数表!F196)</f>
        <v>0.47314455206494266</v>
      </c>
      <c r="Q129" s="109">
        <f>ROUND(($I$155+$N$155)*各種係数表!$K$116*各種係数表!J196*分析結果!P129,0)</f>
        <v>0</v>
      </c>
      <c r="R129" s="110">
        <v>0</v>
      </c>
      <c r="S129" s="113">
        <f>ROUND(R129*各種係数表!G196,0)</f>
        <v>0</v>
      </c>
      <c r="T129" s="119">
        <f>ROUND(R129*各種係数表!H196,0)</f>
        <v>0</v>
      </c>
      <c r="V129" s="121">
        <f t="shared" si="7"/>
        <v>0</v>
      </c>
      <c r="W129" s="113">
        <f t="shared" si="7"/>
        <v>0</v>
      </c>
      <c r="X129" s="119">
        <f t="shared" si="7"/>
        <v>0</v>
      </c>
      <c r="Z129" s="394" t="s">
        <v>177</v>
      </c>
      <c r="AA129" s="395" t="s">
        <v>178</v>
      </c>
      <c r="AB129" s="121">
        <f>G129*雇用表106分類!G85</f>
        <v>0</v>
      </c>
      <c r="AC129" s="119">
        <f>G129*雇用表106分類!H85</f>
        <v>0</v>
      </c>
      <c r="AD129" s="121">
        <f>L129*雇用表106分類!G85</f>
        <v>0</v>
      </c>
      <c r="AE129" s="119">
        <f>L129*雇用表106分類!H85</f>
        <v>0</v>
      </c>
      <c r="AF129" s="121">
        <f>R129*雇用表106分類!G85</f>
        <v>0</v>
      </c>
      <c r="AG129" s="119">
        <f>R129*雇用表106分類!H85</f>
        <v>0</v>
      </c>
    </row>
    <row r="130" spans="2:33" x14ac:dyDescent="0.15">
      <c r="B130" s="392" t="s">
        <v>179</v>
      </c>
      <c r="C130" s="393" t="s">
        <v>180</v>
      </c>
      <c r="D130" s="118">
        <f>入力シート!C91+入力シート!G91</f>
        <v>0</v>
      </c>
      <c r="F130" s="183">
        <f>IF($F$48=TRUE,1,1-各種係数表!F197)</f>
        <v>0.89646070778275955</v>
      </c>
      <c r="G130" s="109">
        <f t="shared" si="5"/>
        <v>0</v>
      </c>
      <c r="H130" s="112">
        <f>分析結果!G130*各種係数表!G197</f>
        <v>0</v>
      </c>
      <c r="I130" s="118">
        <f>G130*各種係数表!H197</f>
        <v>0</v>
      </c>
      <c r="K130" s="105">
        <v>0</v>
      </c>
      <c r="L130" s="120">
        <f t="shared" si="6"/>
        <v>0</v>
      </c>
      <c r="M130" s="112">
        <f>(K130*各種係数表!G197)-H130</f>
        <v>0</v>
      </c>
      <c r="N130" s="118">
        <f>(K130*各種係数表!H197)-I130</f>
        <v>0</v>
      </c>
      <c r="P130" s="183">
        <f>IF($P$48=TRUE,1,1-各種係数表!F197)</f>
        <v>0.89646070778275955</v>
      </c>
      <c r="Q130" s="109">
        <f>ROUND(($I$155+$N$155)*各種係数表!$K$116*各種係数表!J197*分析結果!P130,0)</f>
        <v>0</v>
      </c>
      <c r="R130" s="109">
        <v>0</v>
      </c>
      <c r="S130" s="112">
        <f>ROUND(R130*各種係数表!G197,0)</f>
        <v>0</v>
      </c>
      <c r="T130" s="118">
        <f>ROUND(R130*各種係数表!H197,0)</f>
        <v>0</v>
      </c>
      <c r="V130" s="120">
        <f t="shared" si="7"/>
        <v>0</v>
      </c>
      <c r="W130" s="112">
        <f t="shared" si="7"/>
        <v>0</v>
      </c>
      <c r="X130" s="118">
        <f t="shared" si="7"/>
        <v>0</v>
      </c>
      <c r="Z130" s="392" t="s">
        <v>179</v>
      </c>
      <c r="AA130" s="393" t="s">
        <v>180</v>
      </c>
      <c r="AB130" s="120">
        <f>G130*雇用表106分類!G86</f>
        <v>0</v>
      </c>
      <c r="AC130" s="118">
        <f>G130*雇用表106分類!H86</f>
        <v>0</v>
      </c>
      <c r="AD130" s="120">
        <f>L130*雇用表106分類!G86</f>
        <v>0</v>
      </c>
      <c r="AE130" s="118">
        <f>L130*雇用表106分類!H86</f>
        <v>0</v>
      </c>
      <c r="AF130" s="120">
        <f>R130*雇用表106分類!G86</f>
        <v>0</v>
      </c>
      <c r="AG130" s="118">
        <f>R130*雇用表106分類!H86</f>
        <v>0</v>
      </c>
    </row>
    <row r="131" spans="2:33" x14ac:dyDescent="0.15">
      <c r="B131" s="392" t="s">
        <v>181</v>
      </c>
      <c r="C131" s="393" t="s">
        <v>182</v>
      </c>
      <c r="D131" s="118">
        <f>入力シート!C92+入力シート!G92</f>
        <v>0</v>
      </c>
      <c r="F131" s="183">
        <f>IF($F$48=TRUE,1,1-各種係数表!F198)</f>
        <v>0.96442892158395255</v>
      </c>
      <c r="G131" s="109">
        <f t="shared" si="5"/>
        <v>0</v>
      </c>
      <c r="H131" s="112">
        <f>分析結果!G131*各種係数表!G198</f>
        <v>0</v>
      </c>
      <c r="I131" s="118">
        <f>G131*各種係数表!H198</f>
        <v>0</v>
      </c>
      <c r="K131" s="105">
        <v>0</v>
      </c>
      <c r="L131" s="120">
        <f t="shared" si="6"/>
        <v>0</v>
      </c>
      <c r="M131" s="112">
        <f>(K131*各種係数表!G198)-H131</f>
        <v>0</v>
      </c>
      <c r="N131" s="118">
        <f>(K131*各種係数表!H198)-I131</f>
        <v>0</v>
      </c>
      <c r="P131" s="183">
        <f>IF($P$48=TRUE,1,1-各種係数表!F198)</f>
        <v>0.96442892158395255</v>
      </c>
      <c r="Q131" s="109">
        <f>ROUND(($I$155+$N$155)*各種係数表!$K$116*各種係数表!J198*分析結果!P131,0)</f>
        <v>0</v>
      </c>
      <c r="R131" s="109">
        <v>0</v>
      </c>
      <c r="S131" s="112">
        <f>ROUND(R131*各種係数表!G198,0)</f>
        <v>0</v>
      </c>
      <c r="T131" s="118">
        <f>ROUND(R131*各種係数表!H198,0)</f>
        <v>0</v>
      </c>
      <c r="V131" s="120">
        <f t="shared" si="7"/>
        <v>0</v>
      </c>
      <c r="W131" s="112">
        <f t="shared" si="7"/>
        <v>0</v>
      </c>
      <c r="X131" s="118">
        <f t="shared" si="7"/>
        <v>0</v>
      </c>
      <c r="Z131" s="392" t="s">
        <v>181</v>
      </c>
      <c r="AA131" s="393" t="s">
        <v>182</v>
      </c>
      <c r="AB131" s="120">
        <f>G131*雇用表106分類!G87</f>
        <v>0</v>
      </c>
      <c r="AC131" s="118">
        <f>G131*雇用表106分類!H87</f>
        <v>0</v>
      </c>
      <c r="AD131" s="120">
        <f>L131*雇用表106分類!G87</f>
        <v>0</v>
      </c>
      <c r="AE131" s="118">
        <f>L131*雇用表106分類!H87</f>
        <v>0</v>
      </c>
      <c r="AF131" s="120">
        <f>R131*雇用表106分類!G87</f>
        <v>0</v>
      </c>
      <c r="AG131" s="118">
        <f>R131*雇用表106分類!H87</f>
        <v>0</v>
      </c>
    </row>
    <row r="132" spans="2:33" x14ac:dyDescent="0.15">
      <c r="B132" s="392" t="s">
        <v>183</v>
      </c>
      <c r="C132" s="393" t="s">
        <v>184</v>
      </c>
      <c r="D132" s="118">
        <f>入力シート!C93+入力シート!G93</f>
        <v>0</v>
      </c>
      <c r="F132" s="183">
        <f>IF($F$48=TRUE,1,1-各種係数表!F199)</f>
        <v>0.87000095303239222</v>
      </c>
      <c r="G132" s="109">
        <f t="shared" si="5"/>
        <v>0</v>
      </c>
      <c r="H132" s="112">
        <f>分析結果!G132*各種係数表!G199</f>
        <v>0</v>
      </c>
      <c r="I132" s="118">
        <f>G132*各種係数表!H199</f>
        <v>0</v>
      </c>
      <c r="K132" s="105">
        <v>0</v>
      </c>
      <c r="L132" s="120">
        <f t="shared" si="6"/>
        <v>0</v>
      </c>
      <c r="M132" s="112">
        <f>(K132*各種係数表!G199)-H132</f>
        <v>0</v>
      </c>
      <c r="N132" s="118">
        <f>(K132*各種係数表!H199)-I132</f>
        <v>0</v>
      </c>
      <c r="P132" s="183">
        <f>IF($P$48=TRUE,1,1-各種係数表!F199)</f>
        <v>0.87000095303239222</v>
      </c>
      <c r="Q132" s="109">
        <f>ROUND(($I$155+$N$155)*各種係数表!$K$116*各種係数表!J199*分析結果!P132,0)</f>
        <v>0</v>
      </c>
      <c r="R132" s="109">
        <v>0</v>
      </c>
      <c r="S132" s="112">
        <f>ROUND(R132*各種係数表!G199,0)</f>
        <v>0</v>
      </c>
      <c r="T132" s="118">
        <f>ROUND(R132*各種係数表!H199,0)</f>
        <v>0</v>
      </c>
      <c r="V132" s="120">
        <f t="shared" si="7"/>
        <v>0</v>
      </c>
      <c r="W132" s="112">
        <f t="shared" si="7"/>
        <v>0</v>
      </c>
      <c r="X132" s="118">
        <f t="shared" si="7"/>
        <v>0</v>
      </c>
      <c r="Z132" s="392" t="s">
        <v>183</v>
      </c>
      <c r="AA132" s="393" t="s">
        <v>184</v>
      </c>
      <c r="AB132" s="120">
        <f>G132*雇用表106分類!G88</f>
        <v>0</v>
      </c>
      <c r="AC132" s="118">
        <f>G132*雇用表106分類!H88</f>
        <v>0</v>
      </c>
      <c r="AD132" s="120">
        <f>L132*雇用表106分類!G88</f>
        <v>0</v>
      </c>
      <c r="AE132" s="118">
        <f>L132*雇用表106分類!H88</f>
        <v>0</v>
      </c>
      <c r="AF132" s="120">
        <f>R132*雇用表106分類!G88</f>
        <v>0</v>
      </c>
      <c r="AG132" s="118">
        <f>R132*雇用表106分類!H88</f>
        <v>0</v>
      </c>
    </row>
    <row r="133" spans="2:33" x14ac:dyDescent="0.15">
      <c r="B133" s="392" t="s">
        <v>185</v>
      </c>
      <c r="C133" s="393" t="s">
        <v>186</v>
      </c>
      <c r="D133" s="118">
        <f>入力シート!C94+入力シート!G94</f>
        <v>0</v>
      </c>
      <c r="F133" s="183">
        <f>IF($F$48=TRUE,1,1-各種係数表!F200)</f>
        <v>0.15006012986818551</v>
      </c>
      <c r="G133" s="109">
        <f t="shared" si="5"/>
        <v>0</v>
      </c>
      <c r="H133" s="112">
        <f>分析結果!G133*各種係数表!G200</f>
        <v>0</v>
      </c>
      <c r="I133" s="118">
        <f>G133*各種係数表!H200</f>
        <v>0</v>
      </c>
      <c r="K133" s="105">
        <v>0</v>
      </c>
      <c r="L133" s="120">
        <f t="shared" si="6"/>
        <v>0</v>
      </c>
      <c r="M133" s="112">
        <f>(K133*各種係数表!G200)-H133</f>
        <v>0</v>
      </c>
      <c r="N133" s="118">
        <f>(K133*各種係数表!H200)-I133</f>
        <v>0</v>
      </c>
      <c r="P133" s="183">
        <f>IF($P$48=TRUE,1,1-各種係数表!F200)</f>
        <v>0.15006012986818551</v>
      </c>
      <c r="Q133" s="460">
        <f>ROUND(($I$155+$N$155)*各種係数表!$K$116*各種係数表!J200*分析結果!P133,0)</f>
        <v>0</v>
      </c>
      <c r="R133" s="109">
        <v>0</v>
      </c>
      <c r="S133" s="112">
        <f>ROUND(R133*各種係数表!G200,0)</f>
        <v>0</v>
      </c>
      <c r="T133" s="118">
        <f>ROUND(R133*各種係数表!H200,0)</f>
        <v>0</v>
      </c>
      <c r="V133" s="120">
        <f t="shared" si="7"/>
        <v>0</v>
      </c>
      <c r="W133" s="112">
        <f t="shared" si="7"/>
        <v>0</v>
      </c>
      <c r="X133" s="118">
        <f t="shared" si="7"/>
        <v>0</v>
      </c>
      <c r="Z133" s="392" t="s">
        <v>185</v>
      </c>
      <c r="AA133" s="393" t="s">
        <v>186</v>
      </c>
      <c r="AB133" s="120">
        <f>G133*雇用表106分類!G89</f>
        <v>0</v>
      </c>
      <c r="AC133" s="118">
        <f>G133*雇用表106分類!H89</f>
        <v>0</v>
      </c>
      <c r="AD133" s="120">
        <f>L133*雇用表106分類!G89</f>
        <v>0</v>
      </c>
      <c r="AE133" s="118">
        <f>L133*雇用表106分類!H89</f>
        <v>0</v>
      </c>
      <c r="AF133" s="120">
        <f>R133*雇用表106分類!G89</f>
        <v>0</v>
      </c>
      <c r="AG133" s="118">
        <f>R133*雇用表106分類!H89</f>
        <v>0</v>
      </c>
    </row>
    <row r="134" spans="2:33" x14ac:dyDescent="0.15">
      <c r="B134" s="394" t="s">
        <v>187</v>
      </c>
      <c r="C134" s="395" t="s">
        <v>188</v>
      </c>
      <c r="D134" s="119">
        <f>入力シート!C95+入力シート!G95</f>
        <v>0</v>
      </c>
      <c r="F134" s="184">
        <f>IF($F$48=TRUE,1,1-各種係数表!F201)</f>
        <v>6.5062508347587977E-2</v>
      </c>
      <c r="G134" s="110">
        <f t="shared" si="5"/>
        <v>0</v>
      </c>
      <c r="H134" s="113">
        <f>分析結果!G134*各種係数表!G201</f>
        <v>0</v>
      </c>
      <c r="I134" s="119">
        <f>G134*各種係数表!H201</f>
        <v>0</v>
      </c>
      <c r="K134" s="106">
        <v>0</v>
      </c>
      <c r="L134" s="121">
        <f t="shared" si="6"/>
        <v>0</v>
      </c>
      <c r="M134" s="113">
        <f>(K134*各種係数表!G201)-H134</f>
        <v>0</v>
      </c>
      <c r="N134" s="119">
        <f>(K134*各種係数表!H201)-I134</f>
        <v>0</v>
      </c>
      <c r="P134" s="184">
        <f>IF($P$48=TRUE,1,1-各種係数表!F201)</f>
        <v>6.5062508347587977E-2</v>
      </c>
      <c r="Q134" s="109">
        <f>ROUND(($I$155+$N$155)*各種係数表!$K$116*各種係数表!J201*分析結果!P134,0)</f>
        <v>0</v>
      </c>
      <c r="R134" s="110">
        <v>0</v>
      </c>
      <c r="S134" s="113">
        <f>ROUND(R134*各種係数表!G201,0)</f>
        <v>0</v>
      </c>
      <c r="T134" s="119">
        <f>ROUND(R134*各種係数表!H201,0)</f>
        <v>0</v>
      </c>
      <c r="V134" s="121">
        <f t="shared" si="7"/>
        <v>0</v>
      </c>
      <c r="W134" s="113">
        <f t="shared" si="7"/>
        <v>0</v>
      </c>
      <c r="X134" s="119">
        <f t="shared" si="7"/>
        <v>0</v>
      </c>
      <c r="Z134" s="394" t="s">
        <v>187</v>
      </c>
      <c r="AA134" s="395" t="s">
        <v>188</v>
      </c>
      <c r="AB134" s="121">
        <f>G134*雇用表106分類!G90</f>
        <v>0</v>
      </c>
      <c r="AC134" s="119">
        <f>G134*雇用表106分類!H90</f>
        <v>0</v>
      </c>
      <c r="AD134" s="121">
        <f>L134*雇用表106分類!G90</f>
        <v>0</v>
      </c>
      <c r="AE134" s="119">
        <f>L134*雇用表106分類!H90</f>
        <v>0</v>
      </c>
      <c r="AF134" s="121">
        <f>R134*雇用表106分類!G90</f>
        <v>0</v>
      </c>
      <c r="AG134" s="119">
        <f>R134*雇用表106分類!H90</f>
        <v>0</v>
      </c>
    </row>
    <row r="135" spans="2:33" x14ac:dyDescent="0.15">
      <c r="B135" s="392" t="s">
        <v>189</v>
      </c>
      <c r="C135" s="393" t="s">
        <v>190</v>
      </c>
      <c r="D135" s="118">
        <f>入力シート!C96+入力シート!G96</f>
        <v>0</v>
      </c>
      <c r="F135" s="183">
        <f>IF($F$48=TRUE,1,1-各種係数表!F202)</f>
        <v>0.28068906223191625</v>
      </c>
      <c r="G135" s="109">
        <f t="shared" si="5"/>
        <v>0</v>
      </c>
      <c r="H135" s="112">
        <f>分析結果!G135*各種係数表!G202</f>
        <v>0</v>
      </c>
      <c r="I135" s="118">
        <f>G135*各種係数表!H202</f>
        <v>0</v>
      </c>
      <c r="K135" s="105">
        <v>0</v>
      </c>
      <c r="L135" s="120">
        <f t="shared" si="6"/>
        <v>0</v>
      </c>
      <c r="M135" s="112">
        <f>(K135*各種係数表!G202)-H135</f>
        <v>0</v>
      </c>
      <c r="N135" s="118">
        <f>(K135*各種係数表!H202)-I135</f>
        <v>0</v>
      </c>
      <c r="P135" s="183">
        <f>IF($P$48=TRUE,1,1-各種係数表!F202)</f>
        <v>0.28068906223191625</v>
      </c>
      <c r="Q135" s="109">
        <f>ROUND(($I$155+$N$155)*各種係数表!$K$116*各種係数表!J202*分析結果!P135,0)</f>
        <v>0</v>
      </c>
      <c r="R135" s="109">
        <v>0</v>
      </c>
      <c r="S135" s="112">
        <f>ROUND(R135*各種係数表!G202,0)</f>
        <v>0</v>
      </c>
      <c r="T135" s="118">
        <f>ROUND(R135*各種係数表!H202,0)</f>
        <v>0</v>
      </c>
      <c r="V135" s="120">
        <f t="shared" si="7"/>
        <v>0</v>
      </c>
      <c r="W135" s="112">
        <f t="shared" si="7"/>
        <v>0</v>
      </c>
      <c r="X135" s="118">
        <f t="shared" si="7"/>
        <v>0</v>
      </c>
      <c r="Z135" s="392" t="s">
        <v>189</v>
      </c>
      <c r="AA135" s="393" t="s">
        <v>190</v>
      </c>
      <c r="AB135" s="120">
        <f>G135*雇用表106分類!G91</f>
        <v>0</v>
      </c>
      <c r="AC135" s="118">
        <f>G135*雇用表106分類!H91</f>
        <v>0</v>
      </c>
      <c r="AD135" s="120">
        <f>L135*雇用表106分類!G91</f>
        <v>0</v>
      </c>
      <c r="AE135" s="118">
        <f>L135*雇用表106分類!H91</f>
        <v>0</v>
      </c>
      <c r="AF135" s="120">
        <f>R135*雇用表106分類!G91</f>
        <v>0</v>
      </c>
      <c r="AG135" s="118">
        <f>R135*雇用表106分類!H91</f>
        <v>0</v>
      </c>
    </row>
    <row r="136" spans="2:33" x14ac:dyDescent="0.15">
      <c r="B136" s="392" t="s">
        <v>191</v>
      </c>
      <c r="C136" s="393" t="s">
        <v>192</v>
      </c>
      <c r="D136" s="118">
        <f>入力シート!C97+入力シート!G97</f>
        <v>0</v>
      </c>
      <c r="F136" s="183">
        <f>IF($F$48=TRUE,1,1-各種係数表!F203)</f>
        <v>1</v>
      </c>
      <c r="G136" s="109">
        <f t="shared" si="5"/>
        <v>0</v>
      </c>
      <c r="H136" s="112">
        <f>分析結果!G136*各種係数表!G203</f>
        <v>0</v>
      </c>
      <c r="I136" s="118">
        <f>G136*各種係数表!H203</f>
        <v>0</v>
      </c>
      <c r="K136" s="105">
        <v>0</v>
      </c>
      <c r="L136" s="120">
        <f t="shared" si="6"/>
        <v>0</v>
      </c>
      <c r="M136" s="112">
        <f>(K136*各種係数表!G203)-H136</f>
        <v>0</v>
      </c>
      <c r="N136" s="118">
        <f>(K136*各種係数表!H203)-I136</f>
        <v>0</v>
      </c>
      <c r="P136" s="183">
        <f>IF($P$48=TRUE,1,1-各種係数表!F203)</f>
        <v>1</v>
      </c>
      <c r="Q136" s="109">
        <f>ROUND(($I$155+$N$155)*各種係数表!$K$116*各種係数表!J203*分析結果!P136,0)</f>
        <v>0</v>
      </c>
      <c r="R136" s="109">
        <v>0</v>
      </c>
      <c r="S136" s="112">
        <f>ROUND(R136*各種係数表!G203,0)</f>
        <v>0</v>
      </c>
      <c r="T136" s="118">
        <f>ROUND(R136*各種係数表!H203,0)</f>
        <v>0</v>
      </c>
      <c r="V136" s="120">
        <f t="shared" si="7"/>
        <v>0</v>
      </c>
      <c r="W136" s="112">
        <f t="shared" si="7"/>
        <v>0</v>
      </c>
      <c r="X136" s="118">
        <f t="shared" si="7"/>
        <v>0</v>
      </c>
      <c r="Z136" s="392" t="s">
        <v>191</v>
      </c>
      <c r="AA136" s="393" t="s">
        <v>192</v>
      </c>
      <c r="AB136" s="120">
        <f>G136*雇用表106分類!G92</f>
        <v>0</v>
      </c>
      <c r="AC136" s="118">
        <f>G136*雇用表106分類!H92</f>
        <v>0</v>
      </c>
      <c r="AD136" s="120">
        <f>L136*雇用表106分類!G92</f>
        <v>0</v>
      </c>
      <c r="AE136" s="118">
        <f>L136*雇用表106分類!H92</f>
        <v>0</v>
      </c>
      <c r="AF136" s="120">
        <f>R136*雇用表106分類!G92</f>
        <v>0</v>
      </c>
      <c r="AG136" s="118">
        <f>R136*雇用表106分類!H92</f>
        <v>0</v>
      </c>
    </row>
    <row r="137" spans="2:33" x14ac:dyDescent="0.15">
      <c r="B137" s="392" t="s">
        <v>193</v>
      </c>
      <c r="C137" s="393" t="s">
        <v>194</v>
      </c>
      <c r="D137" s="118">
        <f>入力シート!C98+入力シート!G98</f>
        <v>0</v>
      </c>
      <c r="F137" s="183">
        <f>IF($F$48=TRUE,1,1-各種係数表!F204)</f>
        <v>0.98433661914642723</v>
      </c>
      <c r="G137" s="109">
        <f t="shared" si="5"/>
        <v>0</v>
      </c>
      <c r="H137" s="112">
        <f>分析結果!G137*各種係数表!G204</f>
        <v>0</v>
      </c>
      <c r="I137" s="118">
        <f>G137*各種係数表!H204</f>
        <v>0</v>
      </c>
      <c r="K137" s="105">
        <v>0</v>
      </c>
      <c r="L137" s="120">
        <f t="shared" si="6"/>
        <v>0</v>
      </c>
      <c r="M137" s="112">
        <f>(K137*各種係数表!G204)-H137</f>
        <v>0</v>
      </c>
      <c r="N137" s="118">
        <f>(K137*各種係数表!H204)-I137</f>
        <v>0</v>
      </c>
      <c r="P137" s="183">
        <f>IF($P$48=TRUE,1,1-各種係数表!F204)</f>
        <v>0.98433661914642723</v>
      </c>
      <c r="Q137" s="109">
        <f>ROUND(($I$155+$N$155)*各種係数表!$K$116*各種係数表!J204*分析結果!P137,0)</f>
        <v>0</v>
      </c>
      <c r="R137" s="109">
        <v>0</v>
      </c>
      <c r="S137" s="112">
        <f>ROUND(R137*各種係数表!G204,0)</f>
        <v>0</v>
      </c>
      <c r="T137" s="118">
        <f>ROUND(R137*各種係数表!H204,0)</f>
        <v>0</v>
      </c>
      <c r="V137" s="120">
        <f t="shared" si="7"/>
        <v>0</v>
      </c>
      <c r="W137" s="112">
        <f t="shared" si="7"/>
        <v>0</v>
      </c>
      <c r="X137" s="118">
        <f t="shared" si="7"/>
        <v>0</v>
      </c>
      <c r="Z137" s="392" t="s">
        <v>193</v>
      </c>
      <c r="AA137" s="393" t="s">
        <v>194</v>
      </c>
      <c r="AB137" s="120">
        <f>G137*雇用表106分類!G93</f>
        <v>0</v>
      </c>
      <c r="AC137" s="118">
        <f>G137*雇用表106分類!H93</f>
        <v>0</v>
      </c>
      <c r="AD137" s="120">
        <f>L137*雇用表106分類!G93</f>
        <v>0</v>
      </c>
      <c r="AE137" s="118">
        <f>L137*雇用表106分類!H93</f>
        <v>0</v>
      </c>
      <c r="AF137" s="120">
        <f>R137*雇用表106分類!G93</f>
        <v>0</v>
      </c>
      <c r="AG137" s="118">
        <f>R137*雇用表106分類!H93</f>
        <v>0</v>
      </c>
    </row>
    <row r="138" spans="2:33" x14ac:dyDescent="0.15">
      <c r="B138" s="392" t="s">
        <v>195</v>
      </c>
      <c r="C138" s="393" t="s">
        <v>196</v>
      </c>
      <c r="D138" s="118">
        <f>入力シート!C99+入力シート!G99</f>
        <v>0</v>
      </c>
      <c r="F138" s="183">
        <f>IF($F$48=TRUE,1,1-各種係数表!F205)</f>
        <v>0.87445638970544715</v>
      </c>
      <c r="G138" s="109">
        <f t="shared" si="5"/>
        <v>0</v>
      </c>
      <c r="H138" s="112">
        <f>分析結果!G138*各種係数表!G205</f>
        <v>0</v>
      </c>
      <c r="I138" s="118">
        <f>G138*各種係数表!H205</f>
        <v>0</v>
      </c>
      <c r="K138" s="105">
        <v>0</v>
      </c>
      <c r="L138" s="120">
        <f t="shared" si="6"/>
        <v>0</v>
      </c>
      <c r="M138" s="112">
        <f>(K138*各種係数表!G205)-H138</f>
        <v>0</v>
      </c>
      <c r="N138" s="118">
        <f>(K138*各種係数表!H205)-I138</f>
        <v>0</v>
      </c>
      <c r="P138" s="183">
        <f>IF($P$48=TRUE,1,1-各種係数表!F205)</f>
        <v>0.87445638970544715</v>
      </c>
      <c r="Q138" s="460">
        <f>ROUND(($I$155+$N$155)*各種係数表!$K$116*各種係数表!J205*分析結果!P138,0)</f>
        <v>0</v>
      </c>
      <c r="R138" s="109">
        <v>0</v>
      </c>
      <c r="S138" s="112">
        <f>ROUND(R138*各種係数表!G205,0)</f>
        <v>0</v>
      </c>
      <c r="T138" s="118">
        <f>ROUND(R138*各種係数表!H205,0)</f>
        <v>0</v>
      </c>
      <c r="V138" s="120">
        <f t="shared" si="7"/>
        <v>0</v>
      </c>
      <c r="W138" s="112">
        <f t="shared" si="7"/>
        <v>0</v>
      </c>
      <c r="X138" s="118">
        <f t="shared" si="7"/>
        <v>0</v>
      </c>
      <c r="Z138" s="392" t="s">
        <v>195</v>
      </c>
      <c r="AA138" s="393" t="s">
        <v>196</v>
      </c>
      <c r="AB138" s="120">
        <f>G138*雇用表106分類!G94</f>
        <v>0</v>
      </c>
      <c r="AC138" s="118">
        <f>G138*雇用表106分類!H94</f>
        <v>0</v>
      </c>
      <c r="AD138" s="120">
        <f>L138*雇用表106分類!G94</f>
        <v>0</v>
      </c>
      <c r="AE138" s="118">
        <f>L138*雇用表106分類!H94</f>
        <v>0</v>
      </c>
      <c r="AF138" s="120">
        <f>R138*雇用表106分類!G94</f>
        <v>0</v>
      </c>
      <c r="AG138" s="118">
        <f>R138*雇用表106分類!H94</f>
        <v>0</v>
      </c>
    </row>
    <row r="139" spans="2:33" x14ac:dyDescent="0.15">
      <c r="B139" s="394" t="s">
        <v>197</v>
      </c>
      <c r="C139" s="395" t="s">
        <v>198</v>
      </c>
      <c r="D139" s="119">
        <f>入力シート!C100+入力シート!G100</f>
        <v>0</v>
      </c>
      <c r="F139" s="184">
        <f>IF($F$48=TRUE,1,1-各種係数表!F206)</f>
        <v>0.99998053797457598</v>
      </c>
      <c r="G139" s="110">
        <f t="shared" si="5"/>
        <v>0</v>
      </c>
      <c r="H139" s="113">
        <f>分析結果!G139*各種係数表!G206</f>
        <v>0</v>
      </c>
      <c r="I139" s="119">
        <f>G139*各種係数表!H206</f>
        <v>0</v>
      </c>
      <c r="K139" s="106">
        <v>0</v>
      </c>
      <c r="L139" s="121">
        <f t="shared" si="6"/>
        <v>0</v>
      </c>
      <c r="M139" s="113">
        <f>(K139*各種係数表!G206)-H139</f>
        <v>0</v>
      </c>
      <c r="N139" s="119">
        <f>(K139*各種係数表!H206)-I139</f>
        <v>0</v>
      </c>
      <c r="P139" s="184">
        <f>IF($P$48=TRUE,1,1-各種係数表!F206)</f>
        <v>0.99998053797457598</v>
      </c>
      <c r="Q139" s="109">
        <f>ROUND(($I$155+$N$155)*各種係数表!$K$116*各種係数表!J206*分析結果!P139,0)</f>
        <v>0</v>
      </c>
      <c r="R139" s="110">
        <v>0</v>
      </c>
      <c r="S139" s="113">
        <f>ROUND(R139*各種係数表!G206,0)</f>
        <v>0</v>
      </c>
      <c r="T139" s="119">
        <f>ROUND(R139*各種係数表!H206,0)</f>
        <v>0</v>
      </c>
      <c r="V139" s="121">
        <f t="shared" si="7"/>
        <v>0</v>
      </c>
      <c r="W139" s="113">
        <f t="shared" si="7"/>
        <v>0</v>
      </c>
      <c r="X139" s="119">
        <f t="shared" si="7"/>
        <v>0</v>
      </c>
      <c r="Z139" s="394" t="s">
        <v>197</v>
      </c>
      <c r="AA139" s="395" t="s">
        <v>198</v>
      </c>
      <c r="AB139" s="121">
        <f>G139*雇用表106分類!G95</f>
        <v>0</v>
      </c>
      <c r="AC139" s="119">
        <f>G139*雇用表106分類!H95</f>
        <v>0</v>
      </c>
      <c r="AD139" s="121">
        <f>L139*雇用表106分類!G95</f>
        <v>0</v>
      </c>
      <c r="AE139" s="119">
        <f>L139*雇用表106分類!H95</f>
        <v>0</v>
      </c>
      <c r="AF139" s="121">
        <f>R139*雇用表106分類!G95</f>
        <v>0</v>
      </c>
      <c r="AG139" s="119">
        <f>R139*雇用表106分類!H95</f>
        <v>0</v>
      </c>
    </row>
    <row r="140" spans="2:33" x14ac:dyDescent="0.15">
      <c r="B140" s="392" t="s">
        <v>199</v>
      </c>
      <c r="C140" s="393" t="s">
        <v>200</v>
      </c>
      <c r="D140" s="118">
        <f>入力シート!C101+入力シート!G101</f>
        <v>0</v>
      </c>
      <c r="F140" s="183">
        <f>IF($F$48=TRUE,1,1-各種係数表!F207)</f>
        <v>1</v>
      </c>
      <c r="G140" s="109">
        <f t="shared" si="5"/>
        <v>0</v>
      </c>
      <c r="H140" s="112">
        <f>分析結果!G140*各種係数表!G207</f>
        <v>0</v>
      </c>
      <c r="I140" s="118">
        <f>G140*各種係数表!H207</f>
        <v>0</v>
      </c>
      <c r="K140" s="105">
        <v>0</v>
      </c>
      <c r="L140" s="120">
        <f t="shared" si="6"/>
        <v>0</v>
      </c>
      <c r="M140" s="112">
        <f>(K140*各種係数表!G207)-H140</f>
        <v>0</v>
      </c>
      <c r="N140" s="118">
        <f>(K140*各種係数表!H207)-I140</f>
        <v>0</v>
      </c>
      <c r="P140" s="183">
        <f>IF($P$48=TRUE,1,1-各種係数表!F207)</f>
        <v>1</v>
      </c>
      <c r="Q140" s="109">
        <f>ROUND(($I$155+$N$155)*各種係数表!$K$116*各種係数表!J207*分析結果!P140,0)</f>
        <v>0</v>
      </c>
      <c r="R140" s="109">
        <v>0</v>
      </c>
      <c r="S140" s="112">
        <f>ROUND(R140*各種係数表!G207,0)</f>
        <v>0</v>
      </c>
      <c r="T140" s="118">
        <f>ROUND(R140*各種係数表!H207,0)</f>
        <v>0</v>
      </c>
      <c r="V140" s="120">
        <f t="shared" si="7"/>
        <v>0</v>
      </c>
      <c r="W140" s="112">
        <f t="shared" si="7"/>
        <v>0</v>
      </c>
      <c r="X140" s="118">
        <f t="shared" si="7"/>
        <v>0</v>
      </c>
      <c r="Z140" s="392" t="s">
        <v>199</v>
      </c>
      <c r="AA140" s="393" t="s">
        <v>200</v>
      </c>
      <c r="AB140" s="120">
        <f>G140*雇用表106分類!G96</f>
        <v>0</v>
      </c>
      <c r="AC140" s="118">
        <f>G140*雇用表106分類!H96</f>
        <v>0</v>
      </c>
      <c r="AD140" s="120">
        <f>L140*雇用表106分類!G96</f>
        <v>0</v>
      </c>
      <c r="AE140" s="118">
        <f>L140*雇用表106分類!H96</f>
        <v>0</v>
      </c>
      <c r="AF140" s="120">
        <f>R140*雇用表106分類!G96</f>
        <v>0</v>
      </c>
      <c r="AG140" s="118">
        <f>R140*雇用表106分類!H96</f>
        <v>0</v>
      </c>
    </row>
    <row r="141" spans="2:33" x14ac:dyDescent="0.15">
      <c r="B141" s="392" t="s">
        <v>201</v>
      </c>
      <c r="C141" s="393" t="s">
        <v>202</v>
      </c>
      <c r="D141" s="118">
        <f>入力シート!C102+入力シート!G102</f>
        <v>0</v>
      </c>
      <c r="F141" s="183">
        <f>IF($F$48=TRUE,1,1-各種係数表!F208)</f>
        <v>1</v>
      </c>
      <c r="G141" s="109">
        <f t="shared" si="5"/>
        <v>0</v>
      </c>
      <c r="H141" s="112">
        <f>分析結果!G141*各種係数表!G208</f>
        <v>0</v>
      </c>
      <c r="I141" s="118">
        <f>G141*各種係数表!H208</f>
        <v>0</v>
      </c>
      <c r="K141" s="105">
        <v>0</v>
      </c>
      <c r="L141" s="120">
        <f t="shared" si="6"/>
        <v>0</v>
      </c>
      <c r="M141" s="112">
        <f>(K141*各種係数表!G208)-H141</f>
        <v>0</v>
      </c>
      <c r="N141" s="118">
        <f>(K141*各種係数表!H208)-I141</f>
        <v>0</v>
      </c>
      <c r="P141" s="183">
        <f>IF($P$48=TRUE,1,1-各種係数表!F208)</f>
        <v>1</v>
      </c>
      <c r="Q141" s="109">
        <f>ROUND(($I$155+$N$155)*各種係数表!$K$116*各種係数表!J208*分析結果!P141,0)</f>
        <v>0</v>
      </c>
      <c r="R141" s="109">
        <v>0</v>
      </c>
      <c r="S141" s="112">
        <f>ROUND(R141*各種係数表!G208,0)</f>
        <v>0</v>
      </c>
      <c r="T141" s="118">
        <f>ROUND(R141*各種係数表!H208,0)</f>
        <v>0</v>
      </c>
      <c r="V141" s="120">
        <f t="shared" si="7"/>
        <v>0</v>
      </c>
      <c r="W141" s="112">
        <f t="shared" si="7"/>
        <v>0</v>
      </c>
      <c r="X141" s="118">
        <f t="shared" si="7"/>
        <v>0</v>
      </c>
      <c r="Z141" s="392" t="s">
        <v>201</v>
      </c>
      <c r="AA141" s="393" t="s">
        <v>202</v>
      </c>
      <c r="AB141" s="120">
        <f>G141*雇用表106分類!G97</f>
        <v>0</v>
      </c>
      <c r="AC141" s="118">
        <f>G141*雇用表106分類!H97</f>
        <v>0</v>
      </c>
      <c r="AD141" s="120">
        <f>L141*雇用表106分類!G97</f>
        <v>0</v>
      </c>
      <c r="AE141" s="118">
        <f>L141*雇用表106分類!H97</f>
        <v>0</v>
      </c>
      <c r="AF141" s="120">
        <f>R141*雇用表106分類!G97</f>
        <v>0</v>
      </c>
      <c r="AG141" s="118">
        <f>R141*雇用表106分類!H97</f>
        <v>0</v>
      </c>
    </row>
    <row r="142" spans="2:33" x14ac:dyDescent="0.15">
      <c r="B142" s="392" t="s">
        <v>203</v>
      </c>
      <c r="C142" s="393" t="s">
        <v>204</v>
      </c>
      <c r="D142" s="118">
        <f>入力シート!C103+入力シート!G103</f>
        <v>0</v>
      </c>
      <c r="F142" s="183">
        <f>IF($F$48=TRUE,1,1-各種係数表!F209)</f>
        <v>1</v>
      </c>
      <c r="G142" s="109">
        <f t="shared" si="5"/>
        <v>0</v>
      </c>
      <c r="H142" s="112">
        <f>分析結果!G142*各種係数表!G209</f>
        <v>0</v>
      </c>
      <c r="I142" s="118">
        <f>G142*各種係数表!H209</f>
        <v>0</v>
      </c>
      <c r="K142" s="105">
        <v>0</v>
      </c>
      <c r="L142" s="120">
        <f t="shared" si="6"/>
        <v>0</v>
      </c>
      <c r="M142" s="112">
        <f>(K142*各種係数表!G209)-H142</f>
        <v>0</v>
      </c>
      <c r="N142" s="118">
        <f>(K142*各種係数表!H209)-I142</f>
        <v>0</v>
      </c>
      <c r="P142" s="183">
        <f>IF($P$48=TRUE,1,1-各種係数表!F209)</f>
        <v>1</v>
      </c>
      <c r="Q142" s="109">
        <f>ROUND(($I$155+$N$155)*各種係数表!$K$116*各種係数表!J209*分析結果!P142,0)</f>
        <v>0</v>
      </c>
      <c r="R142" s="109">
        <v>0</v>
      </c>
      <c r="S142" s="112">
        <f>ROUND(R142*各種係数表!G209,0)</f>
        <v>0</v>
      </c>
      <c r="T142" s="118">
        <f>ROUND(R142*各種係数表!H209,0)</f>
        <v>0</v>
      </c>
      <c r="V142" s="120">
        <f t="shared" si="7"/>
        <v>0</v>
      </c>
      <c r="W142" s="112">
        <f t="shared" si="7"/>
        <v>0</v>
      </c>
      <c r="X142" s="118">
        <f t="shared" si="7"/>
        <v>0</v>
      </c>
      <c r="Z142" s="392" t="s">
        <v>203</v>
      </c>
      <c r="AA142" s="393" t="s">
        <v>204</v>
      </c>
      <c r="AB142" s="120">
        <f>G142*雇用表106分類!G98</f>
        <v>0</v>
      </c>
      <c r="AC142" s="118">
        <f>G142*雇用表106分類!H98</f>
        <v>0</v>
      </c>
      <c r="AD142" s="120">
        <f>L142*雇用表106分類!G98</f>
        <v>0</v>
      </c>
      <c r="AE142" s="118">
        <f>L142*雇用表106分類!H98</f>
        <v>0</v>
      </c>
      <c r="AF142" s="120">
        <f>R142*雇用表106分類!G98</f>
        <v>0</v>
      </c>
      <c r="AG142" s="118">
        <f>R142*雇用表106分類!H98</f>
        <v>0</v>
      </c>
    </row>
    <row r="143" spans="2:33" x14ac:dyDescent="0.15">
      <c r="B143" s="392" t="s">
        <v>205</v>
      </c>
      <c r="C143" s="393" t="s">
        <v>428</v>
      </c>
      <c r="D143" s="118">
        <f>入力シート!C104+入力シート!G104</f>
        <v>0</v>
      </c>
      <c r="F143" s="183">
        <f>IF($F$48=TRUE,1,1-各種係数表!F210)</f>
        <v>0.9818673914829813</v>
      </c>
      <c r="G143" s="109">
        <f t="shared" si="5"/>
        <v>0</v>
      </c>
      <c r="H143" s="112">
        <f>分析結果!G143*各種係数表!G210</f>
        <v>0</v>
      </c>
      <c r="I143" s="118">
        <f>G143*各種係数表!H210</f>
        <v>0</v>
      </c>
      <c r="K143" s="105">
        <v>0</v>
      </c>
      <c r="L143" s="120">
        <f t="shared" si="6"/>
        <v>0</v>
      </c>
      <c r="M143" s="112">
        <f>(K143*各種係数表!G210)-H143</f>
        <v>0</v>
      </c>
      <c r="N143" s="118">
        <f>(K143*各種係数表!H210)-I143</f>
        <v>0</v>
      </c>
      <c r="P143" s="183">
        <f>IF($P$48=TRUE,1,1-各種係数表!F210)</f>
        <v>0.9818673914829813</v>
      </c>
      <c r="Q143" s="460">
        <f>ROUND(($I$155+$N$155)*各種係数表!$K$116*各種係数表!J210*分析結果!P143,0)</f>
        <v>0</v>
      </c>
      <c r="R143" s="109">
        <v>0</v>
      </c>
      <c r="S143" s="112">
        <f>ROUND(R143*各種係数表!G210,0)</f>
        <v>0</v>
      </c>
      <c r="T143" s="118">
        <f>ROUND(R143*各種係数表!H210,0)</f>
        <v>0</v>
      </c>
      <c r="V143" s="120">
        <f t="shared" si="7"/>
        <v>0</v>
      </c>
      <c r="W143" s="112">
        <f t="shared" si="7"/>
        <v>0</v>
      </c>
      <c r="X143" s="118">
        <f t="shared" si="7"/>
        <v>0</v>
      </c>
      <c r="Z143" s="392" t="s">
        <v>205</v>
      </c>
      <c r="AA143" s="393" t="s">
        <v>428</v>
      </c>
      <c r="AB143" s="120">
        <f>G143*雇用表106分類!G99</f>
        <v>0</v>
      </c>
      <c r="AC143" s="118">
        <f>G143*雇用表106分類!H99</f>
        <v>0</v>
      </c>
      <c r="AD143" s="120">
        <f>L143*雇用表106分類!G99</f>
        <v>0</v>
      </c>
      <c r="AE143" s="118">
        <f>L143*雇用表106分類!H99</f>
        <v>0</v>
      </c>
      <c r="AF143" s="120">
        <f>R143*雇用表106分類!G99</f>
        <v>0</v>
      </c>
      <c r="AG143" s="118">
        <f>R143*雇用表106分類!H99</f>
        <v>0</v>
      </c>
    </row>
    <row r="144" spans="2:33" x14ac:dyDescent="0.15">
      <c r="B144" s="394" t="s">
        <v>206</v>
      </c>
      <c r="C144" s="395" t="s">
        <v>207</v>
      </c>
      <c r="D144" s="119">
        <f>入力シート!C105+入力シート!G105</f>
        <v>0</v>
      </c>
      <c r="F144" s="184">
        <f>IF($F$48=TRUE,1,1-各種係数表!F211)</f>
        <v>0.61567486298288654</v>
      </c>
      <c r="G144" s="110">
        <f t="shared" si="5"/>
        <v>0</v>
      </c>
      <c r="H144" s="113">
        <f>分析結果!G144*各種係数表!G211</f>
        <v>0</v>
      </c>
      <c r="I144" s="119">
        <f>G144*各種係数表!H211</f>
        <v>0</v>
      </c>
      <c r="K144" s="106">
        <v>0</v>
      </c>
      <c r="L144" s="121">
        <f t="shared" si="6"/>
        <v>0</v>
      </c>
      <c r="M144" s="113">
        <f>(K144*各種係数表!G211)-H144</f>
        <v>0</v>
      </c>
      <c r="N144" s="119">
        <f>(K144*各種係数表!H211)-I144</f>
        <v>0</v>
      </c>
      <c r="P144" s="184">
        <f>IF($P$48=TRUE,1,1-各種係数表!F211)</f>
        <v>0.61567486298288654</v>
      </c>
      <c r="Q144" s="109">
        <f>ROUND(($I$155+$N$155)*各種係数表!$K$116*各種係数表!J211*分析結果!P144,0)</f>
        <v>0</v>
      </c>
      <c r="R144" s="110">
        <v>0</v>
      </c>
      <c r="S144" s="113">
        <f>ROUND(R144*各種係数表!G211,0)</f>
        <v>0</v>
      </c>
      <c r="T144" s="119">
        <f>ROUND(R144*各種係数表!H211,0)</f>
        <v>0</v>
      </c>
      <c r="V144" s="121">
        <f t="shared" si="7"/>
        <v>0</v>
      </c>
      <c r="W144" s="113">
        <f t="shared" si="7"/>
        <v>0</v>
      </c>
      <c r="X144" s="119">
        <f t="shared" si="7"/>
        <v>0</v>
      </c>
      <c r="Z144" s="394" t="s">
        <v>206</v>
      </c>
      <c r="AA144" s="395" t="s">
        <v>207</v>
      </c>
      <c r="AB144" s="121">
        <f>G144*雇用表106分類!G100</f>
        <v>0</v>
      </c>
      <c r="AC144" s="119">
        <f>G144*雇用表106分類!H100</f>
        <v>0</v>
      </c>
      <c r="AD144" s="121">
        <f>L144*雇用表106分類!G100</f>
        <v>0</v>
      </c>
      <c r="AE144" s="119">
        <f>L144*雇用表106分類!H100</f>
        <v>0</v>
      </c>
      <c r="AF144" s="121">
        <f>R144*雇用表106分類!G100</f>
        <v>0</v>
      </c>
      <c r="AG144" s="119">
        <f>R144*雇用表106分類!H100</f>
        <v>0</v>
      </c>
    </row>
    <row r="145" spans="2:33" x14ac:dyDescent="0.15">
      <c r="B145" s="392" t="s">
        <v>208</v>
      </c>
      <c r="C145" s="393" t="s">
        <v>209</v>
      </c>
      <c r="D145" s="118">
        <f>入力シート!C106+入力シート!G106</f>
        <v>0</v>
      </c>
      <c r="F145" s="183">
        <f>IF($F$48=TRUE,1,1-各種係数表!F212)</f>
        <v>0.47469789391277561</v>
      </c>
      <c r="G145" s="109">
        <f t="shared" si="5"/>
        <v>0</v>
      </c>
      <c r="H145" s="112">
        <f>分析結果!G145*各種係数表!G212</f>
        <v>0</v>
      </c>
      <c r="I145" s="118">
        <f>G145*各種係数表!H212</f>
        <v>0</v>
      </c>
      <c r="K145" s="105">
        <v>0</v>
      </c>
      <c r="L145" s="120">
        <f t="shared" si="6"/>
        <v>0</v>
      </c>
      <c r="M145" s="112">
        <f>(K145*各種係数表!G212)-H145</f>
        <v>0</v>
      </c>
      <c r="N145" s="118">
        <f>(K145*各種係数表!H212)-I145</f>
        <v>0</v>
      </c>
      <c r="P145" s="183">
        <f>IF($P$48=TRUE,1,1-各種係数表!F212)</f>
        <v>0.47469789391277561</v>
      </c>
      <c r="Q145" s="109">
        <f>ROUND(($I$155+$N$155)*各種係数表!$K$116*各種係数表!J212*分析結果!P145,0)</f>
        <v>0</v>
      </c>
      <c r="R145" s="109">
        <v>0</v>
      </c>
      <c r="S145" s="112">
        <f>ROUND(R145*各種係数表!G212,0)</f>
        <v>0</v>
      </c>
      <c r="T145" s="118">
        <f>ROUND(R145*各種係数表!H212,0)</f>
        <v>0</v>
      </c>
      <c r="V145" s="120">
        <f t="shared" si="7"/>
        <v>0</v>
      </c>
      <c r="W145" s="112">
        <f t="shared" si="7"/>
        <v>0</v>
      </c>
      <c r="X145" s="118">
        <f t="shared" si="7"/>
        <v>0</v>
      </c>
      <c r="Z145" s="392" t="s">
        <v>208</v>
      </c>
      <c r="AA145" s="393" t="s">
        <v>209</v>
      </c>
      <c r="AB145" s="120">
        <f>G145*雇用表106分類!G101</f>
        <v>0</v>
      </c>
      <c r="AC145" s="118">
        <f>G145*雇用表106分類!H101</f>
        <v>0</v>
      </c>
      <c r="AD145" s="120">
        <f>L145*雇用表106分類!G101</f>
        <v>0</v>
      </c>
      <c r="AE145" s="118">
        <f>L145*雇用表106分類!H101</f>
        <v>0</v>
      </c>
      <c r="AF145" s="120">
        <f>R145*雇用表106分類!G101</f>
        <v>0</v>
      </c>
      <c r="AG145" s="118">
        <f>R145*雇用表106分類!H101</f>
        <v>0</v>
      </c>
    </row>
    <row r="146" spans="2:33" x14ac:dyDescent="0.15">
      <c r="B146" s="392" t="s">
        <v>210</v>
      </c>
      <c r="C146" s="393" t="s">
        <v>211</v>
      </c>
      <c r="D146" s="118">
        <f>入力シート!C107+入力シート!G107</f>
        <v>0</v>
      </c>
      <c r="F146" s="183">
        <f>IF($F$48=TRUE,1,1-各種係数表!F213)</f>
        <v>0.89436426465755647</v>
      </c>
      <c r="G146" s="109">
        <f t="shared" si="5"/>
        <v>0</v>
      </c>
      <c r="H146" s="112">
        <f>分析結果!G146*各種係数表!G213</f>
        <v>0</v>
      </c>
      <c r="I146" s="118">
        <f>G146*各種係数表!H213</f>
        <v>0</v>
      </c>
      <c r="K146" s="105">
        <v>0</v>
      </c>
      <c r="L146" s="120">
        <f t="shared" si="6"/>
        <v>0</v>
      </c>
      <c r="M146" s="112">
        <f>(K146*各種係数表!G213)-H146</f>
        <v>0</v>
      </c>
      <c r="N146" s="118">
        <f>(K146*各種係数表!H213)-I146</f>
        <v>0</v>
      </c>
      <c r="P146" s="183">
        <f>IF($P$48=TRUE,1,1-各種係数表!F213)</f>
        <v>0.89436426465755647</v>
      </c>
      <c r="Q146" s="109">
        <f>ROUND(($I$155+$N$155)*各種係数表!$K$116*各種係数表!J213*分析結果!P146,0)</f>
        <v>0</v>
      </c>
      <c r="R146" s="109">
        <v>0</v>
      </c>
      <c r="S146" s="112">
        <f>ROUND(R146*各種係数表!G213,0)</f>
        <v>0</v>
      </c>
      <c r="T146" s="118">
        <f>ROUND(R146*各種係数表!H213,0)</f>
        <v>0</v>
      </c>
      <c r="V146" s="120">
        <f t="shared" si="7"/>
        <v>0</v>
      </c>
      <c r="W146" s="112">
        <f t="shared" si="7"/>
        <v>0</v>
      </c>
      <c r="X146" s="118">
        <f t="shared" si="7"/>
        <v>0</v>
      </c>
      <c r="Z146" s="392" t="s">
        <v>210</v>
      </c>
      <c r="AA146" s="393" t="s">
        <v>211</v>
      </c>
      <c r="AB146" s="120">
        <f>G146*雇用表106分類!G102</f>
        <v>0</v>
      </c>
      <c r="AC146" s="118">
        <f>G146*雇用表106分類!H102</f>
        <v>0</v>
      </c>
      <c r="AD146" s="120">
        <f>L146*雇用表106分類!G102</f>
        <v>0</v>
      </c>
      <c r="AE146" s="118">
        <f>L146*雇用表106分類!H102</f>
        <v>0</v>
      </c>
      <c r="AF146" s="120">
        <f>R146*雇用表106分類!G102</f>
        <v>0</v>
      </c>
      <c r="AG146" s="118">
        <f>R146*雇用表106分類!H102</f>
        <v>0</v>
      </c>
    </row>
    <row r="147" spans="2:33" x14ac:dyDescent="0.15">
      <c r="B147" s="392" t="s">
        <v>212</v>
      </c>
      <c r="C147" s="393" t="s">
        <v>213</v>
      </c>
      <c r="D147" s="118">
        <f>入力シート!C108+入力シート!G108</f>
        <v>0</v>
      </c>
      <c r="F147" s="183">
        <f>IF($F$48=TRUE,1,1-各種係数表!F214)</f>
        <v>0.51977420757110315</v>
      </c>
      <c r="G147" s="109">
        <f t="shared" si="5"/>
        <v>0</v>
      </c>
      <c r="H147" s="112">
        <f>分析結果!G147*各種係数表!G214</f>
        <v>0</v>
      </c>
      <c r="I147" s="118">
        <f>G147*各種係数表!H214</f>
        <v>0</v>
      </c>
      <c r="K147" s="105">
        <v>0</v>
      </c>
      <c r="L147" s="120">
        <f t="shared" si="6"/>
        <v>0</v>
      </c>
      <c r="M147" s="112">
        <f>(K147*各種係数表!G214)-H147</f>
        <v>0</v>
      </c>
      <c r="N147" s="118">
        <f>(K147*各種係数表!H214)-I147</f>
        <v>0</v>
      </c>
      <c r="P147" s="183">
        <f>IF($P$48=TRUE,1,1-各種係数表!F214)</f>
        <v>0.51977420757110315</v>
      </c>
      <c r="Q147" s="109">
        <f>ROUND(($I$155+$N$155)*各種係数表!$K$116*各種係数表!J214*分析結果!P147,0)</f>
        <v>0</v>
      </c>
      <c r="R147" s="109">
        <v>0</v>
      </c>
      <c r="S147" s="112">
        <f>ROUND(R147*各種係数表!G214,0)</f>
        <v>0</v>
      </c>
      <c r="T147" s="118">
        <f>ROUND(R147*各種係数表!H214,0)</f>
        <v>0</v>
      </c>
      <c r="V147" s="120">
        <f t="shared" si="7"/>
        <v>0</v>
      </c>
      <c r="W147" s="112">
        <f t="shared" si="7"/>
        <v>0</v>
      </c>
      <c r="X147" s="118">
        <f t="shared" si="7"/>
        <v>0</v>
      </c>
      <c r="Z147" s="392" t="s">
        <v>212</v>
      </c>
      <c r="AA147" s="393" t="s">
        <v>213</v>
      </c>
      <c r="AB147" s="120">
        <f>G147*雇用表106分類!G103</f>
        <v>0</v>
      </c>
      <c r="AC147" s="118">
        <f>G147*雇用表106分類!H103</f>
        <v>0</v>
      </c>
      <c r="AD147" s="120">
        <f>L147*雇用表106分類!G103</f>
        <v>0</v>
      </c>
      <c r="AE147" s="118">
        <f>L147*雇用表106分類!H103</f>
        <v>0</v>
      </c>
      <c r="AF147" s="120">
        <f>R147*雇用表106分類!G103</f>
        <v>0</v>
      </c>
      <c r="AG147" s="118">
        <f>R147*雇用表106分類!H103</f>
        <v>0</v>
      </c>
    </row>
    <row r="148" spans="2:33" x14ac:dyDescent="0.15">
      <c r="B148" s="392" t="s">
        <v>214</v>
      </c>
      <c r="C148" s="393" t="s">
        <v>215</v>
      </c>
      <c r="D148" s="118">
        <f>入力シート!C109+入力シート!G109</f>
        <v>0</v>
      </c>
      <c r="F148" s="183">
        <f>IF($F$48=TRUE,1,1-各種係数表!F215)</f>
        <v>0.10421690730839406</v>
      </c>
      <c r="G148" s="109">
        <f t="shared" si="5"/>
        <v>0</v>
      </c>
      <c r="H148" s="112">
        <f>分析結果!G148*各種係数表!G215</f>
        <v>0</v>
      </c>
      <c r="I148" s="118">
        <f>G148*各種係数表!H215</f>
        <v>0</v>
      </c>
      <c r="K148" s="105">
        <v>0</v>
      </c>
      <c r="L148" s="120">
        <f t="shared" si="6"/>
        <v>0</v>
      </c>
      <c r="M148" s="112">
        <f>(K148*各種係数表!G215)-H148</f>
        <v>0</v>
      </c>
      <c r="N148" s="118">
        <f>(K148*各種係数表!H215)-I148</f>
        <v>0</v>
      </c>
      <c r="P148" s="183">
        <f>IF($P$48=TRUE,1,1-各種係数表!F215)</f>
        <v>0.10421690730839406</v>
      </c>
      <c r="Q148" s="460">
        <f>ROUND(($I$155+$N$155)*各種係数表!$K$116*各種係数表!J215*分析結果!P148,0)</f>
        <v>0</v>
      </c>
      <c r="R148" s="109">
        <v>0</v>
      </c>
      <c r="S148" s="112">
        <f>ROUND(R148*各種係数表!G215,0)</f>
        <v>0</v>
      </c>
      <c r="T148" s="118">
        <f>ROUND(R148*各種係数表!H215,0)</f>
        <v>0</v>
      </c>
      <c r="V148" s="120">
        <f t="shared" si="7"/>
        <v>0</v>
      </c>
      <c r="W148" s="112">
        <f t="shared" si="7"/>
        <v>0</v>
      </c>
      <c r="X148" s="118">
        <f t="shared" si="7"/>
        <v>0</v>
      </c>
      <c r="Z148" s="392" t="s">
        <v>214</v>
      </c>
      <c r="AA148" s="393" t="s">
        <v>215</v>
      </c>
      <c r="AB148" s="120">
        <f>G148*雇用表106分類!G104</f>
        <v>0</v>
      </c>
      <c r="AC148" s="118">
        <f>G148*雇用表106分類!H104</f>
        <v>0</v>
      </c>
      <c r="AD148" s="120">
        <f>L148*雇用表106分類!G104</f>
        <v>0</v>
      </c>
      <c r="AE148" s="118">
        <f>L148*雇用表106分類!H104</f>
        <v>0</v>
      </c>
      <c r="AF148" s="120">
        <f>R148*雇用表106分類!G104</f>
        <v>0</v>
      </c>
      <c r="AG148" s="118">
        <f>R148*雇用表106分類!H104</f>
        <v>0</v>
      </c>
    </row>
    <row r="149" spans="2:33" x14ac:dyDescent="0.15">
      <c r="B149" s="394" t="s">
        <v>216</v>
      </c>
      <c r="C149" s="395" t="s">
        <v>217</v>
      </c>
      <c r="D149" s="119">
        <f>入力シート!C110+入力シート!G110</f>
        <v>0</v>
      </c>
      <c r="F149" s="184">
        <f>IF($F$48=TRUE,1,1-各種係数表!F216)</f>
        <v>0.75813299112911359</v>
      </c>
      <c r="G149" s="110">
        <f t="shared" si="5"/>
        <v>0</v>
      </c>
      <c r="H149" s="113">
        <f>分析結果!G149*各種係数表!G216</f>
        <v>0</v>
      </c>
      <c r="I149" s="119">
        <f>G149*各種係数表!H216</f>
        <v>0</v>
      </c>
      <c r="K149" s="106">
        <v>0</v>
      </c>
      <c r="L149" s="121">
        <f t="shared" si="6"/>
        <v>0</v>
      </c>
      <c r="M149" s="113">
        <f>(K149*各種係数表!G216)-H149</f>
        <v>0</v>
      </c>
      <c r="N149" s="119">
        <f>(K149*各種係数表!H216)-I149</f>
        <v>0</v>
      </c>
      <c r="P149" s="184">
        <f>IF($P$48=TRUE,1,1-各種係数表!F216)</f>
        <v>0.75813299112911359</v>
      </c>
      <c r="Q149" s="109">
        <f>ROUND(($I$155+$N$155)*各種係数表!$K$116*各種係数表!J216*分析結果!P149,0)</f>
        <v>0</v>
      </c>
      <c r="R149" s="110">
        <v>0</v>
      </c>
      <c r="S149" s="113">
        <f>ROUND(R149*各種係数表!G216,0)</f>
        <v>0</v>
      </c>
      <c r="T149" s="119">
        <f>ROUND(R149*各種係数表!H216,0)</f>
        <v>0</v>
      </c>
      <c r="V149" s="121">
        <f t="shared" si="7"/>
        <v>0</v>
      </c>
      <c r="W149" s="113">
        <f t="shared" si="7"/>
        <v>0</v>
      </c>
      <c r="X149" s="119">
        <f t="shared" si="7"/>
        <v>0</v>
      </c>
      <c r="Z149" s="394" t="s">
        <v>216</v>
      </c>
      <c r="AA149" s="395" t="s">
        <v>217</v>
      </c>
      <c r="AB149" s="121">
        <f>G149*雇用表106分類!G105</f>
        <v>0</v>
      </c>
      <c r="AC149" s="119">
        <f>G149*雇用表106分類!H105</f>
        <v>0</v>
      </c>
      <c r="AD149" s="121">
        <f>L149*雇用表106分類!G105</f>
        <v>0</v>
      </c>
      <c r="AE149" s="119">
        <f>L149*雇用表106分類!H105</f>
        <v>0</v>
      </c>
      <c r="AF149" s="121">
        <f>R149*雇用表106分類!G105</f>
        <v>0</v>
      </c>
      <c r="AG149" s="119">
        <f>R149*雇用表106分類!H105</f>
        <v>0</v>
      </c>
    </row>
    <row r="150" spans="2:33" x14ac:dyDescent="0.15">
      <c r="B150" s="392" t="s">
        <v>218</v>
      </c>
      <c r="C150" s="393" t="s">
        <v>219</v>
      </c>
      <c r="D150" s="118">
        <f>入力シート!C111+入力シート!G111</f>
        <v>0</v>
      </c>
      <c r="F150" s="183">
        <f>IF($F$48=TRUE,1,1-各種係数表!F217)</f>
        <v>0.91020245824030421</v>
      </c>
      <c r="G150" s="109">
        <f t="shared" si="5"/>
        <v>0</v>
      </c>
      <c r="H150" s="112">
        <f>分析結果!G150*各種係数表!G217</f>
        <v>0</v>
      </c>
      <c r="I150" s="118">
        <f>G150*各種係数表!H217</f>
        <v>0</v>
      </c>
      <c r="K150" s="105">
        <v>0</v>
      </c>
      <c r="L150" s="120">
        <f t="shared" si="6"/>
        <v>0</v>
      </c>
      <c r="M150" s="112">
        <f>(K150*各種係数表!G217)-H150</f>
        <v>0</v>
      </c>
      <c r="N150" s="118">
        <f>(K150*各種係数表!H217)-I150</f>
        <v>0</v>
      </c>
      <c r="P150" s="183">
        <f>IF($P$48=TRUE,1,1-各種係数表!F217)</f>
        <v>0.91020245824030421</v>
      </c>
      <c r="Q150" s="109">
        <f>ROUND(($I$155+$N$155)*各種係数表!$K$116*各種係数表!J217*分析結果!P150,0)</f>
        <v>0</v>
      </c>
      <c r="R150" s="109">
        <v>0</v>
      </c>
      <c r="S150" s="112">
        <f>ROUND(R150*各種係数表!G217,0)</f>
        <v>0</v>
      </c>
      <c r="T150" s="118">
        <f>ROUND(R150*各種係数表!H217,0)</f>
        <v>0</v>
      </c>
      <c r="V150" s="120">
        <f t="shared" si="7"/>
        <v>0</v>
      </c>
      <c r="W150" s="112">
        <f t="shared" si="7"/>
        <v>0</v>
      </c>
      <c r="X150" s="118">
        <f t="shared" si="7"/>
        <v>0</v>
      </c>
      <c r="Z150" s="392" t="s">
        <v>218</v>
      </c>
      <c r="AA150" s="393" t="s">
        <v>219</v>
      </c>
      <c r="AB150" s="120">
        <f>G150*雇用表106分類!G106</f>
        <v>0</v>
      </c>
      <c r="AC150" s="118">
        <f>G150*雇用表106分類!H106</f>
        <v>0</v>
      </c>
      <c r="AD150" s="120">
        <f>L150*雇用表106分類!G106</f>
        <v>0</v>
      </c>
      <c r="AE150" s="118">
        <f>L150*雇用表106分類!H106</f>
        <v>0</v>
      </c>
      <c r="AF150" s="120">
        <f>R150*雇用表106分類!G106</f>
        <v>0</v>
      </c>
      <c r="AG150" s="118">
        <f>R150*雇用表106分類!H106</f>
        <v>0</v>
      </c>
    </row>
    <row r="151" spans="2:33" x14ac:dyDescent="0.15">
      <c r="B151" s="392" t="s">
        <v>220</v>
      </c>
      <c r="C151" s="393" t="s">
        <v>221</v>
      </c>
      <c r="D151" s="118">
        <f>入力シート!C112+入力シート!G112</f>
        <v>0</v>
      </c>
      <c r="F151" s="183">
        <f>IF($F$48=TRUE,1,1-各種係数表!F218)</f>
        <v>0.74089291395944468</v>
      </c>
      <c r="G151" s="109">
        <f t="shared" si="5"/>
        <v>0</v>
      </c>
      <c r="H151" s="112">
        <f>分析結果!G151*各種係数表!G218</f>
        <v>0</v>
      </c>
      <c r="I151" s="118">
        <f>G151*各種係数表!H218</f>
        <v>0</v>
      </c>
      <c r="K151" s="105">
        <v>0</v>
      </c>
      <c r="L151" s="120">
        <f t="shared" si="6"/>
        <v>0</v>
      </c>
      <c r="M151" s="112">
        <f>(K151*各種係数表!G218)-H151</f>
        <v>0</v>
      </c>
      <c r="N151" s="118">
        <f>(K151*各種係数表!H218)-I151</f>
        <v>0</v>
      </c>
      <c r="P151" s="183">
        <f>IF($P$48=TRUE,1,1-各種係数表!F218)</f>
        <v>0.74089291395944468</v>
      </c>
      <c r="Q151" s="109">
        <f>ROUND(($I$155+$N$155)*各種係数表!$K$116*各種係数表!J218*分析結果!P151,0)</f>
        <v>0</v>
      </c>
      <c r="R151" s="109">
        <v>0</v>
      </c>
      <c r="S151" s="112">
        <f>ROUND(R151*各種係数表!G218,0)</f>
        <v>0</v>
      </c>
      <c r="T151" s="118">
        <f>ROUND(R151*各種係数表!H218,0)</f>
        <v>0</v>
      </c>
      <c r="V151" s="120">
        <f t="shared" si="7"/>
        <v>0</v>
      </c>
      <c r="W151" s="112">
        <f t="shared" si="7"/>
        <v>0</v>
      </c>
      <c r="X151" s="118">
        <f t="shared" si="7"/>
        <v>0</v>
      </c>
      <c r="Z151" s="392" t="s">
        <v>220</v>
      </c>
      <c r="AA151" s="393" t="s">
        <v>221</v>
      </c>
      <c r="AB151" s="120">
        <f>G151*雇用表106分類!G107</f>
        <v>0</v>
      </c>
      <c r="AC151" s="118">
        <f>G151*雇用表106分類!H107</f>
        <v>0</v>
      </c>
      <c r="AD151" s="120">
        <f>L151*雇用表106分類!G107</f>
        <v>0</v>
      </c>
      <c r="AE151" s="118">
        <f>L151*雇用表106分類!H107</f>
        <v>0</v>
      </c>
      <c r="AF151" s="120">
        <f>R151*雇用表106分類!G107</f>
        <v>0</v>
      </c>
      <c r="AG151" s="118">
        <f>R151*雇用表106分類!H107</f>
        <v>0</v>
      </c>
    </row>
    <row r="152" spans="2:33" x14ac:dyDescent="0.15">
      <c r="B152" s="392" t="s">
        <v>222</v>
      </c>
      <c r="C152" s="393" t="s">
        <v>17</v>
      </c>
      <c r="D152" s="118">
        <f>入力シート!C113+入力シート!G113</f>
        <v>0</v>
      </c>
      <c r="F152" s="183">
        <f>IF($F$48=TRUE,1,1-各種係数表!F219)</f>
        <v>0.8071798646750733</v>
      </c>
      <c r="G152" s="109">
        <f t="shared" si="5"/>
        <v>0</v>
      </c>
      <c r="H152" s="112">
        <f>分析結果!G152*各種係数表!G219</f>
        <v>0</v>
      </c>
      <c r="I152" s="118">
        <f>G152*各種係数表!H219</f>
        <v>0</v>
      </c>
      <c r="K152" s="105">
        <v>0</v>
      </c>
      <c r="L152" s="120">
        <f t="shared" si="6"/>
        <v>0</v>
      </c>
      <c r="M152" s="112">
        <f>(K152*各種係数表!G219)-H152</f>
        <v>0</v>
      </c>
      <c r="N152" s="118">
        <f>(K152*各種係数表!H219)-I152</f>
        <v>0</v>
      </c>
      <c r="P152" s="183">
        <f>IF($P$48=TRUE,1,1-各種係数表!F219)</f>
        <v>0.8071798646750733</v>
      </c>
      <c r="Q152" s="109">
        <f>ROUND(($I$155+$N$155)*各種係数表!$K$116*各種係数表!J219*分析結果!P152,0)</f>
        <v>0</v>
      </c>
      <c r="R152" s="109">
        <v>0</v>
      </c>
      <c r="S152" s="112">
        <f>ROUND(R152*各種係数表!G219,0)</f>
        <v>0</v>
      </c>
      <c r="T152" s="118">
        <f>ROUND(R152*各種係数表!H219,0)</f>
        <v>0</v>
      </c>
      <c r="V152" s="120">
        <f t="shared" si="7"/>
        <v>0</v>
      </c>
      <c r="W152" s="112">
        <f t="shared" si="7"/>
        <v>0</v>
      </c>
      <c r="X152" s="118">
        <f t="shared" si="7"/>
        <v>0</v>
      </c>
      <c r="Z152" s="392" t="s">
        <v>222</v>
      </c>
      <c r="AA152" s="393" t="s">
        <v>17</v>
      </c>
      <c r="AB152" s="120">
        <f>G152*雇用表106分類!G108</f>
        <v>0</v>
      </c>
      <c r="AC152" s="118">
        <f>G152*雇用表106分類!H108</f>
        <v>0</v>
      </c>
      <c r="AD152" s="120">
        <f>L152*雇用表106分類!G108</f>
        <v>0</v>
      </c>
      <c r="AE152" s="118">
        <f>L152*雇用表106分類!H108</f>
        <v>0</v>
      </c>
      <c r="AF152" s="120">
        <f>R152*雇用表106分類!G108</f>
        <v>0</v>
      </c>
      <c r="AG152" s="118">
        <f>R152*雇用表106分類!H108</f>
        <v>0</v>
      </c>
    </row>
    <row r="153" spans="2:33" x14ac:dyDescent="0.15">
      <c r="B153" s="392" t="s">
        <v>223</v>
      </c>
      <c r="C153" s="393" t="s">
        <v>18</v>
      </c>
      <c r="D153" s="118">
        <f>入力シート!C114+入力シート!G114</f>
        <v>0</v>
      </c>
      <c r="F153" s="183">
        <f>IF($F$48=TRUE,1,1-各種係数表!F220)</f>
        <v>1</v>
      </c>
      <c r="G153" s="109">
        <f t="shared" si="5"/>
        <v>0</v>
      </c>
      <c r="H153" s="112">
        <f>分析結果!G153*各種係数表!G220</f>
        <v>0</v>
      </c>
      <c r="I153" s="118">
        <f>G153*各種係数表!H220</f>
        <v>0</v>
      </c>
      <c r="K153" s="105">
        <v>0</v>
      </c>
      <c r="L153" s="120">
        <f t="shared" si="6"/>
        <v>0</v>
      </c>
      <c r="M153" s="112">
        <f>(K153*各種係数表!G220)-H153</f>
        <v>0</v>
      </c>
      <c r="N153" s="118">
        <f>(K153*各種係数表!H220)-I153</f>
        <v>0</v>
      </c>
      <c r="P153" s="183">
        <f>IF($P$48=TRUE,1,1-各種係数表!F220)</f>
        <v>1</v>
      </c>
      <c r="Q153" s="460">
        <f>ROUND(($I$155+$N$155)*各種係数表!$K$116*各種係数表!J220*分析結果!P153,0)</f>
        <v>0</v>
      </c>
      <c r="R153" s="109">
        <v>0</v>
      </c>
      <c r="S153" s="112">
        <f>ROUND(R153*各種係数表!G220,0)</f>
        <v>0</v>
      </c>
      <c r="T153" s="118">
        <f>ROUND(R153*各種係数表!H220,0)</f>
        <v>0</v>
      </c>
      <c r="V153" s="120">
        <f t="shared" si="7"/>
        <v>0</v>
      </c>
      <c r="W153" s="112">
        <f t="shared" si="7"/>
        <v>0</v>
      </c>
      <c r="X153" s="118">
        <f t="shared" si="7"/>
        <v>0</v>
      </c>
      <c r="Z153" s="392" t="s">
        <v>223</v>
      </c>
      <c r="AA153" s="393" t="s">
        <v>18</v>
      </c>
      <c r="AB153" s="120">
        <f>G153*雇用表106分類!G109</f>
        <v>0</v>
      </c>
      <c r="AC153" s="118">
        <f>G153*雇用表106分類!H109</f>
        <v>0</v>
      </c>
      <c r="AD153" s="120">
        <f>L153*雇用表106分類!G109</f>
        <v>0</v>
      </c>
      <c r="AE153" s="118">
        <f>L153*雇用表106分類!H109</f>
        <v>0</v>
      </c>
      <c r="AF153" s="120">
        <f>R153*雇用表106分類!G109</f>
        <v>0</v>
      </c>
      <c r="AG153" s="118">
        <f>R153*雇用表106分類!H109</f>
        <v>0</v>
      </c>
    </row>
    <row r="154" spans="2:33" ht="12.75" thickBot="1" x14ac:dyDescent="0.2">
      <c r="B154" s="394" t="s">
        <v>224</v>
      </c>
      <c r="C154" s="395" t="s">
        <v>19</v>
      </c>
      <c r="D154" s="119">
        <f>入力シート!C115+入力シート!G115</f>
        <v>0</v>
      </c>
      <c r="F154" s="184">
        <f>IF($F$48=TRUE,1,1-各種係数表!F221)</f>
        <v>0.51197824728942642</v>
      </c>
      <c r="G154" s="110">
        <f t="shared" si="5"/>
        <v>0</v>
      </c>
      <c r="H154" s="113">
        <f>分析結果!G154*各種係数表!G221</f>
        <v>0</v>
      </c>
      <c r="I154" s="119">
        <f>G154*各種係数表!H221</f>
        <v>0</v>
      </c>
      <c r="K154" s="106">
        <v>0</v>
      </c>
      <c r="L154" s="121">
        <f t="shared" si="6"/>
        <v>0</v>
      </c>
      <c r="M154" s="113">
        <f>(K154*各種係数表!G221)-H154</f>
        <v>0</v>
      </c>
      <c r="N154" s="119">
        <f>(K154*各種係数表!H221)-I154</f>
        <v>0</v>
      </c>
      <c r="P154" s="184">
        <f>IF($P$48=TRUE,1,1-各種係数表!F221)</f>
        <v>0.51197824728942642</v>
      </c>
      <c r="Q154" s="109">
        <f>ROUND(($I$155+$N$155)*各種係数表!$K$116*各種係数表!J221*分析結果!P154,0)</f>
        <v>0</v>
      </c>
      <c r="R154" s="110">
        <v>0</v>
      </c>
      <c r="S154" s="113">
        <f>ROUND(R154*各種係数表!G221,0)</f>
        <v>0</v>
      </c>
      <c r="T154" s="119">
        <f>ROUND(R154*各種係数表!H221,0)</f>
        <v>0</v>
      </c>
      <c r="V154" s="121">
        <f t="shared" si="7"/>
        <v>0</v>
      </c>
      <c r="W154" s="113">
        <f t="shared" si="7"/>
        <v>0</v>
      </c>
      <c r="X154" s="119">
        <f t="shared" si="7"/>
        <v>0</v>
      </c>
      <c r="Z154" s="394" t="s">
        <v>224</v>
      </c>
      <c r="AA154" s="395" t="s">
        <v>19</v>
      </c>
      <c r="AB154" s="121">
        <f>G154*雇用表106分類!G110</f>
        <v>0</v>
      </c>
      <c r="AC154" s="119">
        <f>G154*雇用表106分類!H110</f>
        <v>0</v>
      </c>
      <c r="AD154" s="121">
        <f>L154*雇用表106分類!G110</f>
        <v>0</v>
      </c>
      <c r="AE154" s="119">
        <f>L154*雇用表106分類!H110</f>
        <v>0</v>
      </c>
      <c r="AF154" s="121">
        <f>R154*雇用表106分類!G110</f>
        <v>0</v>
      </c>
      <c r="AG154" s="119">
        <f>R154*雇用表106分類!H110</f>
        <v>0</v>
      </c>
    </row>
    <row r="155" spans="2:33" ht="23.25" customHeight="1" thickBot="1" x14ac:dyDescent="0.2">
      <c r="B155" s="485" t="s">
        <v>258</v>
      </c>
      <c r="C155" s="486"/>
      <c r="D155" s="115">
        <f>SUM(D49:D154)</f>
        <v>0</v>
      </c>
      <c r="F155" s="185" t="s">
        <v>255</v>
      </c>
      <c r="G155" s="111">
        <f>SUM(G49:G154)</f>
        <v>0</v>
      </c>
      <c r="H155" s="114">
        <f>SUM(H49:H154)</f>
        <v>0</v>
      </c>
      <c r="I155" s="115">
        <f>SUM(I49:I154)</f>
        <v>0</v>
      </c>
      <c r="K155" s="107">
        <f>ROUND(SUM(K49:K154),0)</f>
        <v>0</v>
      </c>
      <c r="L155" s="122">
        <f>SUM(L49:L154)</f>
        <v>0</v>
      </c>
      <c r="M155" s="114">
        <f>SUM(M49:M154)</f>
        <v>0</v>
      </c>
      <c r="N155" s="115">
        <f>SUM(N49:N154)</f>
        <v>0</v>
      </c>
      <c r="P155" s="185" t="s">
        <v>255</v>
      </c>
      <c r="Q155" s="111">
        <f>SUM(Q49:Q154)</f>
        <v>0</v>
      </c>
      <c r="R155" s="111">
        <f>SUM(R49:R154)</f>
        <v>0</v>
      </c>
      <c r="S155" s="114">
        <f>SUM(S49:S154)</f>
        <v>0</v>
      </c>
      <c r="T155" s="115">
        <f>SUM(T49:T154)</f>
        <v>0</v>
      </c>
      <c r="V155" s="122">
        <f>SUM(V49:V154)</f>
        <v>0</v>
      </c>
      <c r="W155" s="114">
        <f>SUM(W49:W154)</f>
        <v>0</v>
      </c>
      <c r="X155" s="115">
        <f>SUM(X49:X154)</f>
        <v>0</v>
      </c>
      <c r="Z155" s="485" t="s">
        <v>258</v>
      </c>
      <c r="AA155" s="486"/>
      <c r="AB155" s="122">
        <f t="shared" ref="AB155:AG155" si="8">SUM(AB49:AB154)</f>
        <v>0</v>
      </c>
      <c r="AC155" s="115">
        <f t="shared" si="8"/>
        <v>0</v>
      </c>
      <c r="AD155" s="122">
        <f t="shared" si="8"/>
        <v>0</v>
      </c>
      <c r="AE155" s="115">
        <f t="shared" si="8"/>
        <v>0</v>
      </c>
      <c r="AF155" s="122">
        <f t="shared" si="8"/>
        <v>0</v>
      </c>
      <c r="AG155" s="115">
        <f t="shared" si="8"/>
        <v>0</v>
      </c>
    </row>
    <row r="157" spans="2:33" ht="14.25" x14ac:dyDescent="0.15">
      <c r="F157" s="182" t="s">
        <v>318</v>
      </c>
    </row>
  </sheetData>
  <mergeCells count="75">
    <mergeCell ref="M2:W2"/>
    <mergeCell ref="N4:O5"/>
    <mergeCell ref="P4:S4"/>
    <mergeCell ref="P5:S5"/>
    <mergeCell ref="N7:O9"/>
    <mergeCell ref="Q7:R7"/>
    <mergeCell ref="T7:T9"/>
    <mergeCell ref="Q8:R9"/>
    <mergeCell ref="U8:V9"/>
    <mergeCell ref="N10:O10"/>
    <mergeCell ref="Q10:R10"/>
    <mergeCell ref="U10:V10"/>
    <mergeCell ref="N11:O11"/>
    <mergeCell ref="Q11:R11"/>
    <mergeCell ref="U11:V11"/>
    <mergeCell ref="N23:O25"/>
    <mergeCell ref="P23:P25"/>
    <mergeCell ref="R24:R25"/>
    <mergeCell ref="N12:O12"/>
    <mergeCell ref="Q12:R12"/>
    <mergeCell ref="N16:O16"/>
    <mergeCell ref="P16:S16"/>
    <mergeCell ref="N18:O18"/>
    <mergeCell ref="P18:V18"/>
    <mergeCell ref="M21:W21"/>
    <mergeCell ref="U12:V12"/>
    <mergeCell ref="N13:O13"/>
    <mergeCell ref="Q13:R13"/>
    <mergeCell ref="U13:V13"/>
    <mergeCell ref="N37:O37"/>
    <mergeCell ref="N26:O26"/>
    <mergeCell ref="N27:O27"/>
    <mergeCell ref="N28:O28"/>
    <mergeCell ref="N29:O29"/>
    <mergeCell ref="N30:O30"/>
    <mergeCell ref="N31:O31"/>
    <mergeCell ref="N32:O32"/>
    <mergeCell ref="N33:O33"/>
    <mergeCell ref="N34:O34"/>
    <mergeCell ref="N35:O35"/>
    <mergeCell ref="N36:O36"/>
    <mergeCell ref="N38:O38"/>
    <mergeCell ref="N39:O39"/>
    <mergeCell ref="N40:O40"/>
    <mergeCell ref="N41:O41"/>
    <mergeCell ref="B45:C48"/>
    <mergeCell ref="D45:D48"/>
    <mergeCell ref="F45:I45"/>
    <mergeCell ref="K45:K48"/>
    <mergeCell ref="L45:N45"/>
    <mergeCell ref="F46:F47"/>
    <mergeCell ref="AF45:AG45"/>
    <mergeCell ref="AB46:AB48"/>
    <mergeCell ref="AD46:AD48"/>
    <mergeCell ref="AF46:AF48"/>
    <mergeCell ref="W47:W48"/>
    <mergeCell ref="AG47:AG48"/>
    <mergeCell ref="P45:T45"/>
    <mergeCell ref="V45:X45"/>
    <mergeCell ref="Z45:AA48"/>
    <mergeCell ref="AB45:AC45"/>
    <mergeCell ref="AD45:AE45"/>
    <mergeCell ref="AC47:AC48"/>
    <mergeCell ref="AE47:AE48"/>
    <mergeCell ref="B155:C155"/>
    <mergeCell ref="Z155:AA155"/>
    <mergeCell ref="G46:G48"/>
    <mergeCell ref="L46:L48"/>
    <mergeCell ref="P46:P47"/>
    <mergeCell ref="Q46:Q48"/>
    <mergeCell ref="R46:R48"/>
    <mergeCell ref="V46:V48"/>
    <mergeCell ref="H47:H48"/>
    <mergeCell ref="M47:M48"/>
    <mergeCell ref="S47:S48"/>
  </mergeCells>
  <phoneticPr fontId="2"/>
  <printOptions horizontalCentered="1"/>
  <pageMargins left="0.78740157480314965" right="0.98425196850393704" top="0.74803149606299213" bottom="0.59055118110236227" header="0.31496062992125984" footer="0.31496062992125984"/>
  <pageSetup paperSize="9" scale="65" orientation="portrait" r:id="rId1"/>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0"/>
  <sheetViews>
    <sheetView workbookViewId="0">
      <selection activeCell="D7" sqref="D7"/>
    </sheetView>
  </sheetViews>
  <sheetFormatPr defaultRowHeight="13.5" x14ac:dyDescent="0.15"/>
  <cols>
    <col min="1" max="1" width="5" style="40" customWidth="1"/>
    <col min="2" max="2" width="43.25" style="40" bestFit="1" customWidth="1"/>
    <col min="3" max="3" width="5" style="40" customWidth="1"/>
    <col min="4" max="4" width="18.125" style="40" customWidth="1"/>
    <col min="5" max="5" width="5" style="206" customWidth="1"/>
    <col min="6" max="6" width="18.125" style="40" customWidth="1"/>
    <col min="7" max="7" width="5" style="206" customWidth="1"/>
    <col min="8" max="8" width="18.125" style="40" customWidth="1"/>
    <col min="9" max="9" width="5" style="206" customWidth="1"/>
    <col min="10" max="10" width="18.125" style="40" customWidth="1"/>
    <col min="11" max="11" width="6.75" style="40" hidden="1" customWidth="1"/>
    <col min="12" max="16384" width="9" style="40"/>
  </cols>
  <sheetData>
    <row r="1" spans="1:11" ht="17.25" x14ac:dyDescent="0.15">
      <c r="A1" s="603" t="s">
        <v>565</v>
      </c>
      <c r="B1" s="603"/>
      <c r="C1" s="603"/>
      <c r="D1" s="603"/>
      <c r="E1" s="603"/>
      <c r="F1" s="603"/>
      <c r="G1" s="603"/>
      <c r="H1" s="603"/>
      <c r="I1" s="603"/>
      <c r="J1" s="603"/>
    </row>
    <row r="2" spans="1:11" ht="14.25" thickBot="1" x14ac:dyDescent="0.2">
      <c r="F2" s="329"/>
      <c r="H2" s="329"/>
      <c r="J2" s="604"/>
      <c r="K2" s="605"/>
    </row>
    <row r="3" spans="1:11" ht="25.5" customHeight="1" thickBot="1" x14ac:dyDescent="0.2">
      <c r="A3" s="606" t="s">
        <v>566</v>
      </c>
      <c r="B3" s="607"/>
      <c r="C3" s="608" t="s">
        <v>325</v>
      </c>
      <c r="D3" s="608"/>
      <c r="E3" s="609" t="s">
        <v>326</v>
      </c>
      <c r="F3" s="607"/>
      <c r="G3" s="608" t="s">
        <v>327</v>
      </c>
      <c r="H3" s="608"/>
      <c r="I3" s="609" t="s">
        <v>328</v>
      </c>
      <c r="J3" s="610"/>
      <c r="K3" s="330" t="s">
        <v>329</v>
      </c>
    </row>
    <row r="4" spans="1:11" ht="15" customHeight="1" x14ac:dyDescent="0.15">
      <c r="A4" s="207" t="s">
        <v>567</v>
      </c>
      <c r="B4" s="208" t="s">
        <v>330</v>
      </c>
      <c r="C4" s="331" t="s">
        <v>39</v>
      </c>
      <c r="D4" s="332" t="s">
        <v>0</v>
      </c>
      <c r="E4" s="209" t="s">
        <v>473</v>
      </c>
      <c r="F4" s="333" t="s">
        <v>568</v>
      </c>
      <c r="G4" s="210">
        <v>1</v>
      </c>
      <c r="H4" s="334" t="s">
        <v>331</v>
      </c>
      <c r="I4" s="209">
        <v>1</v>
      </c>
      <c r="J4" s="335" t="s">
        <v>332</v>
      </c>
      <c r="K4" s="211"/>
    </row>
    <row r="5" spans="1:11" ht="15" customHeight="1" x14ac:dyDescent="0.15">
      <c r="A5" s="212" t="s">
        <v>569</v>
      </c>
      <c r="B5" s="213" t="s">
        <v>333</v>
      </c>
      <c r="C5" s="336"/>
      <c r="D5" s="337"/>
      <c r="E5" s="216"/>
      <c r="F5" s="338"/>
      <c r="G5" s="215"/>
      <c r="H5" s="339"/>
      <c r="I5" s="214"/>
      <c r="J5" s="340"/>
      <c r="K5" s="211"/>
    </row>
    <row r="6" spans="1:11" ht="15" customHeight="1" x14ac:dyDescent="0.15">
      <c r="A6" s="212" t="s">
        <v>570</v>
      </c>
      <c r="B6" s="213" t="s">
        <v>334</v>
      </c>
      <c r="C6" s="336"/>
      <c r="D6" s="337"/>
      <c r="E6" s="216"/>
      <c r="F6" s="338"/>
      <c r="G6" s="215"/>
      <c r="H6" s="339"/>
      <c r="I6" s="214"/>
      <c r="J6" s="340"/>
      <c r="K6" s="211"/>
    </row>
    <row r="7" spans="1:11" ht="15" customHeight="1" x14ac:dyDescent="0.15">
      <c r="A7" s="212" t="s">
        <v>571</v>
      </c>
      <c r="B7" s="213" t="s">
        <v>335</v>
      </c>
      <c r="C7" s="336"/>
      <c r="D7" s="337"/>
      <c r="E7" s="216"/>
      <c r="F7" s="338"/>
      <c r="G7" s="215"/>
      <c r="H7" s="339"/>
      <c r="I7" s="214"/>
      <c r="J7" s="340"/>
      <c r="K7" s="211"/>
    </row>
    <row r="8" spans="1:11" ht="15" customHeight="1" x14ac:dyDescent="0.15">
      <c r="A8" s="212" t="s">
        <v>572</v>
      </c>
      <c r="B8" s="213" t="s">
        <v>336</v>
      </c>
      <c r="C8" s="336"/>
      <c r="D8" s="337"/>
      <c r="E8" s="216"/>
      <c r="F8" s="338"/>
      <c r="G8" s="215"/>
      <c r="H8" s="339"/>
      <c r="I8" s="214"/>
      <c r="J8" s="340"/>
      <c r="K8" s="211"/>
    </row>
    <row r="9" spans="1:11" ht="15" customHeight="1" x14ac:dyDescent="0.15">
      <c r="A9" s="212" t="s">
        <v>573</v>
      </c>
      <c r="B9" s="213" t="s">
        <v>337</v>
      </c>
      <c r="C9" s="336"/>
      <c r="D9" s="337"/>
      <c r="E9" s="216"/>
      <c r="F9" s="338"/>
      <c r="G9" s="215"/>
      <c r="H9" s="339"/>
      <c r="I9" s="214"/>
      <c r="J9" s="340"/>
      <c r="K9" s="211"/>
    </row>
    <row r="10" spans="1:11" ht="15" customHeight="1" x14ac:dyDescent="0.15">
      <c r="A10" s="212" t="s">
        <v>574</v>
      </c>
      <c r="B10" s="213" t="s">
        <v>1</v>
      </c>
      <c r="C10" s="341" t="s">
        <v>40</v>
      </c>
      <c r="D10" s="342" t="s">
        <v>1</v>
      </c>
      <c r="E10" s="216"/>
      <c r="F10" s="50"/>
      <c r="G10" s="217"/>
      <c r="H10" s="343"/>
      <c r="I10" s="216"/>
      <c r="J10" s="344"/>
      <c r="K10" s="211"/>
    </row>
    <row r="11" spans="1:11" ht="15" customHeight="1" x14ac:dyDescent="0.15">
      <c r="A11" s="212" t="s">
        <v>575</v>
      </c>
      <c r="B11" s="213" t="s">
        <v>2</v>
      </c>
      <c r="C11" s="341" t="s">
        <v>41</v>
      </c>
      <c r="D11" s="342" t="s">
        <v>2</v>
      </c>
      <c r="E11" s="216"/>
      <c r="F11" s="50"/>
      <c r="G11" s="217"/>
      <c r="H11" s="343"/>
      <c r="I11" s="216"/>
      <c r="J11" s="344"/>
      <c r="K11" s="211"/>
    </row>
    <row r="12" spans="1:11" ht="15" customHeight="1" x14ac:dyDescent="0.15">
      <c r="A12" s="212" t="s">
        <v>576</v>
      </c>
      <c r="B12" s="213" t="s">
        <v>338</v>
      </c>
      <c r="C12" s="341" t="s">
        <v>42</v>
      </c>
      <c r="D12" s="342" t="s">
        <v>3</v>
      </c>
      <c r="E12" s="218" t="s">
        <v>474</v>
      </c>
      <c r="F12" s="59" t="s">
        <v>511</v>
      </c>
      <c r="G12" s="219">
        <v>2</v>
      </c>
      <c r="H12" s="345" t="s">
        <v>339</v>
      </c>
      <c r="I12" s="216"/>
      <c r="J12" s="344"/>
      <c r="K12" s="220"/>
    </row>
    <row r="13" spans="1:11" ht="15" customHeight="1" x14ac:dyDescent="0.15">
      <c r="A13" s="212" t="s">
        <v>577</v>
      </c>
      <c r="B13" s="213" t="s">
        <v>340</v>
      </c>
      <c r="C13" s="336"/>
      <c r="D13" s="337"/>
      <c r="E13" s="216"/>
      <c r="F13" s="338"/>
      <c r="G13" s="215"/>
      <c r="H13" s="339"/>
      <c r="I13" s="214"/>
      <c r="J13" s="340"/>
      <c r="K13" s="211"/>
    </row>
    <row r="14" spans="1:11" ht="15" customHeight="1" x14ac:dyDescent="0.15">
      <c r="A14" s="212" t="s">
        <v>578</v>
      </c>
      <c r="B14" s="213" t="s">
        <v>341</v>
      </c>
      <c r="C14" s="336"/>
      <c r="D14" s="337"/>
      <c r="E14" s="216"/>
      <c r="F14" s="338"/>
      <c r="G14" s="215"/>
      <c r="H14" s="339"/>
      <c r="I14" s="214"/>
      <c r="J14" s="340"/>
      <c r="K14" s="211"/>
    </row>
    <row r="15" spans="1:11" ht="15" customHeight="1" x14ac:dyDescent="0.15">
      <c r="A15" s="212" t="s">
        <v>579</v>
      </c>
      <c r="B15" s="213" t="s">
        <v>342</v>
      </c>
      <c r="C15" s="346" t="s">
        <v>43</v>
      </c>
      <c r="D15" s="342" t="s">
        <v>4</v>
      </c>
      <c r="E15" s="218" t="s">
        <v>475</v>
      </c>
      <c r="F15" s="59" t="s">
        <v>512</v>
      </c>
      <c r="G15" s="219">
        <v>3</v>
      </c>
      <c r="H15" s="345" t="s">
        <v>343</v>
      </c>
      <c r="I15" s="216"/>
      <c r="J15" s="344"/>
      <c r="K15" s="220"/>
    </row>
    <row r="16" spans="1:11" ht="15" customHeight="1" x14ac:dyDescent="0.15">
      <c r="A16" s="212" t="s">
        <v>580</v>
      </c>
      <c r="B16" s="213" t="s">
        <v>344</v>
      </c>
      <c r="C16" s="347"/>
      <c r="D16" s="348"/>
      <c r="E16" s="224"/>
      <c r="F16" s="349"/>
      <c r="G16" s="350"/>
      <c r="H16" s="351"/>
      <c r="I16" s="352"/>
      <c r="J16" s="353"/>
      <c r="K16" s="211"/>
    </row>
    <row r="17" spans="1:11" ht="15" customHeight="1" x14ac:dyDescent="0.15">
      <c r="A17" s="212" t="s">
        <v>581</v>
      </c>
      <c r="B17" s="213" t="s">
        <v>582</v>
      </c>
      <c r="C17" s="354" t="s">
        <v>44</v>
      </c>
      <c r="D17" s="337" t="s">
        <v>46</v>
      </c>
      <c r="E17" s="216" t="s">
        <v>476</v>
      </c>
      <c r="F17" s="50" t="s">
        <v>513</v>
      </c>
      <c r="G17" s="217">
        <v>4</v>
      </c>
      <c r="H17" s="343" t="s">
        <v>345</v>
      </c>
      <c r="I17" s="216">
        <v>2</v>
      </c>
      <c r="J17" s="344" t="s">
        <v>346</v>
      </c>
      <c r="K17" s="211"/>
    </row>
    <row r="18" spans="1:11" ht="15" customHeight="1" x14ac:dyDescent="0.15">
      <c r="A18" s="212" t="s">
        <v>583</v>
      </c>
      <c r="B18" s="213" t="s">
        <v>584</v>
      </c>
      <c r="C18" s="355" t="s">
        <v>45</v>
      </c>
      <c r="D18" s="342" t="s">
        <v>417</v>
      </c>
      <c r="E18" s="216"/>
      <c r="F18" s="50"/>
      <c r="G18" s="217"/>
      <c r="H18" s="343"/>
      <c r="I18" s="216"/>
      <c r="J18" s="344"/>
      <c r="K18" s="211"/>
    </row>
    <row r="19" spans="1:11" ht="15" customHeight="1" x14ac:dyDescent="0.15">
      <c r="A19" s="212" t="s">
        <v>585</v>
      </c>
      <c r="B19" s="213" t="s">
        <v>347</v>
      </c>
      <c r="C19" s="336"/>
      <c r="D19" s="337"/>
      <c r="E19" s="216"/>
      <c r="F19" s="338"/>
      <c r="G19" s="215"/>
      <c r="H19" s="339"/>
      <c r="I19" s="214"/>
      <c r="J19" s="340"/>
      <c r="K19" s="211"/>
    </row>
    <row r="20" spans="1:11" ht="15" customHeight="1" x14ac:dyDescent="0.15">
      <c r="A20" s="212" t="s">
        <v>586</v>
      </c>
      <c r="B20" s="213" t="s">
        <v>587</v>
      </c>
      <c r="C20" s="341" t="s">
        <v>47</v>
      </c>
      <c r="D20" s="342" t="s">
        <v>48</v>
      </c>
      <c r="E20" s="218" t="s">
        <v>477</v>
      </c>
      <c r="F20" s="59" t="s">
        <v>514</v>
      </c>
      <c r="G20" s="219">
        <v>5</v>
      </c>
      <c r="H20" s="345" t="s">
        <v>348</v>
      </c>
      <c r="I20" s="216"/>
      <c r="J20" s="344"/>
      <c r="K20" s="220"/>
    </row>
    <row r="21" spans="1:11" ht="15" customHeight="1" x14ac:dyDescent="0.15">
      <c r="A21" s="212" t="s">
        <v>588</v>
      </c>
      <c r="B21" s="213" t="s">
        <v>349</v>
      </c>
      <c r="C21" s="336"/>
      <c r="D21" s="337"/>
      <c r="E21" s="216"/>
      <c r="F21" s="338"/>
      <c r="G21" s="215"/>
      <c r="H21" s="339"/>
      <c r="I21" s="214"/>
      <c r="J21" s="340"/>
      <c r="K21" s="211"/>
    </row>
    <row r="22" spans="1:11" ht="15" customHeight="1" x14ac:dyDescent="0.15">
      <c r="A22" s="212" t="s">
        <v>589</v>
      </c>
      <c r="B22" s="213" t="s">
        <v>590</v>
      </c>
      <c r="C22" s="336"/>
      <c r="D22" s="337"/>
      <c r="E22" s="216"/>
      <c r="F22" s="338"/>
      <c r="G22" s="215"/>
      <c r="H22" s="339"/>
      <c r="I22" s="214"/>
      <c r="J22" s="340"/>
      <c r="K22" s="211"/>
    </row>
    <row r="23" spans="1:11" ht="15" customHeight="1" x14ac:dyDescent="0.15">
      <c r="A23" s="212" t="s">
        <v>591</v>
      </c>
      <c r="B23" s="213" t="s">
        <v>592</v>
      </c>
      <c r="C23" s="336"/>
      <c r="D23" s="337"/>
      <c r="E23" s="216"/>
      <c r="F23" s="338"/>
      <c r="G23" s="215"/>
      <c r="H23" s="339"/>
      <c r="I23" s="214"/>
      <c r="J23" s="340"/>
      <c r="K23" s="211"/>
    </row>
    <row r="24" spans="1:11" ht="15" customHeight="1" x14ac:dyDescent="0.15">
      <c r="A24" s="212" t="s">
        <v>593</v>
      </c>
      <c r="B24" s="213" t="s">
        <v>594</v>
      </c>
      <c r="C24" s="336"/>
      <c r="D24" s="337"/>
      <c r="E24" s="216"/>
      <c r="F24" s="338"/>
      <c r="G24" s="215"/>
      <c r="H24" s="339"/>
      <c r="I24" s="214"/>
      <c r="J24" s="340"/>
      <c r="K24" s="211"/>
    </row>
    <row r="25" spans="1:11" ht="15" customHeight="1" x14ac:dyDescent="0.15">
      <c r="A25" s="212" t="s">
        <v>595</v>
      </c>
      <c r="B25" s="213" t="s">
        <v>596</v>
      </c>
      <c r="C25" s="336"/>
      <c r="D25" s="337"/>
      <c r="E25" s="216"/>
      <c r="F25" s="338"/>
      <c r="G25" s="215"/>
      <c r="H25" s="339"/>
      <c r="I25" s="214"/>
      <c r="J25" s="340"/>
      <c r="K25" s="211"/>
    </row>
    <row r="26" spans="1:11" ht="15" customHeight="1" x14ac:dyDescent="0.15">
      <c r="A26" s="212" t="s">
        <v>597</v>
      </c>
      <c r="B26" s="213" t="s">
        <v>598</v>
      </c>
      <c r="C26" s="336"/>
      <c r="D26" s="337"/>
      <c r="E26" s="216"/>
      <c r="F26" s="338"/>
      <c r="G26" s="215"/>
      <c r="H26" s="339"/>
      <c r="I26" s="214"/>
      <c r="J26" s="340"/>
      <c r="K26" s="211"/>
    </row>
    <row r="27" spans="1:11" ht="15" customHeight="1" x14ac:dyDescent="0.15">
      <c r="A27" s="212" t="s">
        <v>599</v>
      </c>
      <c r="B27" s="213" t="s">
        <v>600</v>
      </c>
      <c r="C27" s="341" t="s">
        <v>49</v>
      </c>
      <c r="D27" s="342" t="s">
        <v>50</v>
      </c>
      <c r="E27" s="216"/>
      <c r="F27" s="50"/>
      <c r="G27" s="217"/>
      <c r="H27" s="343"/>
      <c r="I27" s="216"/>
      <c r="J27" s="344"/>
      <c r="K27" s="211"/>
    </row>
    <row r="28" spans="1:11" ht="15" customHeight="1" x14ac:dyDescent="0.15">
      <c r="A28" s="212" t="s">
        <v>601</v>
      </c>
      <c r="B28" s="213" t="s">
        <v>350</v>
      </c>
      <c r="C28" s="336"/>
      <c r="D28" s="337"/>
      <c r="E28" s="216"/>
      <c r="F28" s="338"/>
      <c r="G28" s="215"/>
      <c r="H28" s="339"/>
      <c r="I28" s="214"/>
      <c r="J28" s="340"/>
      <c r="K28" s="211"/>
    </row>
    <row r="29" spans="1:11" ht="15" customHeight="1" x14ac:dyDescent="0.15">
      <c r="A29" s="212" t="s">
        <v>602</v>
      </c>
      <c r="B29" s="213" t="s">
        <v>418</v>
      </c>
      <c r="C29" s="341" t="s">
        <v>51</v>
      </c>
      <c r="D29" s="342" t="s">
        <v>418</v>
      </c>
      <c r="E29" s="216"/>
      <c r="F29" s="50"/>
      <c r="G29" s="217"/>
      <c r="H29" s="343"/>
      <c r="I29" s="216"/>
      <c r="J29" s="344"/>
      <c r="K29" s="211"/>
    </row>
    <row r="30" spans="1:11" ht="15" customHeight="1" x14ac:dyDescent="0.15">
      <c r="A30" s="212" t="s">
        <v>603</v>
      </c>
      <c r="B30" s="213" t="s">
        <v>5</v>
      </c>
      <c r="C30" s="341" t="s">
        <v>53</v>
      </c>
      <c r="D30" s="342" t="s">
        <v>5</v>
      </c>
      <c r="E30" s="216"/>
      <c r="F30" s="50"/>
      <c r="G30" s="217"/>
      <c r="H30" s="343"/>
      <c r="I30" s="216"/>
      <c r="J30" s="344"/>
      <c r="K30" s="211"/>
    </row>
    <row r="31" spans="1:11" ht="15" customHeight="1" x14ac:dyDescent="0.15">
      <c r="A31" s="212" t="s">
        <v>604</v>
      </c>
      <c r="B31" s="213" t="s">
        <v>605</v>
      </c>
      <c r="C31" s="341" t="s">
        <v>54</v>
      </c>
      <c r="D31" s="342" t="s">
        <v>55</v>
      </c>
      <c r="E31" s="218" t="s">
        <v>478</v>
      </c>
      <c r="F31" s="59" t="s">
        <v>515</v>
      </c>
      <c r="G31" s="217"/>
      <c r="H31" s="343"/>
      <c r="I31" s="216"/>
      <c r="J31" s="344"/>
      <c r="K31" s="211"/>
    </row>
    <row r="32" spans="1:11" ht="15" customHeight="1" x14ac:dyDescent="0.15">
      <c r="A32" s="212" t="s">
        <v>606</v>
      </c>
      <c r="B32" s="213" t="s">
        <v>351</v>
      </c>
      <c r="C32" s="336"/>
      <c r="D32" s="337"/>
      <c r="E32" s="216"/>
      <c r="F32" s="338"/>
      <c r="G32" s="215"/>
      <c r="H32" s="339"/>
      <c r="I32" s="214"/>
      <c r="J32" s="340"/>
      <c r="K32" s="211"/>
    </row>
    <row r="33" spans="1:11" ht="15" customHeight="1" x14ac:dyDescent="0.15">
      <c r="A33" s="212" t="s">
        <v>607</v>
      </c>
      <c r="B33" s="213" t="s">
        <v>352</v>
      </c>
      <c r="C33" s="336"/>
      <c r="D33" s="337"/>
      <c r="E33" s="216"/>
      <c r="F33" s="338"/>
      <c r="G33" s="215"/>
      <c r="H33" s="339"/>
      <c r="I33" s="214"/>
      <c r="J33" s="340"/>
      <c r="K33" s="211"/>
    </row>
    <row r="34" spans="1:11" ht="15" customHeight="1" x14ac:dyDescent="0.15">
      <c r="A34" s="212" t="s">
        <v>608</v>
      </c>
      <c r="B34" s="213" t="s">
        <v>353</v>
      </c>
      <c r="C34" s="336"/>
      <c r="D34" s="337"/>
      <c r="E34" s="216"/>
      <c r="F34" s="338"/>
      <c r="G34" s="215"/>
      <c r="H34" s="339"/>
      <c r="I34" s="214"/>
      <c r="J34" s="340"/>
      <c r="K34" s="211"/>
    </row>
    <row r="35" spans="1:11" ht="15" customHeight="1" x14ac:dyDescent="0.15">
      <c r="A35" s="212" t="s">
        <v>609</v>
      </c>
      <c r="B35" s="213" t="s">
        <v>610</v>
      </c>
      <c r="C35" s="336"/>
      <c r="D35" s="337"/>
      <c r="E35" s="216"/>
      <c r="F35" s="338"/>
      <c r="G35" s="215"/>
      <c r="H35" s="339"/>
      <c r="I35" s="214"/>
      <c r="J35" s="340"/>
      <c r="K35" s="211"/>
    </row>
    <row r="36" spans="1:11" ht="15" customHeight="1" x14ac:dyDescent="0.15">
      <c r="A36" s="212" t="s">
        <v>611</v>
      </c>
      <c r="B36" s="213" t="s">
        <v>612</v>
      </c>
      <c r="C36" s="341" t="s">
        <v>56</v>
      </c>
      <c r="D36" s="592" t="s">
        <v>57</v>
      </c>
      <c r="E36" s="216"/>
      <c r="F36" s="50"/>
      <c r="G36" s="217"/>
      <c r="H36" s="343"/>
      <c r="I36" s="216"/>
      <c r="J36" s="344"/>
      <c r="K36" s="211"/>
    </row>
    <row r="37" spans="1:11" ht="15" customHeight="1" x14ac:dyDescent="0.15">
      <c r="A37" s="212" t="s">
        <v>613</v>
      </c>
      <c r="B37" s="213" t="s">
        <v>354</v>
      </c>
      <c r="C37" s="336"/>
      <c r="D37" s="593"/>
      <c r="E37" s="216"/>
      <c r="F37" s="338"/>
      <c r="G37" s="215"/>
      <c r="H37" s="339"/>
      <c r="I37" s="214"/>
      <c r="J37" s="340"/>
      <c r="K37" s="211"/>
    </row>
    <row r="38" spans="1:11" ht="15" customHeight="1" x14ac:dyDescent="0.15">
      <c r="A38" s="212" t="s">
        <v>614</v>
      </c>
      <c r="B38" s="213" t="s">
        <v>355</v>
      </c>
      <c r="C38" s="336"/>
      <c r="D38" s="337"/>
      <c r="E38" s="216"/>
      <c r="F38" s="338"/>
      <c r="G38" s="215"/>
      <c r="H38" s="339"/>
      <c r="I38" s="214"/>
      <c r="J38" s="340"/>
      <c r="K38" s="211"/>
    </row>
    <row r="39" spans="1:11" ht="15" customHeight="1" x14ac:dyDescent="0.15">
      <c r="A39" s="212" t="s">
        <v>615</v>
      </c>
      <c r="B39" s="213" t="s">
        <v>616</v>
      </c>
      <c r="C39" s="341" t="s">
        <v>58</v>
      </c>
      <c r="D39" s="342" t="s">
        <v>59</v>
      </c>
      <c r="E39" s="218" t="s">
        <v>479</v>
      </c>
      <c r="F39" s="59" t="s">
        <v>516</v>
      </c>
      <c r="G39" s="217"/>
      <c r="H39" s="343"/>
      <c r="I39" s="216"/>
      <c r="J39" s="344"/>
      <c r="K39" s="211"/>
    </row>
    <row r="40" spans="1:11" ht="15" customHeight="1" x14ac:dyDescent="0.15">
      <c r="A40" s="212" t="s">
        <v>617</v>
      </c>
      <c r="B40" s="213" t="s">
        <v>356</v>
      </c>
      <c r="C40" s="336"/>
      <c r="D40" s="337"/>
      <c r="E40" s="216"/>
      <c r="F40" s="338"/>
      <c r="G40" s="215"/>
      <c r="H40" s="339"/>
      <c r="I40" s="214"/>
      <c r="J40" s="340"/>
      <c r="K40" s="211"/>
    </row>
    <row r="41" spans="1:11" ht="15" customHeight="1" x14ac:dyDescent="0.15">
      <c r="A41" s="212" t="s">
        <v>618</v>
      </c>
      <c r="B41" s="213" t="s">
        <v>61</v>
      </c>
      <c r="C41" s="341" t="s">
        <v>60</v>
      </c>
      <c r="D41" s="342" t="s">
        <v>61</v>
      </c>
      <c r="E41" s="216"/>
      <c r="F41" s="50"/>
      <c r="G41" s="217"/>
      <c r="H41" s="343"/>
      <c r="I41" s="216"/>
      <c r="J41" s="344"/>
      <c r="K41" s="211"/>
    </row>
    <row r="42" spans="1:11" ht="15" customHeight="1" x14ac:dyDescent="0.15">
      <c r="A42" s="212" t="s">
        <v>619</v>
      </c>
      <c r="B42" s="213" t="s">
        <v>620</v>
      </c>
      <c r="C42" s="341" t="s">
        <v>62</v>
      </c>
      <c r="D42" s="592" t="s">
        <v>6</v>
      </c>
      <c r="E42" s="216"/>
      <c r="F42" s="50"/>
      <c r="G42" s="217"/>
      <c r="H42" s="343"/>
      <c r="I42" s="216"/>
      <c r="J42" s="344"/>
      <c r="K42" s="211"/>
    </row>
    <row r="43" spans="1:11" ht="15" customHeight="1" x14ac:dyDescent="0.15">
      <c r="A43" s="212" t="s">
        <v>621</v>
      </c>
      <c r="B43" s="213" t="s">
        <v>357</v>
      </c>
      <c r="C43" s="336"/>
      <c r="D43" s="593"/>
      <c r="E43" s="216"/>
      <c r="F43" s="338"/>
      <c r="G43" s="215"/>
      <c r="H43" s="339"/>
      <c r="I43" s="214"/>
      <c r="J43" s="340"/>
      <c r="K43" s="211"/>
    </row>
    <row r="44" spans="1:11" ht="15" customHeight="1" x14ac:dyDescent="0.15">
      <c r="A44" s="212" t="s">
        <v>622</v>
      </c>
      <c r="B44" s="213" t="s">
        <v>358</v>
      </c>
      <c r="C44" s="336"/>
      <c r="D44" s="337"/>
      <c r="E44" s="216"/>
      <c r="F44" s="338"/>
      <c r="G44" s="215"/>
      <c r="H44" s="339"/>
      <c r="I44" s="214"/>
      <c r="J44" s="340"/>
      <c r="K44" s="211"/>
    </row>
    <row r="45" spans="1:11" ht="15" customHeight="1" x14ac:dyDescent="0.15">
      <c r="A45" s="212" t="s">
        <v>623</v>
      </c>
      <c r="B45" s="213" t="s">
        <v>624</v>
      </c>
      <c r="C45" s="341" t="s">
        <v>63</v>
      </c>
      <c r="D45" s="342" t="s">
        <v>64</v>
      </c>
      <c r="E45" s="216"/>
      <c r="F45" s="50"/>
      <c r="G45" s="217"/>
      <c r="H45" s="343"/>
      <c r="I45" s="216"/>
      <c r="J45" s="344"/>
      <c r="K45" s="211"/>
    </row>
    <row r="46" spans="1:11" ht="15" customHeight="1" x14ac:dyDescent="0.15">
      <c r="A46" s="212" t="s">
        <v>625</v>
      </c>
      <c r="B46" s="213" t="s">
        <v>359</v>
      </c>
      <c r="C46" s="336"/>
      <c r="D46" s="337"/>
      <c r="E46" s="216"/>
      <c r="F46" s="338"/>
      <c r="G46" s="215"/>
      <c r="H46" s="339"/>
      <c r="I46" s="214"/>
      <c r="J46" s="340"/>
      <c r="K46" s="211"/>
    </row>
    <row r="47" spans="1:11" ht="15" customHeight="1" x14ac:dyDescent="0.15">
      <c r="A47" s="212" t="s">
        <v>626</v>
      </c>
      <c r="B47" s="213" t="s">
        <v>66</v>
      </c>
      <c r="C47" s="341" t="s">
        <v>65</v>
      </c>
      <c r="D47" s="342" t="s">
        <v>66</v>
      </c>
      <c r="E47" s="218">
        <v>39</v>
      </c>
      <c r="F47" s="59" t="s">
        <v>360</v>
      </c>
      <c r="G47" s="217"/>
      <c r="H47" s="343"/>
      <c r="I47" s="216"/>
      <c r="J47" s="344"/>
      <c r="K47" s="211"/>
    </row>
    <row r="48" spans="1:11" ht="15" customHeight="1" x14ac:dyDescent="0.15">
      <c r="A48" s="212" t="s">
        <v>627</v>
      </c>
      <c r="B48" s="213" t="s">
        <v>68</v>
      </c>
      <c r="C48" s="341" t="s">
        <v>67</v>
      </c>
      <c r="D48" s="342" t="s">
        <v>68</v>
      </c>
      <c r="E48" s="218" t="s">
        <v>480</v>
      </c>
      <c r="F48" s="59" t="s">
        <v>517</v>
      </c>
      <c r="G48" s="217"/>
      <c r="H48" s="343"/>
      <c r="I48" s="216"/>
      <c r="J48" s="344"/>
      <c r="K48" s="211"/>
    </row>
    <row r="49" spans="1:11" ht="15" customHeight="1" x14ac:dyDescent="0.15">
      <c r="A49" s="212" t="s">
        <v>628</v>
      </c>
      <c r="B49" s="213" t="s">
        <v>361</v>
      </c>
      <c r="C49" s="341" t="s">
        <v>69</v>
      </c>
      <c r="D49" s="342" t="s">
        <v>70</v>
      </c>
      <c r="E49" s="216"/>
      <c r="F49" s="50"/>
      <c r="G49" s="217"/>
      <c r="H49" s="343"/>
      <c r="I49" s="216"/>
      <c r="J49" s="344"/>
      <c r="K49" s="211"/>
    </row>
    <row r="50" spans="1:11" ht="15" customHeight="1" x14ac:dyDescent="0.15">
      <c r="A50" s="212" t="s">
        <v>629</v>
      </c>
      <c r="B50" s="213" t="s">
        <v>630</v>
      </c>
      <c r="C50" s="336"/>
      <c r="D50" s="337"/>
      <c r="E50" s="216"/>
      <c r="F50" s="338"/>
      <c r="G50" s="215"/>
      <c r="H50" s="339"/>
      <c r="I50" s="214"/>
      <c r="J50" s="340"/>
      <c r="K50" s="211"/>
    </row>
    <row r="51" spans="1:11" ht="15" customHeight="1" x14ac:dyDescent="0.15">
      <c r="A51" s="212" t="s">
        <v>631</v>
      </c>
      <c r="B51" s="213" t="s">
        <v>632</v>
      </c>
      <c r="C51" s="341" t="s">
        <v>71</v>
      </c>
      <c r="D51" s="342" t="s">
        <v>419</v>
      </c>
      <c r="E51" s="216"/>
      <c r="F51" s="50"/>
      <c r="G51" s="217"/>
      <c r="H51" s="343"/>
      <c r="I51" s="216"/>
      <c r="J51" s="344"/>
      <c r="K51" s="211"/>
    </row>
    <row r="52" spans="1:11" ht="15" customHeight="1" x14ac:dyDescent="0.15">
      <c r="A52" s="212" t="s">
        <v>633</v>
      </c>
      <c r="B52" s="213" t="s">
        <v>634</v>
      </c>
      <c r="C52" s="346" t="s">
        <v>72</v>
      </c>
      <c r="D52" s="597" t="s">
        <v>420</v>
      </c>
      <c r="E52" s="216"/>
      <c r="F52" s="50"/>
      <c r="G52" s="217"/>
      <c r="H52" s="343"/>
      <c r="I52" s="216"/>
      <c r="J52" s="344"/>
      <c r="K52" s="211"/>
    </row>
    <row r="53" spans="1:11" ht="15" customHeight="1" x14ac:dyDescent="0.15">
      <c r="A53" s="212" t="s">
        <v>635</v>
      </c>
      <c r="B53" s="213" t="s">
        <v>362</v>
      </c>
      <c r="C53" s="356"/>
      <c r="D53" s="598"/>
      <c r="E53" s="216"/>
      <c r="F53" s="338"/>
      <c r="G53" s="215"/>
      <c r="H53" s="339"/>
      <c r="I53" s="214"/>
      <c r="J53" s="340"/>
      <c r="K53" s="211"/>
    </row>
    <row r="54" spans="1:11" ht="15" customHeight="1" x14ac:dyDescent="0.15">
      <c r="A54" s="212" t="s">
        <v>636</v>
      </c>
      <c r="B54" s="213" t="s">
        <v>637</v>
      </c>
      <c r="C54" s="356"/>
      <c r="D54" s="598"/>
      <c r="E54" s="216"/>
      <c r="F54" s="338"/>
      <c r="G54" s="215"/>
      <c r="H54" s="339"/>
      <c r="I54" s="214"/>
      <c r="J54" s="340"/>
      <c r="K54" s="211"/>
    </row>
    <row r="55" spans="1:11" ht="15" customHeight="1" x14ac:dyDescent="0.15">
      <c r="A55" s="212" t="s">
        <v>638</v>
      </c>
      <c r="B55" s="213" t="s">
        <v>74</v>
      </c>
      <c r="C55" s="347"/>
      <c r="D55" s="357"/>
      <c r="E55" s="216"/>
      <c r="F55" s="50"/>
      <c r="G55" s="217"/>
      <c r="H55" s="343"/>
      <c r="I55" s="216"/>
      <c r="J55" s="344"/>
      <c r="K55" s="211"/>
    </row>
    <row r="56" spans="1:11" ht="15" customHeight="1" x14ac:dyDescent="0.15">
      <c r="A56" s="212" t="s">
        <v>639</v>
      </c>
      <c r="B56" s="213" t="s">
        <v>76</v>
      </c>
      <c r="C56" s="341" t="s">
        <v>75</v>
      </c>
      <c r="D56" s="342" t="s">
        <v>76</v>
      </c>
      <c r="E56" s="216"/>
      <c r="F56" s="50"/>
      <c r="G56" s="217"/>
      <c r="H56" s="343"/>
      <c r="I56" s="216"/>
      <c r="J56" s="344"/>
      <c r="K56" s="211"/>
    </row>
    <row r="57" spans="1:11" ht="15" customHeight="1" x14ac:dyDescent="0.15">
      <c r="A57" s="212" t="s">
        <v>640</v>
      </c>
      <c r="B57" s="213" t="s">
        <v>78</v>
      </c>
      <c r="C57" s="341" t="s">
        <v>77</v>
      </c>
      <c r="D57" s="342" t="s">
        <v>78</v>
      </c>
      <c r="E57" s="216"/>
      <c r="F57" s="50"/>
      <c r="G57" s="217"/>
      <c r="H57" s="343"/>
      <c r="I57" s="216"/>
      <c r="J57" s="344"/>
      <c r="K57" s="211"/>
    </row>
    <row r="58" spans="1:11" ht="15" customHeight="1" x14ac:dyDescent="0.15">
      <c r="A58" s="212" t="s">
        <v>641</v>
      </c>
      <c r="B58" s="213" t="s">
        <v>642</v>
      </c>
      <c r="C58" s="341" t="s">
        <v>79</v>
      </c>
      <c r="D58" s="592" t="s">
        <v>421</v>
      </c>
      <c r="E58" s="216"/>
      <c r="F58" s="50"/>
      <c r="G58" s="217"/>
      <c r="H58" s="343"/>
      <c r="I58" s="216"/>
      <c r="J58" s="344"/>
      <c r="K58" s="211"/>
    </row>
    <row r="59" spans="1:11" ht="15" customHeight="1" x14ac:dyDescent="0.15">
      <c r="A59" s="212" t="s">
        <v>643</v>
      </c>
      <c r="B59" s="213" t="s">
        <v>644</v>
      </c>
      <c r="C59" s="336"/>
      <c r="D59" s="593"/>
      <c r="E59" s="216"/>
      <c r="F59" s="338"/>
      <c r="G59" s="215"/>
      <c r="H59" s="339"/>
      <c r="I59" s="214"/>
      <c r="J59" s="340"/>
      <c r="K59" s="211"/>
    </row>
    <row r="60" spans="1:11" ht="15" customHeight="1" x14ac:dyDescent="0.15">
      <c r="A60" s="212" t="s">
        <v>645</v>
      </c>
      <c r="B60" s="213" t="s">
        <v>363</v>
      </c>
      <c r="C60" s="336"/>
      <c r="D60" s="337"/>
      <c r="E60" s="216"/>
      <c r="F60" s="338"/>
      <c r="G60" s="215"/>
      <c r="H60" s="339"/>
      <c r="I60" s="214"/>
      <c r="J60" s="340"/>
      <c r="K60" s="211"/>
    </row>
    <row r="61" spans="1:11" ht="15" customHeight="1" x14ac:dyDescent="0.15">
      <c r="A61" s="212" t="s">
        <v>646</v>
      </c>
      <c r="B61" s="213" t="s">
        <v>364</v>
      </c>
      <c r="C61" s="336"/>
      <c r="D61" s="337"/>
      <c r="E61" s="216"/>
      <c r="F61" s="338"/>
      <c r="G61" s="215"/>
      <c r="H61" s="339"/>
      <c r="I61" s="214"/>
      <c r="J61" s="340"/>
      <c r="K61" s="211"/>
    </row>
    <row r="62" spans="1:11" ht="15" customHeight="1" x14ac:dyDescent="0.15">
      <c r="A62" s="212" t="s">
        <v>647</v>
      </c>
      <c r="B62" s="213" t="s">
        <v>365</v>
      </c>
      <c r="C62" s="336"/>
      <c r="D62" s="337"/>
      <c r="E62" s="216"/>
      <c r="F62" s="338"/>
      <c r="G62" s="215"/>
      <c r="H62" s="339"/>
      <c r="I62" s="214"/>
      <c r="J62" s="340"/>
      <c r="K62" s="211"/>
    </row>
    <row r="63" spans="1:11" ht="15" customHeight="1" x14ac:dyDescent="0.15">
      <c r="A63" s="212" t="s">
        <v>648</v>
      </c>
      <c r="B63" s="213" t="s">
        <v>82</v>
      </c>
      <c r="C63" s="341" t="s">
        <v>81</v>
      </c>
      <c r="D63" s="342" t="s">
        <v>82</v>
      </c>
      <c r="E63" s="218" t="s">
        <v>481</v>
      </c>
      <c r="F63" s="59" t="s">
        <v>518</v>
      </c>
      <c r="G63" s="217"/>
      <c r="H63" s="343"/>
      <c r="I63" s="216"/>
      <c r="J63" s="344"/>
      <c r="K63" s="211"/>
    </row>
    <row r="64" spans="1:11" ht="15" customHeight="1" x14ac:dyDescent="0.15">
      <c r="A64" s="212" t="s">
        <v>649</v>
      </c>
      <c r="B64" s="213" t="s">
        <v>84</v>
      </c>
      <c r="C64" s="341" t="s">
        <v>83</v>
      </c>
      <c r="D64" s="342" t="s">
        <v>84</v>
      </c>
      <c r="E64" s="216"/>
      <c r="F64" s="50"/>
      <c r="G64" s="217"/>
      <c r="H64" s="343"/>
      <c r="I64" s="216"/>
      <c r="J64" s="344"/>
      <c r="K64" s="211"/>
    </row>
    <row r="65" spans="1:11" ht="15" customHeight="1" x14ac:dyDescent="0.15">
      <c r="A65" s="212" t="s">
        <v>650</v>
      </c>
      <c r="B65" s="213" t="s">
        <v>7</v>
      </c>
      <c r="C65" s="341" t="s">
        <v>85</v>
      </c>
      <c r="D65" s="342" t="s">
        <v>7</v>
      </c>
      <c r="E65" s="218" t="s">
        <v>482</v>
      </c>
      <c r="F65" s="595" t="s">
        <v>519</v>
      </c>
      <c r="G65" s="217"/>
      <c r="H65" s="343"/>
      <c r="I65" s="216"/>
      <c r="J65" s="344"/>
      <c r="K65" s="211"/>
    </row>
    <row r="66" spans="1:11" ht="15" customHeight="1" x14ac:dyDescent="0.15">
      <c r="A66" s="212" t="s">
        <v>651</v>
      </c>
      <c r="B66" s="213" t="s">
        <v>652</v>
      </c>
      <c r="C66" s="341" t="s">
        <v>86</v>
      </c>
      <c r="D66" s="342" t="s">
        <v>87</v>
      </c>
      <c r="E66" s="216"/>
      <c r="F66" s="596"/>
      <c r="G66" s="217"/>
      <c r="H66" s="343"/>
      <c r="I66" s="216"/>
      <c r="J66" s="344"/>
      <c r="K66" s="211"/>
    </row>
    <row r="67" spans="1:11" ht="15" customHeight="1" x14ac:dyDescent="0.15">
      <c r="A67" s="212" t="s">
        <v>653</v>
      </c>
      <c r="B67" s="213" t="s">
        <v>366</v>
      </c>
      <c r="C67" s="336"/>
      <c r="D67" s="337"/>
      <c r="E67" s="216"/>
      <c r="F67" s="338"/>
      <c r="G67" s="215"/>
      <c r="H67" s="339"/>
      <c r="I67" s="214"/>
      <c r="J67" s="340"/>
      <c r="K67" s="211"/>
    </row>
    <row r="68" spans="1:11" ht="15" customHeight="1" x14ac:dyDescent="0.15">
      <c r="A68" s="212" t="s">
        <v>654</v>
      </c>
      <c r="B68" s="213" t="s">
        <v>655</v>
      </c>
      <c r="C68" s="341" t="s">
        <v>88</v>
      </c>
      <c r="D68" s="592" t="s">
        <v>422</v>
      </c>
      <c r="E68" s="218">
        <v>39</v>
      </c>
      <c r="F68" s="595" t="s">
        <v>367</v>
      </c>
      <c r="G68" s="217"/>
      <c r="H68" s="343"/>
      <c r="I68" s="216"/>
      <c r="J68" s="344"/>
      <c r="K68" s="211"/>
    </row>
    <row r="69" spans="1:11" ht="15" customHeight="1" x14ac:dyDescent="0.15">
      <c r="A69" s="212" t="s">
        <v>656</v>
      </c>
      <c r="B69" s="213" t="s">
        <v>657</v>
      </c>
      <c r="C69" s="336"/>
      <c r="D69" s="594"/>
      <c r="E69" s="216"/>
      <c r="F69" s="599"/>
      <c r="G69" s="215"/>
      <c r="H69" s="339"/>
      <c r="I69" s="214"/>
      <c r="J69" s="340"/>
      <c r="K69" s="211"/>
    </row>
    <row r="70" spans="1:11" ht="15" customHeight="1" x14ac:dyDescent="0.15">
      <c r="A70" s="212" t="s">
        <v>658</v>
      </c>
      <c r="B70" s="213" t="s">
        <v>8</v>
      </c>
      <c r="C70" s="341" t="s">
        <v>89</v>
      </c>
      <c r="D70" s="342" t="s">
        <v>8</v>
      </c>
      <c r="E70" s="218" t="s">
        <v>483</v>
      </c>
      <c r="F70" s="59" t="s">
        <v>520</v>
      </c>
      <c r="G70" s="217"/>
      <c r="H70" s="343"/>
      <c r="I70" s="216"/>
      <c r="J70" s="344"/>
      <c r="K70" s="211"/>
    </row>
    <row r="71" spans="1:11" ht="15" customHeight="1" x14ac:dyDescent="0.15">
      <c r="A71" s="212" t="s">
        <v>659</v>
      </c>
      <c r="B71" s="213" t="s">
        <v>9</v>
      </c>
      <c r="C71" s="341" t="s">
        <v>90</v>
      </c>
      <c r="D71" s="342" t="s">
        <v>9</v>
      </c>
      <c r="E71" s="216"/>
      <c r="F71" s="50"/>
      <c r="G71" s="217"/>
      <c r="H71" s="343"/>
      <c r="I71" s="216"/>
      <c r="J71" s="344"/>
      <c r="K71" s="211"/>
    </row>
    <row r="72" spans="1:11" ht="15" customHeight="1" x14ac:dyDescent="0.15">
      <c r="A72" s="212" t="s">
        <v>660</v>
      </c>
      <c r="B72" s="213" t="s">
        <v>92</v>
      </c>
      <c r="C72" s="341" t="s">
        <v>91</v>
      </c>
      <c r="D72" s="342" t="s">
        <v>92</v>
      </c>
      <c r="E72" s="216"/>
      <c r="F72" s="50"/>
      <c r="G72" s="217"/>
      <c r="H72" s="343"/>
      <c r="I72" s="216"/>
      <c r="J72" s="344"/>
      <c r="K72" s="211"/>
    </row>
    <row r="73" spans="1:11" ht="15" customHeight="1" x14ac:dyDescent="0.15">
      <c r="A73" s="212" t="s">
        <v>661</v>
      </c>
      <c r="B73" s="213" t="s">
        <v>662</v>
      </c>
      <c r="C73" s="341" t="s">
        <v>93</v>
      </c>
      <c r="D73" s="600" t="s">
        <v>10</v>
      </c>
      <c r="E73" s="216"/>
      <c r="F73" s="50"/>
      <c r="G73" s="217"/>
      <c r="H73" s="343"/>
      <c r="I73" s="216"/>
      <c r="J73" s="344"/>
      <c r="K73" s="211"/>
    </row>
    <row r="74" spans="1:11" ht="15" customHeight="1" x14ac:dyDescent="0.15">
      <c r="A74" s="212" t="s">
        <v>663</v>
      </c>
      <c r="B74" s="213" t="s">
        <v>10</v>
      </c>
      <c r="C74" s="336"/>
      <c r="D74" s="601"/>
      <c r="E74" s="216"/>
      <c r="F74" s="338"/>
      <c r="G74" s="215"/>
      <c r="H74" s="339"/>
      <c r="I74" s="214"/>
      <c r="J74" s="340"/>
      <c r="K74" s="211"/>
    </row>
    <row r="75" spans="1:11" ht="15" customHeight="1" x14ac:dyDescent="0.15">
      <c r="A75" s="212" t="s">
        <v>664</v>
      </c>
      <c r="B75" s="213" t="s">
        <v>11</v>
      </c>
      <c r="C75" s="341" t="s">
        <v>94</v>
      </c>
      <c r="D75" s="342" t="s">
        <v>11</v>
      </c>
      <c r="E75" s="218" t="s">
        <v>484</v>
      </c>
      <c r="F75" s="59" t="s">
        <v>521</v>
      </c>
      <c r="G75" s="217"/>
      <c r="H75" s="343"/>
      <c r="I75" s="216"/>
      <c r="J75" s="344"/>
      <c r="K75" s="211"/>
    </row>
    <row r="76" spans="1:11" ht="15" customHeight="1" x14ac:dyDescent="0.15">
      <c r="A76" s="212" t="s">
        <v>665</v>
      </c>
      <c r="B76" s="213" t="s">
        <v>368</v>
      </c>
      <c r="C76" s="336"/>
      <c r="D76" s="337"/>
      <c r="E76" s="216"/>
      <c r="F76" s="338"/>
      <c r="G76" s="215"/>
      <c r="H76" s="339"/>
      <c r="I76" s="214"/>
      <c r="J76" s="340"/>
      <c r="K76" s="211"/>
    </row>
    <row r="77" spans="1:11" ht="15" customHeight="1" x14ac:dyDescent="0.15">
      <c r="A77" s="212" t="s">
        <v>666</v>
      </c>
      <c r="B77" s="213" t="s">
        <v>667</v>
      </c>
      <c r="C77" s="341" t="s">
        <v>95</v>
      </c>
      <c r="D77" s="342" t="s">
        <v>96</v>
      </c>
      <c r="E77" s="216"/>
      <c r="F77" s="50"/>
      <c r="G77" s="217"/>
      <c r="H77" s="343"/>
      <c r="I77" s="216"/>
      <c r="J77" s="344"/>
      <c r="K77" s="211"/>
    </row>
    <row r="78" spans="1:11" ht="15" customHeight="1" x14ac:dyDescent="0.15">
      <c r="A78" s="212" t="s">
        <v>668</v>
      </c>
      <c r="B78" s="213" t="s">
        <v>369</v>
      </c>
      <c r="C78" s="336"/>
      <c r="D78" s="337"/>
      <c r="E78" s="216"/>
      <c r="F78" s="338"/>
      <c r="G78" s="215"/>
      <c r="H78" s="339"/>
      <c r="I78" s="214"/>
      <c r="J78" s="340"/>
      <c r="K78" s="211"/>
    </row>
    <row r="79" spans="1:11" ht="15" customHeight="1" x14ac:dyDescent="0.15">
      <c r="A79" s="212" t="s">
        <v>669</v>
      </c>
      <c r="B79" s="213" t="s">
        <v>370</v>
      </c>
      <c r="C79" s="336"/>
      <c r="D79" s="337"/>
      <c r="E79" s="216"/>
      <c r="F79" s="338"/>
      <c r="G79" s="215"/>
      <c r="H79" s="339"/>
      <c r="I79" s="214"/>
      <c r="J79" s="340"/>
      <c r="K79" s="211"/>
    </row>
    <row r="80" spans="1:11" ht="15" customHeight="1" x14ac:dyDescent="0.15">
      <c r="A80" s="212" t="s">
        <v>670</v>
      </c>
      <c r="B80" s="213" t="s">
        <v>671</v>
      </c>
      <c r="C80" s="358" t="s">
        <v>97</v>
      </c>
      <c r="D80" s="348" t="s">
        <v>423</v>
      </c>
      <c r="E80" s="216"/>
      <c r="F80" s="50"/>
      <c r="G80" s="217"/>
      <c r="H80" s="343"/>
      <c r="I80" s="216"/>
      <c r="J80" s="344"/>
      <c r="K80" s="211"/>
    </row>
    <row r="81" spans="1:11" ht="15" customHeight="1" x14ac:dyDescent="0.15">
      <c r="A81" s="212" t="s">
        <v>672</v>
      </c>
      <c r="B81" s="213" t="s">
        <v>99</v>
      </c>
      <c r="C81" s="336" t="s">
        <v>98</v>
      </c>
      <c r="D81" s="337" t="s">
        <v>99</v>
      </c>
      <c r="E81" s="216"/>
      <c r="F81" s="50"/>
      <c r="G81" s="217"/>
      <c r="H81" s="343"/>
      <c r="I81" s="216"/>
      <c r="J81" s="344"/>
      <c r="K81" s="211"/>
    </row>
    <row r="82" spans="1:11" ht="15" customHeight="1" x14ac:dyDescent="0.15">
      <c r="A82" s="212" t="s">
        <v>673</v>
      </c>
      <c r="B82" s="213" t="s">
        <v>12</v>
      </c>
      <c r="C82" s="341" t="s">
        <v>100</v>
      </c>
      <c r="D82" s="342" t="s">
        <v>12</v>
      </c>
      <c r="E82" s="218" t="s">
        <v>485</v>
      </c>
      <c r="F82" s="59" t="s">
        <v>522</v>
      </c>
      <c r="G82" s="217"/>
      <c r="H82" s="343"/>
      <c r="I82" s="216"/>
      <c r="J82" s="344"/>
      <c r="K82" s="211"/>
    </row>
    <row r="83" spans="1:11" ht="15" customHeight="1" x14ac:dyDescent="0.15">
      <c r="A83" s="212" t="s">
        <v>674</v>
      </c>
      <c r="B83" s="213" t="s">
        <v>371</v>
      </c>
      <c r="C83" s="336"/>
      <c r="D83" s="337"/>
      <c r="E83" s="216"/>
      <c r="F83" s="338"/>
      <c r="G83" s="215"/>
      <c r="H83" s="339"/>
      <c r="I83" s="214"/>
      <c r="J83" s="340"/>
      <c r="K83" s="211"/>
    </row>
    <row r="84" spans="1:11" ht="15" customHeight="1" x14ac:dyDescent="0.15">
      <c r="A84" s="212" t="s">
        <v>675</v>
      </c>
      <c r="B84" s="213" t="s">
        <v>372</v>
      </c>
      <c r="C84" s="341" t="s">
        <v>101</v>
      </c>
      <c r="D84" s="342" t="s">
        <v>13</v>
      </c>
      <c r="E84" s="216"/>
      <c r="F84" s="50"/>
      <c r="G84" s="217"/>
      <c r="H84" s="343"/>
      <c r="I84" s="216"/>
      <c r="J84" s="344"/>
      <c r="K84" s="211"/>
    </row>
    <row r="85" spans="1:11" ht="15" customHeight="1" thickBot="1" x14ac:dyDescent="0.2">
      <c r="A85" s="212" t="s">
        <v>676</v>
      </c>
      <c r="B85" s="213" t="s">
        <v>373</v>
      </c>
      <c r="C85" s="336"/>
      <c r="D85" s="337"/>
      <c r="E85" s="216"/>
      <c r="F85" s="338"/>
      <c r="G85" s="215"/>
      <c r="H85" s="339"/>
      <c r="I85" s="214"/>
      <c r="J85" s="340"/>
      <c r="K85" s="211"/>
    </row>
    <row r="86" spans="1:11" ht="15" customHeight="1" x14ac:dyDescent="0.15">
      <c r="A86" s="207" t="s">
        <v>677</v>
      </c>
      <c r="B86" s="208" t="s">
        <v>678</v>
      </c>
      <c r="C86" s="331" t="s">
        <v>102</v>
      </c>
      <c r="D86" s="602" t="s">
        <v>424</v>
      </c>
      <c r="E86" s="209" t="s">
        <v>486</v>
      </c>
      <c r="F86" s="333" t="s">
        <v>523</v>
      </c>
      <c r="G86" s="209">
        <v>5</v>
      </c>
      <c r="H86" s="333" t="s">
        <v>375</v>
      </c>
      <c r="I86" s="209">
        <v>2</v>
      </c>
      <c r="J86" s="335" t="s">
        <v>376</v>
      </c>
      <c r="K86" s="211"/>
    </row>
    <row r="87" spans="1:11" ht="15" customHeight="1" x14ac:dyDescent="0.15">
      <c r="A87" s="212" t="s">
        <v>679</v>
      </c>
      <c r="B87" s="213" t="s">
        <v>374</v>
      </c>
      <c r="C87" s="336"/>
      <c r="D87" s="594"/>
      <c r="E87" s="216"/>
      <c r="F87" s="338"/>
      <c r="G87" s="214"/>
      <c r="H87" s="339"/>
      <c r="I87" s="214"/>
      <c r="J87" s="340"/>
      <c r="K87" s="211"/>
    </row>
    <row r="88" spans="1:11" ht="15" customHeight="1" x14ac:dyDescent="0.15">
      <c r="A88" s="212" t="s">
        <v>680</v>
      </c>
      <c r="B88" s="213" t="s">
        <v>681</v>
      </c>
      <c r="C88" s="341" t="s">
        <v>103</v>
      </c>
      <c r="D88" s="342" t="s">
        <v>14</v>
      </c>
      <c r="E88" s="216"/>
      <c r="F88" s="50"/>
      <c r="G88" s="216"/>
      <c r="H88" s="343"/>
      <c r="I88" s="216"/>
      <c r="J88" s="344"/>
      <c r="K88" s="211"/>
    </row>
    <row r="89" spans="1:11" ht="15" customHeight="1" x14ac:dyDescent="0.15">
      <c r="A89" s="212" t="s">
        <v>682</v>
      </c>
      <c r="B89" s="213" t="s">
        <v>14</v>
      </c>
      <c r="C89" s="347"/>
      <c r="D89" s="348"/>
      <c r="E89" s="224"/>
      <c r="F89" s="349"/>
      <c r="G89" s="214"/>
      <c r="H89" s="339"/>
      <c r="I89" s="214"/>
      <c r="J89" s="340"/>
      <c r="K89" s="211"/>
    </row>
    <row r="90" spans="1:11" ht="15" customHeight="1" x14ac:dyDescent="0.15">
      <c r="A90" s="212" t="s">
        <v>683</v>
      </c>
      <c r="B90" s="213" t="s">
        <v>684</v>
      </c>
      <c r="C90" s="346" t="s">
        <v>104</v>
      </c>
      <c r="D90" s="342" t="s">
        <v>105</v>
      </c>
      <c r="E90" s="218" t="s">
        <v>487</v>
      </c>
      <c r="F90" s="59" t="s">
        <v>105</v>
      </c>
      <c r="G90" s="217"/>
      <c r="H90" s="343"/>
      <c r="I90" s="216"/>
      <c r="J90" s="344"/>
      <c r="K90" s="211"/>
    </row>
    <row r="91" spans="1:11" ht="15" customHeight="1" x14ac:dyDescent="0.15">
      <c r="A91" s="212" t="s">
        <v>685</v>
      </c>
      <c r="B91" s="213" t="s">
        <v>686</v>
      </c>
      <c r="C91" s="336"/>
      <c r="D91" s="337"/>
      <c r="E91" s="216"/>
      <c r="F91" s="338"/>
      <c r="G91" s="215"/>
      <c r="H91" s="339"/>
      <c r="I91" s="214"/>
      <c r="J91" s="340"/>
      <c r="K91" s="211"/>
    </row>
    <row r="92" spans="1:11" ht="15" customHeight="1" x14ac:dyDescent="0.15">
      <c r="A92" s="212" t="s">
        <v>687</v>
      </c>
      <c r="B92" s="213" t="s">
        <v>377</v>
      </c>
      <c r="C92" s="336"/>
      <c r="D92" s="337"/>
      <c r="E92" s="216"/>
      <c r="F92" s="338"/>
      <c r="G92" s="215"/>
      <c r="H92" s="339"/>
      <c r="I92" s="214"/>
      <c r="J92" s="340"/>
      <c r="K92" s="211"/>
    </row>
    <row r="93" spans="1:11" ht="15" customHeight="1" x14ac:dyDescent="0.15">
      <c r="A93" s="212" t="s">
        <v>688</v>
      </c>
      <c r="B93" s="213" t="s">
        <v>378</v>
      </c>
      <c r="C93" s="336"/>
      <c r="D93" s="337"/>
      <c r="E93" s="216"/>
      <c r="F93" s="338"/>
      <c r="G93" s="215"/>
      <c r="H93" s="339"/>
      <c r="I93" s="214"/>
      <c r="J93" s="340"/>
      <c r="K93" s="211"/>
    </row>
    <row r="94" spans="1:11" ht="15" customHeight="1" x14ac:dyDescent="0.15">
      <c r="A94" s="212" t="s">
        <v>689</v>
      </c>
      <c r="B94" s="223" t="s">
        <v>690</v>
      </c>
      <c r="C94" s="336"/>
      <c r="D94" s="337"/>
      <c r="E94" s="216"/>
      <c r="F94" s="338"/>
      <c r="G94" s="215"/>
      <c r="H94" s="339"/>
      <c r="I94" s="214"/>
      <c r="J94" s="340"/>
      <c r="K94" s="211"/>
    </row>
    <row r="95" spans="1:11" ht="15" customHeight="1" x14ac:dyDescent="0.15">
      <c r="A95" s="212" t="s">
        <v>691</v>
      </c>
      <c r="B95" s="213" t="s">
        <v>692</v>
      </c>
      <c r="C95" s="341" t="s">
        <v>106</v>
      </c>
      <c r="D95" s="342" t="s">
        <v>107</v>
      </c>
      <c r="E95" s="218" t="s">
        <v>488</v>
      </c>
      <c r="F95" s="59" t="s">
        <v>107</v>
      </c>
      <c r="G95" s="217"/>
      <c r="H95" s="343"/>
      <c r="I95" s="216"/>
      <c r="J95" s="344"/>
      <c r="K95" s="211"/>
    </row>
    <row r="96" spans="1:11" ht="15" customHeight="1" x14ac:dyDescent="0.15">
      <c r="A96" s="212" t="s">
        <v>693</v>
      </c>
      <c r="B96" s="213" t="s">
        <v>694</v>
      </c>
      <c r="C96" s="336"/>
      <c r="D96" s="337"/>
      <c r="E96" s="216"/>
      <c r="F96" s="338"/>
      <c r="G96" s="215"/>
      <c r="H96" s="339"/>
      <c r="I96" s="214"/>
      <c r="J96" s="340"/>
      <c r="K96" s="211"/>
    </row>
    <row r="97" spans="1:11" ht="15" customHeight="1" x14ac:dyDescent="0.15">
      <c r="A97" s="212" t="s">
        <v>695</v>
      </c>
      <c r="B97" s="213" t="s">
        <v>379</v>
      </c>
      <c r="C97" s="336"/>
      <c r="D97" s="337"/>
      <c r="E97" s="216"/>
      <c r="F97" s="338"/>
      <c r="G97" s="215"/>
      <c r="H97" s="339"/>
      <c r="I97" s="214"/>
      <c r="J97" s="340"/>
      <c r="K97" s="211"/>
    </row>
    <row r="98" spans="1:11" ht="15" customHeight="1" x14ac:dyDescent="0.15">
      <c r="A98" s="212" t="s">
        <v>696</v>
      </c>
      <c r="B98" s="213" t="s">
        <v>697</v>
      </c>
      <c r="C98" s="336"/>
      <c r="D98" s="337"/>
      <c r="E98" s="216"/>
      <c r="F98" s="338"/>
      <c r="G98" s="215"/>
      <c r="H98" s="339"/>
      <c r="I98" s="214"/>
      <c r="J98" s="340"/>
      <c r="K98" s="211"/>
    </row>
    <row r="99" spans="1:11" ht="15" customHeight="1" x14ac:dyDescent="0.15">
      <c r="A99" s="212" t="s">
        <v>698</v>
      </c>
      <c r="B99" s="213" t="s">
        <v>699</v>
      </c>
      <c r="C99" s="336"/>
      <c r="D99" s="337"/>
      <c r="E99" s="216"/>
      <c r="F99" s="338"/>
      <c r="G99" s="215"/>
      <c r="H99" s="339"/>
      <c r="I99" s="214"/>
      <c r="J99" s="340"/>
      <c r="K99" s="211"/>
    </row>
    <row r="100" spans="1:11" ht="15" customHeight="1" x14ac:dyDescent="0.15">
      <c r="A100" s="212" t="s">
        <v>700</v>
      </c>
      <c r="B100" s="213" t="s">
        <v>701</v>
      </c>
      <c r="C100" s="336"/>
      <c r="D100" s="337"/>
      <c r="E100" s="216"/>
      <c r="F100" s="338"/>
      <c r="G100" s="215"/>
      <c r="H100" s="339"/>
      <c r="I100" s="214"/>
      <c r="J100" s="340"/>
      <c r="K100" s="211"/>
    </row>
    <row r="101" spans="1:11" ht="15" customHeight="1" x14ac:dyDescent="0.15">
      <c r="A101" s="212" t="s">
        <v>702</v>
      </c>
      <c r="B101" s="213" t="s">
        <v>380</v>
      </c>
      <c r="C101" s="336"/>
      <c r="D101" s="337"/>
      <c r="E101" s="216"/>
      <c r="F101" s="338"/>
      <c r="G101" s="215"/>
      <c r="H101" s="339"/>
      <c r="I101" s="214"/>
      <c r="J101" s="340"/>
      <c r="K101" s="211"/>
    </row>
    <row r="102" spans="1:11" ht="15" customHeight="1" x14ac:dyDescent="0.15">
      <c r="A102" s="212" t="s">
        <v>703</v>
      </c>
      <c r="B102" s="213" t="s">
        <v>704</v>
      </c>
      <c r="C102" s="336"/>
      <c r="D102" s="337"/>
      <c r="E102" s="216"/>
      <c r="F102" s="338"/>
      <c r="G102" s="215"/>
      <c r="H102" s="339"/>
      <c r="I102" s="214"/>
      <c r="J102" s="340"/>
      <c r="K102" s="211"/>
    </row>
    <row r="103" spans="1:11" ht="15" customHeight="1" x14ac:dyDescent="0.15">
      <c r="A103" s="212" t="s">
        <v>705</v>
      </c>
      <c r="B103" s="213" t="s">
        <v>381</v>
      </c>
      <c r="C103" s="341" t="s">
        <v>108</v>
      </c>
      <c r="D103" s="342" t="s">
        <v>109</v>
      </c>
      <c r="E103" s="218" t="s">
        <v>489</v>
      </c>
      <c r="F103" s="59" t="s">
        <v>109</v>
      </c>
      <c r="G103" s="217"/>
      <c r="H103" s="343"/>
      <c r="I103" s="216"/>
      <c r="J103" s="344"/>
      <c r="K103" s="211"/>
    </row>
    <row r="104" spans="1:11" ht="15" customHeight="1" x14ac:dyDescent="0.15">
      <c r="A104" s="212" t="s">
        <v>706</v>
      </c>
      <c r="B104" s="213" t="s">
        <v>707</v>
      </c>
      <c r="C104" s="336"/>
      <c r="D104" s="337"/>
      <c r="E104" s="216"/>
      <c r="F104" s="338"/>
      <c r="G104" s="215"/>
      <c r="H104" s="339"/>
      <c r="I104" s="214"/>
      <c r="J104" s="340"/>
      <c r="K104" s="211"/>
    </row>
    <row r="105" spans="1:11" ht="15" customHeight="1" x14ac:dyDescent="0.15">
      <c r="A105" s="212" t="s">
        <v>708</v>
      </c>
      <c r="B105" s="213" t="s">
        <v>709</v>
      </c>
      <c r="C105" s="336"/>
      <c r="D105" s="337"/>
      <c r="E105" s="216"/>
      <c r="F105" s="338"/>
      <c r="G105" s="215"/>
      <c r="H105" s="339"/>
      <c r="I105" s="214"/>
      <c r="J105" s="340"/>
      <c r="K105" s="211"/>
    </row>
    <row r="106" spans="1:11" ht="15" customHeight="1" x14ac:dyDescent="0.15">
      <c r="A106" s="212" t="s">
        <v>710</v>
      </c>
      <c r="B106" s="213" t="s">
        <v>382</v>
      </c>
      <c r="C106" s="336"/>
      <c r="D106" s="337"/>
      <c r="E106" s="216"/>
      <c r="F106" s="338"/>
      <c r="G106" s="215"/>
      <c r="H106" s="339"/>
      <c r="I106" s="214"/>
      <c r="J106" s="340"/>
      <c r="K106" s="211"/>
    </row>
    <row r="107" spans="1:11" ht="15" customHeight="1" x14ac:dyDescent="0.15">
      <c r="A107" s="212" t="s">
        <v>711</v>
      </c>
      <c r="B107" s="213" t="s">
        <v>712</v>
      </c>
      <c r="C107" s="336"/>
      <c r="D107" s="337"/>
      <c r="E107" s="216"/>
      <c r="F107" s="338"/>
      <c r="G107" s="215"/>
      <c r="H107" s="339"/>
      <c r="I107" s="214"/>
      <c r="J107" s="340"/>
      <c r="K107" s="211"/>
    </row>
    <row r="108" spans="1:11" ht="15" customHeight="1" x14ac:dyDescent="0.15">
      <c r="A108" s="212" t="s">
        <v>713</v>
      </c>
      <c r="B108" s="213" t="s">
        <v>383</v>
      </c>
      <c r="C108" s="336"/>
      <c r="D108" s="337"/>
      <c r="E108" s="216"/>
      <c r="F108" s="338"/>
      <c r="G108" s="215"/>
      <c r="H108" s="339"/>
      <c r="I108" s="214"/>
      <c r="J108" s="340"/>
      <c r="K108" s="211"/>
    </row>
    <row r="109" spans="1:11" ht="15" customHeight="1" x14ac:dyDescent="0.15">
      <c r="A109" s="212" t="s">
        <v>714</v>
      </c>
      <c r="B109" s="213" t="s">
        <v>111</v>
      </c>
      <c r="C109" s="341" t="s">
        <v>110</v>
      </c>
      <c r="D109" s="342" t="s">
        <v>111</v>
      </c>
      <c r="E109" s="218" t="s">
        <v>490</v>
      </c>
      <c r="F109" s="59" t="s">
        <v>524</v>
      </c>
      <c r="G109" s="217"/>
      <c r="H109" s="343"/>
      <c r="I109" s="216"/>
      <c r="J109" s="344"/>
      <c r="K109" s="211"/>
    </row>
    <row r="110" spans="1:11" ht="15" customHeight="1" x14ac:dyDescent="0.15">
      <c r="A110" s="212" t="s">
        <v>715</v>
      </c>
      <c r="B110" s="213" t="s">
        <v>113</v>
      </c>
      <c r="C110" s="341" t="s">
        <v>112</v>
      </c>
      <c r="D110" s="342" t="s">
        <v>113</v>
      </c>
      <c r="E110" s="216"/>
      <c r="F110" s="50"/>
      <c r="G110" s="217"/>
      <c r="H110" s="343"/>
      <c r="I110" s="216"/>
      <c r="J110" s="344"/>
      <c r="K110" s="211"/>
    </row>
    <row r="111" spans="1:11" ht="15" customHeight="1" x14ac:dyDescent="0.15">
      <c r="A111" s="212" t="s">
        <v>716</v>
      </c>
      <c r="B111" s="213" t="s">
        <v>115</v>
      </c>
      <c r="C111" s="341" t="s">
        <v>114</v>
      </c>
      <c r="D111" s="342" t="s">
        <v>115</v>
      </c>
      <c r="E111" s="218" t="s">
        <v>491</v>
      </c>
      <c r="F111" s="59" t="s">
        <v>525</v>
      </c>
      <c r="G111" s="217"/>
      <c r="H111" s="343"/>
      <c r="I111" s="216"/>
      <c r="J111" s="344"/>
      <c r="K111" s="211"/>
    </row>
    <row r="112" spans="1:11" ht="15" customHeight="1" x14ac:dyDescent="0.15">
      <c r="A112" s="212" t="s">
        <v>717</v>
      </c>
      <c r="B112" s="213" t="s">
        <v>117</v>
      </c>
      <c r="C112" s="341" t="s">
        <v>116</v>
      </c>
      <c r="D112" s="342" t="s">
        <v>117</v>
      </c>
      <c r="E112" s="216"/>
      <c r="F112" s="50"/>
      <c r="G112" s="217"/>
      <c r="H112" s="343"/>
      <c r="I112" s="216"/>
      <c r="J112" s="344"/>
      <c r="K112" s="211"/>
    </row>
    <row r="113" spans="1:11" ht="15" customHeight="1" x14ac:dyDescent="0.15">
      <c r="A113" s="212" t="s">
        <v>718</v>
      </c>
      <c r="B113" s="213" t="s">
        <v>719</v>
      </c>
      <c r="C113" s="341" t="s">
        <v>118</v>
      </c>
      <c r="D113" s="592" t="s">
        <v>119</v>
      </c>
      <c r="E113" s="216"/>
      <c r="F113" s="50"/>
      <c r="G113" s="217"/>
      <c r="H113" s="343"/>
      <c r="I113" s="216"/>
      <c r="J113" s="344"/>
      <c r="K113" s="211"/>
    </row>
    <row r="114" spans="1:11" ht="15" customHeight="1" x14ac:dyDescent="0.15">
      <c r="A114" s="212" t="s">
        <v>720</v>
      </c>
      <c r="B114" s="213" t="s">
        <v>721</v>
      </c>
      <c r="C114" s="336"/>
      <c r="D114" s="594"/>
      <c r="E114" s="216"/>
      <c r="F114" s="338"/>
      <c r="G114" s="215"/>
      <c r="H114" s="339"/>
      <c r="I114" s="214"/>
      <c r="J114" s="340"/>
      <c r="K114" s="211"/>
    </row>
    <row r="115" spans="1:11" ht="15" customHeight="1" x14ac:dyDescent="0.15">
      <c r="A115" s="212" t="s">
        <v>722</v>
      </c>
      <c r="B115" s="213" t="s">
        <v>121</v>
      </c>
      <c r="C115" s="341" t="s">
        <v>120</v>
      </c>
      <c r="D115" s="342" t="s">
        <v>121</v>
      </c>
      <c r="E115" s="216"/>
      <c r="F115" s="50"/>
      <c r="G115" s="217"/>
      <c r="H115" s="343"/>
      <c r="I115" s="216"/>
      <c r="J115" s="344"/>
      <c r="K115" s="211"/>
    </row>
    <row r="116" spans="1:11" ht="15" customHeight="1" x14ac:dyDescent="0.15">
      <c r="A116" s="212" t="s">
        <v>723</v>
      </c>
      <c r="B116" s="213" t="s">
        <v>724</v>
      </c>
      <c r="C116" s="341" t="s">
        <v>122</v>
      </c>
      <c r="D116" s="592" t="s">
        <v>425</v>
      </c>
      <c r="E116" s="218" t="s">
        <v>492</v>
      </c>
      <c r="F116" s="59" t="s">
        <v>526</v>
      </c>
      <c r="G116" s="217"/>
      <c r="H116" s="343"/>
      <c r="I116" s="216"/>
      <c r="J116" s="344"/>
      <c r="K116" s="211"/>
    </row>
    <row r="117" spans="1:11" ht="15" customHeight="1" x14ac:dyDescent="0.15">
      <c r="A117" s="212" t="s">
        <v>725</v>
      </c>
      <c r="B117" s="213" t="s">
        <v>726</v>
      </c>
      <c r="C117" s="336"/>
      <c r="D117" s="593"/>
      <c r="E117" s="216"/>
      <c r="F117" s="338"/>
      <c r="G117" s="215"/>
      <c r="H117" s="339"/>
      <c r="I117" s="214"/>
      <c r="J117" s="340"/>
      <c r="K117" s="211"/>
    </row>
    <row r="118" spans="1:11" ht="15" customHeight="1" x14ac:dyDescent="0.15">
      <c r="A118" s="212" t="s">
        <v>727</v>
      </c>
      <c r="B118" s="213" t="s">
        <v>124</v>
      </c>
      <c r="C118" s="358" t="s">
        <v>123</v>
      </c>
      <c r="D118" s="348" t="s">
        <v>124</v>
      </c>
      <c r="E118" s="216"/>
      <c r="F118" s="50"/>
      <c r="G118" s="217"/>
      <c r="H118" s="343"/>
      <c r="I118" s="216"/>
      <c r="J118" s="344"/>
      <c r="K118" s="211"/>
    </row>
    <row r="119" spans="1:11" ht="15" customHeight="1" x14ac:dyDescent="0.15">
      <c r="A119" s="212" t="s">
        <v>728</v>
      </c>
      <c r="B119" s="213" t="s">
        <v>126</v>
      </c>
      <c r="C119" s="341" t="s">
        <v>125</v>
      </c>
      <c r="D119" s="342" t="s">
        <v>126</v>
      </c>
      <c r="E119" s="218" t="s">
        <v>493</v>
      </c>
      <c r="F119" s="59" t="s">
        <v>527</v>
      </c>
      <c r="G119" s="217"/>
      <c r="H119" s="343"/>
      <c r="I119" s="216"/>
      <c r="J119" s="344"/>
      <c r="K119" s="211"/>
    </row>
    <row r="120" spans="1:11" ht="15" customHeight="1" x14ac:dyDescent="0.15">
      <c r="A120" s="212" t="s">
        <v>729</v>
      </c>
      <c r="B120" s="213" t="s">
        <v>730</v>
      </c>
      <c r="C120" s="341" t="s">
        <v>127</v>
      </c>
      <c r="D120" s="342" t="s">
        <v>128</v>
      </c>
      <c r="E120" s="216"/>
      <c r="F120" s="50"/>
      <c r="G120" s="217"/>
      <c r="H120" s="343"/>
      <c r="I120" s="216"/>
      <c r="J120" s="344"/>
      <c r="K120" s="211"/>
    </row>
    <row r="121" spans="1:11" ht="15" customHeight="1" x14ac:dyDescent="0.15">
      <c r="A121" s="212" t="s">
        <v>731</v>
      </c>
      <c r="B121" s="213" t="s">
        <v>384</v>
      </c>
      <c r="C121" s="336"/>
      <c r="D121" s="337"/>
      <c r="E121" s="216"/>
      <c r="F121" s="338"/>
      <c r="G121" s="215"/>
      <c r="H121" s="339"/>
      <c r="I121" s="214"/>
      <c r="J121" s="340"/>
      <c r="K121" s="211"/>
    </row>
    <row r="122" spans="1:11" ht="15" customHeight="1" x14ac:dyDescent="0.15">
      <c r="A122" s="212" t="s">
        <v>732</v>
      </c>
      <c r="B122" s="213" t="s">
        <v>130</v>
      </c>
      <c r="C122" s="341" t="s">
        <v>129</v>
      </c>
      <c r="D122" s="342" t="s">
        <v>130</v>
      </c>
      <c r="E122" s="216"/>
      <c r="F122" s="50"/>
      <c r="G122" s="217"/>
      <c r="H122" s="343"/>
      <c r="I122" s="216"/>
      <c r="J122" s="344"/>
      <c r="K122" s="211"/>
    </row>
    <row r="123" spans="1:11" ht="15" customHeight="1" x14ac:dyDescent="0.15">
      <c r="A123" s="212" t="s">
        <v>733</v>
      </c>
      <c r="B123" s="213" t="s">
        <v>132</v>
      </c>
      <c r="C123" s="341" t="s">
        <v>131</v>
      </c>
      <c r="D123" s="342" t="s">
        <v>132</v>
      </c>
      <c r="E123" s="216"/>
      <c r="F123" s="50"/>
      <c r="G123" s="217"/>
      <c r="H123" s="343"/>
      <c r="I123" s="216"/>
      <c r="J123" s="344"/>
      <c r="K123" s="211"/>
    </row>
    <row r="124" spans="1:11" ht="15" customHeight="1" x14ac:dyDescent="0.15">
      <c r="A124" s="212" t="s">
        <v>734</v>
      </c>
      <c r="B124" s="213" t="s">
        <v>385</v>
      </c>
      <c r="C124" s="341" t="s">
        <v>133</v>
      </c>
      <c r="D124" s="592" t="s">
        <v>15</v>
      </c>
      <c r="E124" s="216"/>
      <c r="F124" s="50"/>
      <c r="G124" s="217"/>
      <c r="H124" s="343"/>
      <c r="I124" s="216"/>
      <c r="J124" s="344"/>
      <c r="K124" s="211"/>
    </row>
    <row r="125" spans="1:11" ht="15" customHeight="1" x14ac:dyDescent="0.15">
      <c r="A125" s="212" t="s">
        <v>735</v>
      </c>
      <c r="B125" s="213" t="s">
        <v>386</v>
      </c>
      <c r="C125" s="336"/>
      <c r="D125" s="593"/>
      <c r="E125" s="216"/>
      <c r="F125" s="338"/>
      <c r="G125" s="215"/>
      <c r="H125" s="339"/>
      <c r="I125" s="214"/>
      <c r="J125" s="340"/>
      <c r="K125" s="211"/>
    </row>
    <row r="126" spans="1:11" ht="15" customHeight="1" x14ac:dyDescent="0.15">
      <c r="A126" s="212" t="s">
        <v>736</v>
      </c>
      <c r="B126" s="213" t="s">
        <v>387</v>
      </c>
      <c r="C126" s="336"/>
      <c r="D126" s="337"/>
      <c r="E126" s="216"/>
      <c r="F126" s="338"/>
      <c r="G126" s="215"/>
      <c r="H126" s="339"/>
      <c r="I126" s="214"/>
      <c r="J126" s="340"/>
      <c r="K126" s="211"/>
    </row>
    <row r="127" spans="1:11" ht="15" customHeight="1" x14ac:dyDescent="0.15">
      <c r="A127" s="212" t="s">
        <v>737</v>
      </c>
      <c r="B127" s="213" t="s">
        <v>738</v>
      </c>
      <c r="C127" s="341" t="s">
        <v>134</v>
      </c>
      <c r="D127" s="592" t="s">
        <v>135</v>
      </c>
      <c r="E127" s="218">
        <v>39</v>
      </c>
      <c r="F127" s="595" t="s">
        <v>388</v>
      </c>
      <c r="G127" s="217"/>
      <c r="H127" s="343"/>
      <c r="I127" s="216"/>
      <c r="J127" s="344"/>
      <c r="K127" s="211"/>
    </row>
    <row r="128" spans="1:11" ht="15" customHeight="1" x14ac:dyDescent="0.15">
      <c r="A128" s="212" t="s">
        <v>739</v>
      </c>
      <c r="B128" s="213" t="s">
        <v>135</v>
      </c>
      <c r="C128" s="336"/>
      <c r="D128" s="594"/>
      <c r="E128" s="216"/>
      <c r="F128" s="596"/>
      <c r="G128" s="215"/>
      <c r="H128" s="339"/>
      <c r="I128" s="214"/>
      <c r="J128" s="340"/>
      <c r="K128" s="211"/>
    </row>
    <row r="129" spans="1:11" ht="15" customHeight="1" x14ac:dyDescent="0.15">
      <c r="A129" s="212" t="s">
        <v>740</v>
      </c>
      <c r="B129" s="213" t="s">
        <v>137</v>
      </c>
      <c r="C129" s="341" t="s">
        <v>136</v>
      </c>
      <c r="D129" s="342" t="s">
        <v>137</v>
      </c>
      <c r="E129" s="216"/>
      <c r="F129" s="50"/>
      <c r="G129" s="217"/>
      <c r="H129" s="343"/>
      <c r="I129" s="216"/>
      <c r="J129" s="344"/>
      <c r="K129" s="211"/>
    </row>
    <row r="130" spans="1:11" ht="15" customHeight="1" x14ac:dyDescent="0.15">
      <c r="A130" s="212" t="s">
        <v>741</v>
      </c>
      <c r="B130" s="213" t="s">
        <v>742</v>
      </c>
      <c r="C130" s="341" t="s">
        <v>138</v>
      </c>
      <c r="D130" s="342" t="s">
        <v>139</v>
      </c>
      <c r="E130" s="218" t="s">
        <v>494</v>
      </c>
      <c r="F130" s="59" t="s">
        <v>528</v>
      </c>
      <c r="G130" s="219">
        <v>6</v>
      </c>
      <c r="H130" s="345" t="s">
        <v>389</v>
      </c>
      <c r="I130" s="216"/>
      <c r="J130" s="344"/>
      <c r="K130" s="220"/>
    </row>
    <row r="131" spans="1:11" ht="15" customHeight="1" x14ac:dyDescent="0.15">
      <c r="A131" s="212" t="s">
        <v>743</v>
      </c>
      <c r="B131" s="213" t="s">
        <v>390</v>
      </c>
      <c r="C131" s="336"/>
      <c r="D131" s="337"/>
      <c r="E131" s="216"/>
      <c r="F131" s="338"/>
      <c r="G131" s="215"/>
      <c r="H131" s="339"/>
      <c r="I131" s="214"/>
      <c r="J131" s="340"/>
      <c r="K131" s="211"/>
    </row>
    <row r="132" spans="1:11" ht="15" customHeight="1" x14ac:dyDescent="0.15">
      <c r="A132" s="212" t="s">
        <v>744</v>
      </c>
      <c r="B132" s="213" t="s">
        <v>141</v>
      </c>
      <c r="C132" s="341" t="s">
        <v>140</v>
      </c>
      <c r="D132" s="342" t="s">
        <v>141</v>
      </c>
      <c r="E132" s="216"/>
      <c r="F132" s="50"/>
      <c r="G132" s="217"/>
      <c r="H132" s="343"/>
      <c r="I132" s="216"/>
      <c r="J132" s="344"/>
      <c r="K132" s="211"/>
    </row>
    <row r="133" spans="1:11" ht="15" customHeight="1" x14ac:dyDescent="0.15">
      <c r="A133" s="212" t="s">
        <v>745</v>
      </c>
      <c r="B133" s="213" t="s">
        <v>143</v>
      </c>
      <c r="C133" s="341" t="s">
        <v>142</v>
      </c>
      <c r="D133" s="342" t="s">
        <v>143</v>
      </c>
      <c r="E133" s="216"/>
      <c r="F133" s="50"/>
      <c r="G133" s="217"/>
      <c r="H133" s="343"/>
      <c r="I133" s="216"/>
      <c r="J133" s="344"/>
      <c r="K133" s="211"/>
    </row>
    <row r="134" spans="1:11" ht="15" customHeight="1" x14ac:dyDescent="0.15">
      <c r="A134" s="212" t="s">
        <v>746</v>
      </c>
      <c r="B134" s="213" t="s">
        <v>145</v>
      </c>
      <c r="C134" s="341" t="s">
        <v>144</v>
      </c>
      <c r="D134" s="342" t="s">
        <v>145</v>
      </c>
      <c r="E134" s="216"/>
      <c r="F134" s="50"/>
      <c r="G134" s="217"/>
      <c r="H134" s="343"/>
      <c r="I134" s="216"/>
      <c r="J134" s="344"/>
      <c r="K134" s="211"/>
    </row>
    <row r="135" spans="1:11" ht="15" customHeight="1" x14ac:dyDescent="0.15">
      <c r="A135" s="212" t="s">
        <v>747</v>
      </c>
      <c r="B135" s="213" t="s">
        <v>147</v>
      </c>
      <c r="C135" s="341" t="s">
        <v>146</v>
      </c>
      <c r="D135" s="342" t="s">
        <v>147</v>
      </c>
      <c r="E135" s="218" t="s">
        <v>495</v>
      </c>
      <c r="F135" s="59" t="s">
        <v>529</v>
      </c>
      <c r="G135" s="219">
        <v>7</v>
      </c>
      <c r="H135" s="345" t="s">
        <v>391</v>
      </c>
      <c r="I135" s="218">
        <v>3</v>
      </c>
      <c r="J135" s="359" t="s">
        <v>392</v>
      </c>
      <c r="K135" s="220"/>
    </row>
    <row r="136" spans="1:11" ht="15" customHeight="1" x14ac:dyDescent="0.15">
      <c r="A136" s="212" t="s">
        <v>748</v>
      </c>
      <c r="B136" s="213" t="s">
        <v>749</v>
      </c>
      <c r="C136" s="341" t="s">
        <v>148</v>
      </c>
      <c r="D136" s="342" t="s">
        <v>149</v>
      </c>
      <c r="E136" s="216"/>
      <c r="F136" s="50"/>
      <c r="G136" s="217"/>
      <c r="H136" s="343"/>
      <c r="I136" s="216"/>
      <c r="J136" s="344"/>
      <c r="K136" s="211"/>
    </row>
    <row r="137" spans="1:11" ht="15" customHeight="1" x14ac:dyDescent="0.15">
      <c r="A137" s="212" t="s">
        <v>750</v>
      </c>
      <c r="B137" s="213" t="s">
        <v>393</v>
      </c>
      <c r="C137" s="336"/>
      <c r="D137" s="337"/>
      <c r="E137" s="216"/>
      <c r="F137" s="338"/>
      <c r="G137" s="215"/>
      <c r="H137" s="339"/>
      <c r="I137" s="214"/>
      <c r="J137" s="340"/>
      <c r="K137" s="211"/>
    </row>
    <row r="138" spans="1:11" ht="15" customHeight="1" x14ac:dyDescent="0.15">
      <c r="A138" s="212" t="s">
        <v>751</v>
      </c>
      <c r="B138" s="213" t="s">
        <v>151</v>
      </c>
      <c r="C138" s="341" t="s">
        <v>150</v>
      </c>
      <c r="D138" s="342" t="s">
        <v>151</v>
      </c>
      <c r="E138" s="218" t="s">
        <v>496</v>
      </c>
      <c r="F138" s="59" t="s">
        <v>151</v>
      </c>
      <c r="G138" s="217"/>
      <c r="H138" s="343"/>
      <c r="I138" s="216"/>
      <c r="J138" s="344"/>
      <c r="K138" s="211"/>
    </row>
    <row r="139" spans="1:11" ht="15" customHeight="1" x14ac:dyDescent="0.15">
      <c r="A139" s="212" t="s">
        <v>752</v>
      </c>
      <c r="B139" s="213" t="s">
        <v>153</v>
      </c>
      <c r="C139" s="341" t="s">
        <v>152</v>
      </c>
      <c r="D139" s="342" t="s">
        <v>153</v>
      </c>
      <c r="E139" s="218" t="s">
        <v>497</v>
      </c>
      <c r="F139" s="59" t="s">
        <v>153</v>
      </c>
      <c r="G139" s="217"/>
      <c r="H139" s="343"/>
      <c r="I139" s="216"/>
      <c r="J139" s="344"/>
      <c r="K139" s="211"/>
    </row>
    <row r="140" spans="1:11" ht="15" customHeight="1" x14ac:dyDescent="0.15">
      <c r="A140" s="212" t="s">
        <v>753</v>
      </c>
      <c r="B140" s="213" t="s">
        <v>754</v>
      </c>
      <c r="C140" s="341" t="s">
        <v>154</v>
      </c>
      <c r="D140" s="342" t="s">
        <v>155</v>
      </c>
      <c r="E140" s="218" t="s">
        <v>498</v>
      </c>
      <c r="F140" s="59" t="s">
        <v>155</v>
      </c>
      <c r="G140" s="219">
        <v>8</v>
      </c>
      <c r="H140" s="345" t="s">
        <v>394</v>
      </c>
      <c r="I140" s="216"/>
      <c r="J140" s="344"/>
      <c r="K140" s="220"/>
    </row>
    <row r="141" spans="1:11" ht="15" customHeight="1" x14ac:dyDescent="0.15">
      <c r="A141" s="212" t="s">
        <v>755</v>
      </c>
      <c r="B141" s="213" t="s">
        <v>395</v>
      </c>
      <c r="C141" s="336"/>
      <c r="D141" s="337"/>
      <c r="E141" s="216"/>
      <c r="F141" s="338"/>
      <c r="G141" s="215"/>
      <c r="H141" s="339"/>
      <c r="I141" s="214"/>
      <c r="J141" s="340"/>
      <c r="K141" s="211"/>
    </row>
    <row r="142" spans="1:11" ht="15" customHeight="1" x14ac:dyDescent="0.15">
      <c r="A142" s="212" t="s">
        <v>756</v>
      </c>
      <c r="B142" s="213" t="s">
        <v>757</v>
      </c>
      <c r="C142" s="341" t="s">
        <v>156</v>
      </c>
      <c r="D142" s="342" t="s">
        <v>157</v>
      </c>
      <c r="E142" s="218" t="s">
        <v>499</v>
      </c>
      <c r="F142" s="59" t="s">
        <v>157</v>
      </c>
      <c r="G142" s="219">
        <v>9</v>
      </c>
      <c r="H142" s="345" t="s">
        <v>396</v>
      </c>
      <c r="I142" s="216"/>
      <c r="J142" s="344"/>
      <c r="K142" s="220"/>
    </row>
    <row r="143" spans="1:11" ht="15" customHeight="1" x14ac:dyDescent="0.15">
      <c r="A143" s="212" t="s">
        <v>758</v>
      </c>
      <c r="B143" s="213" t="s">
        <v>397</v>
      </c>
      <c r="C143" s="336"/>
      <c r="D143" s="337"/>
      <c r="E143" s="216"/>
      <c r="F143" s="338"/>
      <c r="G143" s="215"/>
      <c r="H143" s="339"/>
      <c r="I143" s="214"/>
      <c r="J143" s="340"/>
      <c r="K143" s="211"/>
    </row>
    <row r="144" spans="1:11" ht="15" customHeight="1" x14ac:dyDescent="0.15">
      <c r="A144" s="212" t="s">
        <v>759</v>
      </c>
      <c r="B144" s="213" t="s">
        <v>16</v>
      </c>
      <c r="C144" s="341" t="s">
        <v>158</v>
      </c>
      <c r="D144" s="342" t="s">
        <v>16</v>
      </c>
      <c r="E144" s="218" t="s">
        <v>500</v>
      </c>
      <c r="F144" s="59" t="s">
        <v>530</v>
      </c>
      <c r="G144" s="219">
        <v>10</v>
      </c>
      <c r="H144" s="345" t="s">
        <v>398</v>
      </c>
      <c r="I144" s="216"/>
      <c r="J144" s="344"/>
      <c r="K144" s="220"/>
    </row>
    <row r="145" spans="1:11" ht="15" customHeight="1" x14ac:dyDescent="0.15">
      <c r="A145" s="212" t="s">
        <v>760</v>
      </c>
      <c r="B145" s="213" t="s">
        <v>160</v>
      </c>
      <c r="C145" s="341" t="s">
        <v>159</v>
      </c>
      <c r="D145" s="342" t="s">
        <v>160</v>
      </c>
      <c r="E145" s="216"/>
      <c r="F145" s="50"/>
      <c r="G145" s="217"/>
      <c r="H145" s="343"/>
      <c r="I145" s="216"/>
      <c r="J145" s="344"/>
      <c r="K145" s="211"/>
    </row>
    <row r="146" spans="1:11" ht="15" customHeight="1" x14ac:dyDescent="0.15">
      <c r="A146" s="212" t="s">
        <v>761</v>
      </c>
      <c r="B146" s="213" t="s">
        <v>426</v>
      </c>
      <c r="C146" s="341" t="s">
        <v>161</v>
      </c>
      <c r="D146" s="342" t="s">
        <v>426</v>
      </c>
      <c r="E146" s="216"/>
      <c r="F146" s="50"/>
      <c r="G146" s="217"/>
      <c r="H146" s="343"/>
      <c r="I146" s="216"/>
      <c r="J146" s="344"/>
      <c r="K146" s="211"/>
    </row>
    <row r="147" spans="1:11" ht="15" customHeight="1" x14ac:dyDescent="0.15">
      <c r="A147" s="212" t="s">
        <v>762</v>
      </c>
      <c r="B147" s="213" t="s">
        <v>399</v>
      </c>
      <c r="C147" s="341" t="s">
        <v>163</v>
      </c>
      <c r="D147" s="342" t="s">
        <v>164</v>
      </c>
      <c r="E147" s="218" t="s">
        <v>501</v>
      </c>
      <c r="F147" s="59" t="s">
        <v>531</v>
      </c>
      <c r="G147" s="219">
        <v>11</v>
      </c>
      <c r="H147" s="345" t="s">
        <v>400</v>
      </c>
      <c r="I147" s="216"/>
      <c r="J147" s="344"/>
      <c r="K147" s="220"/>
    </row>
    <row r="148" spans="1:11" ht="15" customHeight="1" x14ac:dyDescent="0.15">
      <c r="A148" s="212" t="s">
        <v>763</v>
      </c>
      <c r="B148" s="213" t="s">
        <v>401</v>
      </c>
      <c r="C148" s="336"/>
      <c r="D148" s="337"/>
      <c r="E148" s="216"/>
      <c r="F148" s="338"/>
      <c r="G148" s="215"/>
      <c r="H148" s="339"/>
      <c r="I148" s="214"/>
      <c r="J148" s="340"/>
      <c r="K148" s="211"/>
    </row>
    <row r="149" spans="1:11" ht="15" customHeight="1" x14ac:dyDescent="0.15">
      <c r="A149" s="212" t="s">
        <v>764</v>
      </c>
      <c r="B149" s="213" t="s">
        <v>402</v>
      </c>
      <c r="C149" s="341" t="s">
        <v>165</v>
      </c>
      <c r="D149" s="592" t="s">
        <v>427</v>
      </c>
      <c r="E149" s="216"/>
      <c r="F149" s="50"/>
      <c r="G149" s="217"/>
      <c r="H149" s="343"/>
      <c r="I149" s="216"/>
      <c r="J149" s="344"/>
      <c r="K149" s="211"/>
    </row>
    <row r="150" spans="1:11" ht="15" customHeight="1" x14ac:dyDescent="0.15">
      <c r="A150" s="212" t="s">
        <v>765</v>
      </c>
      <c r="B150" s="213" t="s">
        <v>766</v>
      </c>
      <c r="C150" s="336"/>
      <c r="D150" s="594"/>
      <c r="E150" s="216"/>
      <c r="F150" s="338"/>
      <c r="G150" s="215"/>
      <c r="H150" s="339"/>
      <c r="I150" s="214"/>
      <c r="J150" s="340"/>
      <c r="K150" s="211"/>
    </row>
    <row r="151" spans="1:11" ht="15" customHeight="1" x14ac:dyDescent="0.15">
      <c r="A151" s="212" t="s">
        <v>767</v>
      </c>
      <c r="B151" s="213" t="s">
        <v>768</v>
      </c>
      <c r="C151" s="341" t="s">
        <v>167</v>
      </c>
      <c r="D151" s="342" t="s">
        <v>168</v>
      </c>
      <c r="E151" s="216"/>
      <c r="F151" s="50"/>
      <c r="G151" s="217"/>
      <c r="H151" s="343"/>
      <c r="I151" s="216"/>
      <c r="J151" s="344"/>
      <c r="K151" s="211"/>
    </row>
    <row r="152" spans="1:11" ht="15" customHeight="1" x14ac:dyDescent="0.15">
      <c r="A152" s="212" t="s">
        <v>769</v>
      </c>
      <c r="B152" s="213" t="s">
        <v>770</v>
      </c>
      <c r="C152" s="336"/>
      <c r="D152" s="337"/>
      <c r="E152" s="216"/>
      <c r="F152" s="338"/>
      <c r="G152" s="215"/>
      <c r="H152" s="339"/>
      <c r="I152" s="214"/>
      <c r="J152" s="340"/>
      <c r="K152" s="211"/>
    </row>
    <row r="153" spans="1:11" ht="15" customHeight="1" x14ac:dyDescent="0.15">
      <c r="A153" s="212" t="s">
        <v>771</v>
      </c>
      <c r="B153" s="213" t="s">
        <v>772</v>
      </c>
      <c r="C153" s="341" t="s">
        <v>169</v>
      </c>
      <c r="D153" s="342" t="s">
        <v>170</v>
      </c>
      <c r="E153" s="216"/>
      <c r="F153" s="50"/>
      <c r="G153" s="217"/>
      <c r="H153" s="343"/>
      <c r="I153" s="216"/>
      <c r="J153" s="344"/>
      <c r="K153" s="211"/>
    </row>
    <row r="154" spans="1:11" ht="15" customHeight="1" x14ac:dyDescent="0.15">
      <c r="A154" s="212" t="s">
        <v>773</v>
      </c>
      <c r="B154" s="213" t="s">
        <v>403</v>
      </c>
      <c r="C154" s="336"/>
      <c r="D154" s="337"/>
      <c r="E154" s="216"/>
      <c r="F154" s="338"/>
      <c r="G154" s="215"/>
      <c r="H154" s="339"/>
      <c r="I154" s="214"/>
      <c r="J154" s="340"/>
      <c r="K154" s="211"/>
    </row>
    <row r="155" spans="1:11" ht="15" customHeight="1" x14ac:dyDescent="0.15">
      <c r="A155" s="212" t="s">
        <v>774</v>
      </c>
      <c r="B155" s="213" t="s">
        <v>404</v>
      </c>
      <c r="C155" s="336"/>
      <c r="D155" s="337"/>
      <c r="E155" s="216"/>
      <c r="F155" s="338"/>
      <c r="G155" s="215"/>
      <c r="H155" s="339"/>
      <c r="I155" s="214"/>
      <c r="J155" s="340"/>
      <c r="K155" s="211"/>
    </row>
    <row r="156" spans="1:11" ht="15" customHeight="1" x14ac:dyDescent="0.15">
      <c r="A156" s="212" t="s">
        <v>775</v>
      </c>
      <c r="B156" s="213" t="s">
        <v>172</v>
      </c>
      <c r="C156" s="341" t="s">
        <v>171</v>
      </c>
      <c r="D156" s="342" t="s">
        <v>172</v>
      </c>
      <c r="E156" s="216"/>
      <c r="F156" s="50"/>
      <c r="G156" s="217"/>
      <c r="H156" s="343"/>
      <c r="I156" s="216"/>
      <c r="J156" s="344"/>
      <c r="K156" s="211"/>
    </row>
    <row r="157" spans="1:11" ht="15" customHeight="1" x14ac:dyDescent="0.15">
      <c r="A157" s="212" t="s">
        <v>776</v>
      </c>
      <c r="B157" s="213" t="s">
        <v>174</v>
      </c>
      <c r="C157" s="341" t="s">
        <v>173</v>
      </c>
      <c r="D157" s="342" t="s">
        <v>174</v>
      </c>
      <c r="E157" s="216"/>
      <c r="F157" s="50"/>
      <c r="G157" s="217"/>
      <c r="H157" s="343"/>
      <c r="I157" s="216"/>
      <c r="J157" s="344"/>
      <c r="K157" s="211"/>
    </row>
    <row r="158" spans="1:11" ht="15" customHeight="1" x14ac:dyDescent="0.15">
      <c r="A158" s="212" t="s">
        <v>777</v>
      </c>
      <c r="B158" s="213" t="s">
        <v>176</v>
      </c>
      <c r="C158" s="341" t="s">
        <v>175</v>
      </c>
      <c r="D158" s="342" t="s">
        <v>176</v>
      </c>
      <c r="E158" s="216"/>
      <c r="F158" s="50"/>
      <c r="G158" s="217"/>
      <c r="H158" s="343"/>
      <c r="I158" s="216"/>
      <c r="J158" s="344"/>
      <c r="K158" s="211"/>
    </row>
    <row r="159" spans="1:11" ht="15" customHeight="1" x14ac:dyDescent="0.15">
      <c r="A159" s="212" t="s">
        <v>778</v>
      </c>
      <c r="B159" s="213" t="s">
        <v>405</v>
      </c>
      <c r="C159" s="341" t="s">
        <v>177</v>
      </c>
      <c r="D159" s="342" t="s">
        <v>178</v>
      </c>
      <c r="E159" s="216"/>
      <c r="F159" s="50"/>
      <c r="G159" s="217"/>
      <c r="H159" s="343"/>
      <c r="I159" s="216"/>
      <c r="J159" s="344"/>
      <c r="K159" s="211"/>
    </row>
    <row r="160" spans="1:11" ht="15" customHeight="1" x14ac:dyDescent="0.15">
      <c r="A160" s="212" t="s">
        <v>779</v>
      </c>
      <c r="B160" s="213" t="s">
        <v>780</v>
      </c>
      <c r="C160" s="336"/>
      <c r="D160" s="337"/>
      <c r="E160" s="216"/>
      <c r="F160" s="338"/>
      <c r="G160" s="215"/>
      <c r="H160" s="339"/>
      <c r="I160" s="214"/>
      <c r="J160" s="340"/>
      <c r="K160" s="211"/>
    </row>
    <row r="161" spans="1:11" ht="15" customHeight="1" x14ac:dyDescent="0.15">
      <c r="A161" s="212" t="s">
        <v>781</v>
      </c>
      <c r="B161" s="213" t="s">
        <v>180</v>
      </c>
      <c r="C161" s="341" t="s">
        <v>179</v>
      </c>
      <c r="D161" s="342" t="s">
        <v>180</v>
      </c>
      <c r="E161" s="216"/>
      <c r="F161" s="50"/>
      <c r="G161" s="217"/>
      <c r="H161" s="343"/>
      <c r="I161" s="216"/>
      <c r="J161" s="344"/>
      <c r="K161" s="211"/>
    </row>
    <row r="162" spans="1:11" ht="15" customHeight="1" x14ac:dyDescent="0.15">
      <c r="A162" s="212" t="s">
        <v>782</v>
      </c>
      <c r="B162" s="213" t="s">
        <v>182</v>
      </c>
      <c r="C162" s="360" t="s">
        <v>181</v>
      </c>
      <c r="D162" s="361" t="s">
        <v>182</v>
      </c>
      <c r="E162" s="218" t="s">
        <v>502</v>
      </c>
      <c r="F162" s="59" t="s">
        <v>532</v>
      </c>
      <c r="G162" s="219">
        <v>12</v>
      </c>
      <c r="H162" s="345" t="s">
        <v>406</v>
      </c>
      <c r="I162" s="216"/>
      <c r="J162" s="344"/>
      <c r="K162" s="220"/>
    </row>
    <row r="163" spans="1:11" ht="15" customHeight="1" x14ac:dyDescent="0.15">
      <c r="A163" s="212" t="s">
        <v>783</v>
      </c>
      <c r="B163" s="213" t="s">
        <v>184</v>
      </c>
      <c r="C163" s="360" t="s">
        <v>183</v>
      </c>
      <c r="D163" s="361" t="s">
        <v>184</v>
      </c>
      <c r="E163" s="216"/>
      <c r="F163" s="338"/>
      <c r="G163" s="215"/>
      <c r="H163" s="339"/>
      <c r="I163" s="214"/>
      <c r="J163" s="340"/>
      <c r="K163" s="211"/>
    </row>
    <row r="164" spans="1:11" ht="15" customHeight="1" x14ac:dyDescent="0.15">
      <c r="A164" s="212" t="s">
        <v>784</v>
      </c>
      <c r="B164" s="213" t="s">
        <v>186</v>
      </c>
      <c r="C164" s="341" t="s">
        <v>185</v>
      </c>
      <c r="D164" s="342" t="s">
        <v>186</v>
      </c>
      <c r="E164" s="216"/>
      <c r="F164" s="50"/>
      <c r="G164" s="217"/>
      <c r="H164" s="343"/>
      <c r="I164" s="216"/>
      <c r="J164" s="344"/>
      <c r="K164" s="211"/>
    </row>
    <row r="165" spans="1:11" ht="15" customHeight="1" x14ac:dyDescent="0.15">
      <c r="A165" s="212" t="s">
        <v>785</v>
      </c>
      <c r="B165" s="213" t="s">
        <v>188</v>
      </c>
      <c r="C165" s="341" t="s">
        <v>187</v>
      </c>
      <c r="D165" s="342" t="s">
        <v>188</v>
      </c>
      <c r="E165" s="216"/>
      <c r="F165" s="50"/>
      <c r="G165" s="217"/>
      <c r="H165" s="343"/>
      <c r="I165" s="216"/>
      <c r="J165" s="344"/>
      <c r="K165" s="211"/>
    </row>
    <row r="166" spans="1:11" ht="15" customHeight="1" x14ac:dyDescent="0.15">
      <c r="A166" s="212" t="s">
        <v>786</v>
      </c>
      <c r="B166" s="213" t="s">
        <v>190</v>
      </c>
      <c r="C166" s="341" t="s">
        <v>189</v>
      </c>
      <c r="D166" s="342" t="s">
        <v>190</v>
      </c>
      <c r="E166" s="216"/>
      <c r="F166" s="50"/>
      <c r="G166" s="217"/>
      <c r="H166" s="343"/>
      <c r="I166" s="216"/>
      <c r="J166" s="344"/>
      <c r="K166" s="211"/>
    </row>
    <row r="167" spans="1:11" ht="15" customHeight="1" x14ac:dyDescent="0.15">
      <c r="A167" s="212" t="s">
        <v>787</v>
      </c>
      <c r="B167" s="213" t="s">
        <v>788</v>
      </c>
      <c r="C167" s="346" t="s">
        <v>191</v>
      </c>
      <c r="D167" s="342" t="s">
        <v>192</v>
      </c>
      <c r="E167" s="218" t="s">
        <v>503</v>
      </c>
      <c r="F167" s="59" t="s">
        <v>192</v>
      </c>
      <c r="G167" s="219">
        <v>13</v>
      </c>
      <c r="H167" s="59" t="s">
        <v>407</v>
      </c>
      <c r="I167" s="216"/>
      <c r="J167" s="344"/>
      <c r="K167" s="225"/>
    </row>
    <row r="168" spans="1:11" ht="15" customHeight="1" thickBot="1" x14ac:dyDescent="0.2">
      <c r="A168" s="212" t="s">
        <v>789</v>
      </c>
      <c r="B168" s="213" t="s">
        <v>790</v>
      </c>
      <c r="C168" s="356"/>
      <c r="D168" s="337"/>
      <c r="E168" s="216"/>
      <c r="F168" s="50"/>
      <c r="G168" s="217"/>
      <c r="H168" s="50"/>
      <c r="I168" s="216"/>
      <c r="J168" s="344"/>
      <c r="K168" s="220"/>
    </row>
    <row r="169" spans="1:11" ht="15" customHeight="1" thickBot="1" x14ac:dyDescent="0.2">
      <c r="A169" s="207" t="s">
        <v>791</v>
      </c>
      <c r="B169" s="208" t="s">
        <v>408</v>
      </c>
      <c r="C169" s="362" t="s">
        <v>193</v>
      </c>
      <c r="D169" s="363" t="s">
        <v>194</v>
      </c>
      <c r="E169" s="209" t="s">
        <v>504</v>
      </c>
      <c r="F169" s="364" t="s">
        <v>533</v>
      </c>
      <c r="G169" s="210">
        <v>14</v>
      </c>
      <c r="H169" s="334" t="s">
        <v>792</v>
      </c>
      <c r="I169" s="365">
        <v>3</v>
      </c>
      <c r="J169" s="366" t="s">
        <v>411</v>
      </c>
      <c r="K169" s="226"/>
    </row>
    <row r="170" spans="1:11" ht="15" customHeight="1" x14ac:dyDescent="0.15">
      <c r="A170" s="212" t="s">
        <v>793</v>
      </c>
      <c r="B170" s="213" t="s">
        <v>794</v>
      </c>
      <c r="C170" s="347"/>
      <c r="D170" s="357"/>
      <c r="E170" s="216"/>
      <c r="F170" s="50"/>
      <c r="G170" s="216"/>
      <c r="H170" s="50"/>
      <c r="I170" s="216"/>
      <c r="J170" s="344"/>
      <c r="K170" s="211"/>
    </row>
    <row r="171" spans="1:11" ht="15" customHeight="1" x14ac:dyDescent="0.15">
      <c r="A171" s="212" t="s">
        <v>795</v>
      </c>
      <c r="B171" s="213" t="s">
        <v>409</v>
      </c>
      <c r="C171" s="356" t="s">
        <v>195</v>
      </c>
      <c r="D171" s="337" t="s">
        <v>196</v>
      </c>
      <c r="E171" s="216"/>
      <c r="F171" s="338"/>
      <c r="G171" s="215"/>
      <c r="H171" s="339"/>
      <c r="I171" s="214"/>
      <c r="J171" s="340"/>
      <c r="K171" s="211"/>
    </row>
    <row r="172" spans="1:11" ht="15" customHeight="1" x14ac:dyDescent="0.15">
      <c r="A172" s="212" t="s">
        <v>796</v>
      </c>
      <c r="B172" s="213" t="s">
        <v>410</v>
      </c>
      <c r="C172" s="347"/>
      <c r="D172" s="348"/>
      <c r="E172" s="224"/>
      <c r="F172" s="367"/>
      <c r="G172" s="217"/>
      <c r="H172" s="343"/>
      <c r="I172" s="216"/>
      <c r="J172" s="344"/>
      <c r="K172" s="211"/>
    </row>
    <row r="173" spans="1:11" ht="15" customHeight="1" x14ac:dyDescent="0.15">
      <c r="A173" s="212" t="s">
        <v>797</v>
      </c>
      <c r="B173" s="213" t="s">
        <v>198</v>
      </c>
      <c r="C173" s="336" t="s">
        <v>197</v>
      </c>
      <c r="D173" s="337" t="s">
        <v>198</v>
      </c>
      <c r="E173" s="218" t="s">
        <v>505</v>
      </c>
      <c r="F173" s="368" t="s">
        <v>534</v>
      </c>
      <c r="G173" s="215"/>
      <c r="H173" s="339"/>
      <c r="I173" s="214"/>
      <c r="J173" s="340"/>
      <c r="K173" s="211"/>
    </row>
    <row r="174" spans="1:11" ht="15" customHeight="1" x14ac:dyDescent="0.15">
      <c r="A174" s="212" t="s">
        <v>798</v>
      </c>
      <c r="B174" s="213" t="s">
        <v>200</v>
      </c>
      <c r="C174" s="341" t="s">
        <v>199</v>
      </c>
      <c r="D174" s="342" t="s">
        <v>200</v>
      </c>
      <c r="E174" s="216"/>
      <c r="F174" s="50"/>
      <c r="G174" s="217"/>
      <c r="H174" s="343"/>
      <c r="I174" s="216"/>
      <c r="J174" s="344"/>
      <c r="K174" s="211"/>
    </row>
    <row r="175" spans="1:11" ht="15" customHeight="1" x14ac:dyDescent="0.15">
      <c r="A175" s="212" t="s">
        <v>799</v>
      </c>
      <c r="B175" s="213" t="s">
        <v>202</v>
      </c>
      <c r="C175" s="341" t="s">
        <v>201</v>
      </c>
      <c r="D175" s="342" t="s">
        <v>202</v>
      </c>
      <c r="E175" s="216"/>
      <c r="F175" s="50"/>
      <c r="G175" s="217"/>
      <c r="H175" s="343"/>
      <c r="I175" s="216"/>
      <c r="J175" s="344"/>
      <c r="K175" s="211"/>
    </row>
    <row r="176" spans="1:11" ht="15" customHeight="1" x14ac:dyDescent="0.15">
      <c r="A176" s="212" t="s">
        <v>800</v>
      </c>
      <c r="B176" s="213" t="s">
        <v>204</v>
      </c>
      <c r="C176" s="341" t="s">
        <v>203</v>
      </c>
      <c r="D176" s="342" t="s">
        <v>204</v>
      </c>
      <c r="E176" s="216"/>
      <c r="F176" s="50"/>
      <c r="G176" s="217"/>
      <c r="H176" s="343"/>
      <c r="I176" s="216"/>
      <c r="J176" s="344"/>
      <c r="K176" s="211"/>
    </row>
    <row r="177" spans="1:11" ht="15" customHeight="1" x14ac:dyDescent="0.15">
      <c r="A177" s="212" t="s">
        <v>801</v>
      </c>
      <c r="B177" s="213" t="s">
        <v>802</v>
      </c>
      <c r="C177" s="360" t="s">
        <v>205</v>
      </c>
      <c r="D177" s="369" t="s">
        <v>428</v>
      </c>
      <c r="E177" s="229" t="s">
        <v>506</v>
      </c>
      <c r="F177" s="370" t="s">
        <v>428</v>
      </c>
      <c r="G177" s="217"/>
      <c r="H177" s="343"/>
      <c r="I177" s="216"/>
      <c r="J177" s="344"/>
      <c r="K177" s="211"/>
    </row>
    <row r="178" spans="1:11" ht="15" customHeight="1" x14ac:dyDescent="0.15">
      <c r="A178" s="212" t="s">
        <v>803</v>
      </c>
      <c r="B178" s="213" t="s">
        <v>804</v>
      </c>
      <c r="C178" s="346" t="s">
        <v>206</v>
      </c>
      <c r="D178" s="371" t="s">
        <v>207</v>
      </c>
      <c r="E178" s="218" t="s">
        <v>507</v>
      </c>
      <c r="F178" s="59" t="s">
        <v>535</v>
      </c>
      <c r="G178" s="217"/>
      <c r="H178" s="343"/>
      <c r="I178" s="216"/>
      <c r="J178" s="344"/>
      <c r="K178" s="211"/>
    </row>
    <row r="179" spans="1:11" ht="15" customHeight="1" x14ac:dyDescent="0.15">
      <c r="A179" s="212" t="s">
        <v>805</v>
      </c>
      <c r="B179" s="213" t="s">
        <v>806</v>
      </c>
      <c r="C179" s="347"/>
      <c r="D179" s="357"/>
      <c r="E179" s="216"/>
      <c r="F179" s="50"/>
      <c r="G179" s="217"/>
      <c r="H179" s="343"/>
      <c r="I179" s="216"/>
      <c r="J179" s="344"/>
      <c r="K179" s="211"/>
    </row>
    <row r="180" spans="1:11" ht="15" customHeight="1" x14ac:dyDescent="0.15">
      <c r="A180" s="212" t="s">
        <v>807</v>
      </c>
      <c r="B180" s="213" t="s">
        <v>209</v>
      </c>
      <c r="C180" s="336" t="s">
        <v>208</v>
      </c>
      <c r="D180" s="337" t="s">
        <v>209</v>
      </c>
      <c r="E180" s="214"/>
      <c r="F180" s="338"/>
      <c r="G180" s="215"/>
      <c r="H180" s="339"/>
      <c r="I180" s="214"/>
      <c r="J180" s="340"/>
      <c r="K180" s="211"/>
    </row>
    <row r="181" spans="1:11" ht="15" customHeight="1" x14ac:dyDescent="0.15">
      <c r="A181" s="212" t="s">
        <v>808</v>
      </c>
      <c r="B181" s="213" t="s">
        <v>809</v>
      </c>
      <c r="C181" s="346" t="s">
        <v>210</v>
      </c>
      <c r="D181" s="371" t="s">
        <v>211</v>
      </c>
      <c r="E181" s="216"/>
      <c r="F181" s="50"/>
      <c r="G181" s="217"/>
      <c r="H181" s="343"/>
      <c r="I181" s="216"/>
      <c r="J181" s="344"/>
      <c r="K181" s="211"/>
    </row>
    <row r="182" spans="1:11" ht="15" customHeight="1" x14ac:dyDescent="0.15">
      <c r="A182" s="212" t="s">
        <v>810</v>
      </c>
      <c r="B182" s="213" t="s">
        <v>412</v>
      </c>
      <c r="C182" s="347"/>
      <c r="D182" s="357"/>
      <c r="E182" s="216"/>
      <c r="F182" s="50"/>
      <c r="G182" s="217"/>
      <c r="H182" s="343"/>
      <c r="I182" s="216"/>
      <c r="J182" s="344"/>
      <c r="K182" s="211"/>
    </row>
    <row r="183" spans="1:11" ht="15" customHeight="1" x14ac:dyDescent="0.15">
      <c r="A183" s="212" t="s">
        <v>811</v>
      </c>
      <c r="B183" s="213" t="s">
        <v>213</v>
      </c>
      <c r="C183" s="347" t="s">
        <v>212</v>
      </c>
      <c r="D183" s="348" t="s">
        <v>213</v>
      </c>
      <c r="E183" s="352"/>
      <c r="F183" s="349"/>
      <c r="G183" s="215"/>
      <c r="H183" s="339"/>
      <c r="I183" s="214"/>
      <c r="J183" s="340"/>
      <c r="K183" s="211"/>
    </row>
    <row r="184" spans="1:11" ht="15" customHeight="1" x14ac:dyDescent="0.15">
      <c r="A184" s="212" t="s">
        <v>812</v>
      </c>
      <c r="B184" s="213" t="s">
        <v>215</v>
      </c>
      <c r="C184" s="336" t="s">
        <v>214</v>
      </c>
      <c r="D184" s="337" t="s">
        <v>215</v>
      </c>
      <c r="E184" s="218" t="s">
        <v>508</v>
      </c>
      <c r="F184" s="59" t="s">
        <v>536</v>
      </c>
      <c r="G184" s="217"/>
      <c r="H184" s="343"/>
      <c r="I184" s="216"/>
      <c r="J184" s="344"/>
      <c r="K184" s="211"/>
    </row>
    <row r="185" spans="1:11" ht="15" customHeight="1" x14ac:dyDescent="0.15">
      <c r="A185" s="212" t="s">
        <v>813</v>
      </c>
      <c r="B185" s="213" t="s">
        <v>217</v>
      </c>
      <c r="C185" s="341" t="s">
        <v>216</v>
      </c>
      <c r="D185" s="342" t="s">
        <v>217</v>
      </c>
      <c r="E185" s="216"/>
      <c r="F185" s="50"/>
      <c r="G185" s="217"/>
      <c r="H185" s="343"/>
      <c r="I185" s="216"/>
      <c r="J185" s="344"/>
      <c r="K185" s="211"/>
    </row>
    <row r="186" spans="1:11" ht="15" customHeight="1" x14ac:dyDescent="0.15">
      <c r="A186" s="212" t="s">
        <v>814</v>
      </c>
      <c r="B186" s="213" t="s">
        <v>219</v>
      </c>
      <c r="C186" s="341" t="s">
        <v>218</v>
      </c>
      <c r="D186" s="342" t="s">
        <v>219</v>
      </c>
      <c r="E186" s="216"/>
      <c r="F186" s="50"/>
      <c r="G186" s="217"/>
      <c r="H186" s="343"/>
      <c r="I186" s="216"/>
      <c r="J186" s="344"/>
      <c r="K186" s="211"/>
    </row>
    <row r="187" spans="1:11" ht="15" customHeight="1" x14ac:dyDescent="0.15">
      <c r="A187" s="212" t="s">
        <v>815</v>
      </c>
      <c r="B187" s="213" t="s">
        <v>221</v>
      </c>
      <c r="C187" s="341" t="s">
        <v>220</v>
      </c>
      <c r="D187" s="342" t="s">
        <v>221</v>
      </c>
      <c r="E187" s="216"/>
      <c r="F187" s="50"/>
      <c r="G187" s="217"/>
      <c r="H187" s="343"/>
      <c r="I187" s="216"/>
      <c r="J187" s="344"/>
      <c r="K187" s="211"/>
    </row>
    <row r="188" spans="1:11" ht="15" customHeight="1" x14ac:dyDescent="0.15">
      <c r="A188" s="212" t="s">
        <v>816</v>
      </c>
      <c r="B188" s="213" t="s">
        <v>17</v>
      </c>
      <c r="C188" s="341" t="s">
        <v>222</v>
      </c>
      <c r="D188" s="342" t="s">
        <v>17</v>
      </c>
      <c r="E188" s="216"/>
      <c r="F188" s="50"/>
      <c r="G188" s="217"/>
      <c r="H188" s="343"/>
      <c r="I188" s="216"/>
      <c r="J188" s="344"/>
      <c r="K188" s="211"/>
    </row>
    <row r="189" spans="1:11" ht="15" customHeight="1" x14ac:dyDescent="0.15">
      <c r="A189" s="212" t="s">
        <v>817</v>
      </c>
      <c r="B189" s="213" t="s">
        <v>18</v>
      </c>
      <c r="C189" s="360" t="s">
        <v>223</v>
      </c>
      <c r="D189" s="369" t="s">
        <v>18</v>
      </c>
      <c r="E189" s="229" t="s">
        <v>509</v>
      </c>
      <c r="F189" s="370" t="s">
        <v>18</v>
      </c>
      <c r="G189" s="229">
        <v>5</v>
      </c>
      <c r="H189" s="372" t="s">
        <v>413</v>
      </c>
      <c r="I189" s="229">
        <v>2</v>
      </c>
      <c r="J189" s="373" t="s">
        <v>414</v>
      </c>
      <c r="K189" s="211"/>
    </row>
    <row r="190" spans="1:11" ht="15" customHeight="1" thickBot="1" x14ac:dyDescent="0.2">
      <c r="A190" s="221" t="s">
        <v>818</v>
      </c>
      <c r="B190" s="222" t="s">
        <v>19</v>
      </c>
      <c r="C190" s="374" t="s">
        <v>224</v>
      </c>
      <c r="D190" s="375" t="s">
        <v>19</v>
      </c>
      <c r="E190" s="228" t="s">
        <v>510</v>
      </c>
      <c r="F190" s="376" t="s">
        <v>19</v>
      </c>
      <c r="G190" s="227">
        <v>14</v>
      </c>
      <c r="H190" s="377" t="s">
        <v>819</v>
      </c>
      <c r="I190" s="228">
        <v>3</v>
      </c>
      <c r="J190" s="378" t="s">
        <v>415</v>
      </c>
      <c r="K190" s="211"/>
    </row>
  </sheetData>
  <mergeCells count="22">
    <mergeCell ref="A1:J1"/>
    <mergeCell ref="J2:K2"/>
    <mergeCell ref="A3:B3"/>
    <mergeCell ref="C3:D3"/>
    <mergeCell ref="E3:F3"/>
    <mergeCell ref="G3:H3"/>
    <mergeCell ref="I3:J3"/>
    <mergeCell ref="D124:D125"/>
    <mergeCell ref="D127:D128"/>
    <mergeCell ref="F127:F128"/>
    <mergeCell ref="D149:D150"/>
    <mergeCell ref="D36:D37"/>
    <mergeCell ref="D42:D43"/>
    <mergeCell ref="D52:D54"/>
    <mergeCell ref="D58:D59"/>
    <mergeCell ref="F65:F66"/>
    <mergeCell ref="D68:D69"/>
    <mergeCell ref="F68:F69"/>
    <mergeCell ref="D73:D74"/>
    <mergeCell ref="D86:D87"/>
    <mergeCell ref="D113:D114"/>
    <mergeCell ref="D116:D117"/>
  </mergeCells>
  <phoneticPr fontId="2"/>
  <printOptions horizontalCentered="1"/>
  <pageMargins left="0.70866141732283472" right="0.70866141732283472" top="0.31496062992125984" bottom="0.39370078740157483" header="0.31496062992125984" footer="0.31496062992125984"/>
  <pageSetup paperSize="9" scale="70" orientation="portrait" copies="0" r:id="rId1"/>
  <rowBreaks count="2" manualBreakCount="2">
    <brk id="91" max="16383" man="1"/>
    <brk id="1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1:N223"/>
  <sheetViews>
    <sheetView showGridLines="0" topLeftCell="A113" zoomScaleNormal="100" workbookViewId="0">
      <selection activeCell="K121" sqref="K121"/>
    </sheetView>
  </sheetViews>
  <sheetFormatPr defaultRowHeight="13.5" x14ac:dyDescent="0.15"/>
  <cols>
    <col min="1" max="1" width="4.625" style="2" customWidth="1"/>
    <col min="2" max="2" width="26.125" style="4" customWidth="1"/>
    <col min="3" max="3" width="14.125" style="4" bestFit="1" customWidth="1"/>
    <col min="4" max="4" width="11.625" style="4" bestFit="1" customWidth="1"/>
    <col min="5" max="5" width="13.125" style="1" bestFit="1" customWidth="1"/>
    <col min="6" max="6" width="13.125" style="5" bestFit="1" customWidth="1"/>
    <col min="7" max="7" width="14.125" style="5" bestFit="1" customWidth="1"/>
    <col min="8" max="8" width="16.375" style="5" customWidth="1"/>
    <col min="9" max="9" width="16.125" style="2" customWidth="1"/>
    <col min="10" max="10" width="11.625" style="2" customWidth="1"/>
    <col min="11" max="11" width="12.25" style="2" bestFit="1" customWidth="1"/>
    <col min="12" max="98" width="10.5" style="2" bestFit="1" customWidth="1"/>
    <col min="99" max="16384" width="9" style="2"/>
  </cols>
  <sheetData>
    <row r="1" spans="1:8" ht="14.25" hidden="1" customHeight="1" x14ac:dyDescent="0.15">
      <c r="B1" s="3" t="s">
        <v>26</v>
      </c>
      <c r="C1" s="3"/>
      <c r="D1" s="3"/>
      <c r="F1" s="1"/>
      <c r="G1" s="1"/>
      <c r="H1" s="1"/>
    </row>
    <row r="2" spans="1:8" ht="14.25" hidden="1" customHeight="1" thickBot="1" x14ac:dyDescent="0.2">
      <c r="B2" s="4" t="s">
        <v>820</v>
      </c>
      <c r="G2" s="5" t="s">
        <v>225</v>
      </c>
    </row>
    <row r="3" spans="1:8" ht="14.25" hidden="1" customHeight="1" x14ac:dyDescent="0.15">
      <c r="A3" s="16"/>
      <c r="B3" s="17"/>
      <c r="C3" s="83" t="s">
        <v>253</v>
      </c>
      <c r="D3" s="84" t="s">
        <v>254</v>
      </c>
      <c r="E3" s="98" t="s">
        <v>35</v>
      </c>
      <c r="F3" s="97" t="s">
        <v>36</v>
      </c>
      <c r="G3" s="8" t="s">
        <v>37</v>
      </c>
      <c r="H3" s="9"/>
    </row>
    <row r="4" spans="1:8" ht="14.25" hidden="1" customHeight="1" x14ac:dyDescent="0.15">
      <c r="A4" s="14" t="s">
        <v>39</v>
      </c>
      <c r="B4" s="82" t="s">
        <v>0</v>
      </c>
      <c r="C4" s="85">
        <v>5997042</v>
      </c>
      <c r="D4" s="86">
        <v>2347587</v>
      </c>
      <c r="E4" s="99">
        <f>SUM(C4:D4,F4:G4)</f>
        <v>13561751</v>
      </c>
      <c r="F4" s="19">
        <v>4538840</v>
      </c>
      <c r="G4" s="20">
        <v>678282</v>
      </c>
      <c r="H4" s="10"/>
    </row>
    <row r="5" spans="1:8" ht="14.25" hidden="1" customHeight="1" x14ac:dyDescent="0.15">
      <c r="A5" s="14" t="s">
        <v>40</v>
      </c>
      <c r="B5" s="34" t="s">
        <v>1</v>
      </c>
      <c r="C5" s="85">
        <v>3575487</v>
      </c>
      <c r="D5" s="86">
        <v>62397</v>
      </c>
      <c r="E5" s="99">
        <f t="shared" ref="E5:E68" si="0">SUM(C5:D5,F5:G5)</f>
        <v>3993005</v>
      </c>
      <c r="F5" s="19">
        <v>279203</v>
      </c>
      <c r="G5" s="20">
        <v>75918</v>
      </c>
      <c r="H5" s="10"/>
    </row>
    <row r="6" spans="1:8" ht="14.25" hidden="1" customHeight="1" x14ac:dyDescent="0.15">
      <c r="A6" s="14" t="s">
        <v>41</v>
      </c>
      <c r="B6" s="34" t="s">
        <v>2</v>
      </c>
      <c r="C6" s="85">
        <v>917361</v>
      </c>
      <c r="D6" s="86">
        <v>0</v>
      </c>
      <c r="E6" s="99">
        <f t="shared" si="0"/>
        <v>917361</v>
      </c>
      <c r="F6" s="19">
        <v>0</v>
      </c>
      <c r="G6" s="20">
        <v>0</v>
      </c>
      <c r="H6" s="10"/>
    </row>
    <row r="7" spans="1:8" ht="14.25" hidden="1" customHeight="1" x14ac:dyDescent="0.15">
      <c r="A7" s="14" t="s">
        <v>42</v>
      </c>
      <c r="B7" s="34" t="s">
        <v>3</v>
      </c>
      <c r="C7" s="85">
        <v>800154</v>
      </c>
      <c r="D7" s="86">
        <v>149743</v>
      </c>
      <c r="E7" s="99">
        <f t="shared" si="0"/>
        <v>1266161</v>
      </c>
      <c r="F7" s="19">
        <v>275994</v>
      </c>
      <c r="G7" s="20">
        <v>40270</v>
      </c>
      <c r="H7" s="10"/>
    </row>
    <row r="8" spans="1:8" ht="14.25" hidden="1" customHeight="1" x14ac:dyDescent="0.15">
      <c r="A8" s="14" t="s">
        <v>43</v>
      </c>
      <c r="B8" s="34" t="s">
        <v>4</v>
      </c>
      <c r="C8" s="85">
        <v>1597578</v>
      </c>
      <c r="D8" s="86">
        <v>248173</v>
      </c>
      <c r="E8" s="99">
        <f t="shared" si="0"/>
        <v>2572865</v>
      </c>
      <c r="F8" s="19">
        <v>641416</v>
      </c>
      <c r="G8" s="20">
        <v>85698</v>
      </c>
      <c r="H8" s="10"/>
    </row>
    <row r="9" spans="1:8" ht="14.25" hidden="1" customHeight="1" x14ac:dyDescent="0.15">
      <c r="A9" s="24" t="s">
        <v>44</v>
      </c>
      <c r="B9" s="77" t="s">
        <v>46</v>
      </c>
      <c r="C9" s="87">
        <v>188934</v>
      </c>
      <c r="D9" s="88">
        <v>17631021</v>
      </c>
      <c r="E9" s="100">
        <f t="shared" si="0"/>
        <v>19262740</v>
      </c>
      <c r="F9" s="25">
        <v>403797</v>
      </c>
      <c r="G9" s="26">
        <v>1038988</v>
      </c>
      <c r="H9" s="11"/>
    </row>
    <row r="10" spans="1:8" ht="14.25" hidden="1" customHeight="1" x14ac:dyDescent="0.15">
      <c r="A10" s="14" t="s">
        <v>45</v>
      </c>
      <c r="B10" s="34" t="s">
        <v>417</v>
      </c>
      <c r="C10" s="85">
        <v>658981</v>
      </c>
      <c r="D10" s="86">
        <v>2662316</v>
      </c>
      <c r="E10" s="99">
        <f t="shared" si="0"/>
        <v>3942152</v>
      </c>
      <c r="F10" s="19">
        <v>118967</v>
      </c>
      <c r="G10" s="20">
        <v>501888</v>
      </c>
      <c r="H10" s="10"/>
    </row>
    <row r="11" spans="1:8" ht="14.25" hidden="1" customHeight="1" x14ac:dyDescent="0.15">
      <c r="A11" s="14" t="s">
        <v>47</v>
      </c>
      <c r="B11" s="34" t="s">
        <v>48</v>
      </c>
      <c r="C11" s="85">
        <v>27667159</v>
      </c>
      <c r="D11" s="86">
        <v>5556212</v>
      </c>
      <c r="E11" s="99">
        <f t="shared" si="0"/>
        <v>51762877</v>
      </c>
      <c r="F11" s="19">
        <v>17067455</v>
      </c>
      <c r="G11" s="20">
        <v>1472051</v>
      </c>
      <c r="H11" s="10"/>
    </row>
    <row r="12" spans="1:8" ht="14.25" hidden="1" customHeight="1" x14ac:dyDescent="0.15">
      <c r="A12" s="14" t="s">
        <v>49</v>
      </c>
      <c r="B12" s="34" t="s">
        <v>50</v>
      </c>
      <c r="C12" s="85">
        <v>7003329</v>
      </c>
      <c r="D12" s="86">
        <v>657702</v>
      </c>
      <c r="E12" s="99">
        <f t="shared" si="0"/>
        <v>11941270</v>
      </c>
      <c r="F12" s="19">
        <v>3767736</v>
      </c>
      <c r="G12" s="20">
        <v>512503</v>
      </c>
      <c r="H12" s="11"/>
    </row>
    <row r="13" spans="1:8" ht="14.25" hidden="1" customHeight="1" x14ac:dyDescent="0.15">
      <c r="A13" s="14" t="s">
        <v>51</v>
      </c>
      <c r="B13" s="34" t="s">
        <v>52</v>
      </c>
      <c r="C13" s="85">
        <v>1508574</v>
      </c>
      <c r="D13" s="86">
        <v>192671</v>
      </c>
      <c r="E13" s="99">
        <f t="shared" si="0"/>
        <v>2847290</v>
      </c>
      <c r="F13" s="19">
        <v>882912</v>
      </c>
      <c r="G13" s="20">
        <v>263133</v>
      </c>
      <c r="H13" s="10"/>
    </row>
    <row r="14" spans="1:8" ht="14.25" hidden="1" customHeight="1" x14ac:dyDescent="0.15">
      <c r="A14" s="24" t="s">
        <v>53</v>
      </c>
      <c r="B14" s="77" t="s">
        <v>5</v>
      </c>
      <c r="C14" s="87">
        <v>2161587</v>
      </c>
      <c r="D14" s="88">
        <v>1399704</v>
      </c>
      <c r="E14" s="100">
        <f t="shared" si="0"/>
        <v>4966073</v>
      </c>
      <c r="F14" s="25">
        <v>1351655</v>
      </c>
      <c r="G14" s="26">
        <v>53127</v>
      </c>
      <c r="H14" s="10"/>
    </row>
    <row r="15" spans="1:8" ht="14.25" hidden="1" customHeight="1" x14ac:dyDescent="0.15">
      <c r="A15" s="14" t="s">
        <v>54</v>
      </c>
      <c r="B15" s="34" t="s">
        <v>55</v>
      </c>
      <c r="C15" s="85">
        <v>1410218</v>
      </c>
      <c r="D15" s="86">
        <v>481397</v>
      </c>
      <c r="E15" s="99">
        <f t="shared" si="0"/>
        <v>2339687</v>
      </c>
      <c r="F15" s="19">
        <v>406922</v>
      </c>
      <c r="G15" s="20">
        <v>41150</v>
      </c>
      <c r="H15" s="10"/>
    </row>
    <row r="16" spans="1:8" ht="14.25" hidden="1" customHeight="1" x14ac:dyDescent="0.15">
      <c r="A16" s="14" t="s">
        <v>56</v>
      </c>
      <c r="B16" s="34" t="s">
        <v>57</v>
      </c>
      <c r="C16" s="85">
        <v>2175782</v>
      </c>
      <c r="D16" s="86">
        <v>4673124</v>
      </c>
      <c r="E16" s="99">
        <f t="shared" si="0"/>
        <v>13967185</v>
      </c>
      <c r="F16" s="19">
        <v>6759119</v>
      </c>
      <c r="G16" s="20">
        <v>359160</v>
      </c>
      <c r="H16" s="10"/>
    </row>
    <row r="17" spans="1:8" ht="14.25" hidden="1" customHeight="1" x14ac:dyDescent="0.15">
      <c r="A17" s="14" t="s">
        <v>58</v>
      </c>
      <c r="B17" s="34" t="s">
        <v>59</v>
      </c>
      <c r="C17" s="85">
        <v>2406885</v>
      </c>
      <c r="D17" s="86">
        <v>1220748</v>
      </c>
      <c r="E17" s="99">
        <f t="shared" si="0"/>
        <v>4573652</v>
      </c>
      <c r="F17" s="19">
        <v>625270</v>
      </c>
      <c r="G17" s="20">
        <v>320749</v>
      </c>
      <c r="H17" s="10"/>
    </row>
    <row r="18" spans="1:8" ht="14.25" hidden="1" customHeight="1" x14ac:dyDescent="0.15">
      <c r="A18" s="14" t="s">
        <v>60</v>
      </c>
      <c r="B18" s="34" t="s">
        <v>61</v>
      </c>
      <c r="C18" s="85">
        <v>1843158</v>
      </c>
      <c r="D18" s="86">
        <v>751465</v>
      </c>
      <c r="E18" s="99">
        <f t="shared" si="0"/>
        <v>4558542</v>
      </c>
      <c r="F18" s="19">
        <v>1865389</v>
      </c>
      <c r="G18" s="20">
        <v>98530</v>
      </c>
      <c r="H18" s="10"/>
    </row>
    <row r="19" spans="1:8" ht="14.25" hidden="1" customHeight="1" x14ac:dyDescent="0.15">
      <c r="A19" s="24" t="s">
        <v>62</v>
      </c>
      <c r="B19" s="77" t="s">
        <v>6</v>
      </c>
      <c r="C19" s="87">
        <v>4247250</v>
      </c>
      <c r="D19" s="88">
        <v>420480</v>
      </c>
      <c r="E19" s="100">
        <f t="shared" si="0"/>
        <v>6442702</v>
      </c>
      <c r="F19" s="25">
        <v>1354025</v>
      </c>
      <c r="G19" s="26">
        <v>420947</v>
      </c>
      <c r="H19" s="10"/>
    </row>
    <row r="20" spans="1:8" ht="14.25" hidden="1" customHeight="1" x14ac:dyDescent="0.15">
      <c r="A20" s="14" t="s">
        <v>63</v>
      </c>
      <c r="B20" s="34" t="s">
        <v>64</v>
      </c>
      <c r="C20" s="85">
        <v>3456336</v>
      </c>
      <c r="D20" s="86">
        <v>173749</v>
      </c>
      <c r="E20" s="99">
        <f t="shared" si="0"/>
        <v>4919229</v>
      </c>
      <c r="F20" s="19">
        <v>940630</v>
      </c>
      <c r="G20" s="20">
        <v>348514</v>
      </c>
      <c r="H20" s="10"/>
    </row>
    <row r="21" spans="1:8" ht="14.25" hidden="1" customHeight="1" x14ac:dyDescent="0.15">
      <c r="A21" s="14" t="s">
        <v>65</v>
      </c>
      <c r="B21" s="34" t="s">
        <v>66</v>
      </c>
      <c r="C21" s="85">
        <v>4972443</v>
      </c>
      <c r="D21" s="86">
        <v>64348</v>
      </c>
      <c r="E21" s="99">
        <f t="shared" si="0"/>
        <v>5537092</v>
      </c>
      <c r="F21" s="19">
        <v>306953</v>
      </c>
      <c r="G21" s="20">
        <v>193348</v>
      </c>
      <c r="H21" s="10"/>
    </row>
    <row r="22" spans="1:8" ht="14.25" hidden="1" customHeight="1" x14ac:dyDescent="0.15">
      <c r="A22" s="14" t="s">
        <v>67</v>
      </c>
      <c r="B22" s="34" t="s">
        <v>68</v>
      </c>
      <c r="C22" s="85">
        <v>388997</v>
      </c>
      <c r="D22" s="86">
        <v>119859</v>
      </c>
      <c r="E22" s="99">
        <f t="shared" si="0"/>
        <v>713173</v>
      </c>
      <c r="F22" s="19">
        <v>174374</v>
      </c>
      <c r="G22" s="20">
        <v>29943</v>
      </c>
      <c r="H22" s="10"/>
    </row>
    <row r="23" spans="1:8" ht="14.25" hidden="1" customHeight="1" x14ac:dyDescent="0.15">
      <c r="A23" s="14" t="s">
        <v>69</v>
      </c>
      <c r="B23" s="34" t="s">
        <v>70</v>
      </c>
      <c r="C23" s="85">
        <v>2002349</v>
      </c>
      <c r="D23" s="86">
        <v>548242</v>
      </c>
      <c r="E23" s="99">
        <f t="shared" si="0"/>
        <v>3055142</v>
      </c>
      <c r="F23" s="19">
        <v>378185</v>
      </c>
      <c r="G23" s="20">
        <v>126366</v>
      </c>
      <c r="H23" s="10"/>
    </row>
    <row r="24" spans="1:8" ht="14.25" hidden="1" customHeight="1" x14ac:dyDescent="0.15">
      <c r="A24" s="24" t="s">
        <v>71</v>
      </c>
      <c r="B24" s="77" t="s">
        <v>419</v>
      </c>
      <c r="C24" s="87">
        <v>3041585</v>
      </c>
      <c r="D24" s="88">
        <v>46246</v>
      </c>
      <c r="E24" s="100">
        <f t="shared" si="0"/>
        <v>3324793</v>
      </c>
      <c r="F24" s="25">
        <v>72517</v>
      </c>
      <c r="G24" s="26">
        <v>164445</v>
      </c>
      <c r="H24" s="10"/>
    </row>
    <row r="25" spans="1:8" ht="14.25" hidden="1" customHeight="1" x14ac:dyDescent="0.15">
      <c r="A25" s="36" t="s">
        <v>72</v>
      </c>
      <c r="B25" s="78" t="s">
        <v>563</v>
      </c>
      <c r="C25" s="89">
        <v>5624235</v>
      </c>
      <c r="D25" s="90">
        <v>1844397</v>
      </c>
      <c r="E25" s="101">
        <f t="shared" si="0"/>
        <v>8318977</v>
      </c>
      <c r="F25" s="37">
        <v>648961</v>
      </c>
      <c r="G25" s="38">
        <v>201384</v>
      </c>
      <c r="H25" s="619" t="s">
        <v>257</v>
      </c>
    </row>
    <row r="26" spans="1:8" ht="14.25" hidden="1" customHeight="1" x14ac:dyDescent="0.15">
      <c r="A26" s="36" t="s">
        <v>73</v>
      </c>
      <c r="B26" s="78" t="s">
        <v>74</v>
      </c>
      <c r="C26" s="89">
        <v>2511676</v>
      </c>
      <c r="D26" s="90">
        <v>674678</v>
      </c>
      <c r="E26" s="101">
        <f t="shared" si="0"/>
        <v>3811990</v>
      </c>
      <c r="F26" s="37">
        <v>514705</v>
      </c>
      <c r="G26" s="38">
        <v>110931</v>
      </c>
      <c r="H26" s="619"/>
    </row>
    <row r="27" spans="1:8" ht="14.25" hidden="1" customHeight="1" x14ac:dyDescent="0.15">
      <c r="A27" s="14" t="s">
        <v>75</v>
      </c>
      <c r="B27" s="34" t="s">
        <v>76</v>
      </c>
      <c r="C27" s="85">
        <v>493718</v>
      </c>
      <c r="D27" s="86">
        <v>104252</v>
      </c>
      <c r="E27" s="99">
        <f t="shared" si="0"/>
        <v>752958</v>
      </c>
      <c r="F27" s="19">
        <v>128886</v>
      </c>
      <c r="G27" s="20">
        <v>26102</v>
      </c>
      <c r="H27" s="327"/>
    </row>
    <row r="28" spans="1:8" ht="14.25" hidden="1" customHeight="1" x14ac:dyDescent="0.15">
      <c r="A28" s="14" t="s">
        <v>77</v>
      </c>
      <c r="B28" s="34" t="s">
        <v>78</v>
      </c>
      <c r="C28" s="85">
        <v>7055434</v>
      </c>
      <c r="D28" s="86">
        <v>3148733</v>
      </c>
      <c r="E28" s="99">
        <f t="shared" si="0"/>
        <v>13972694</v>
      </c>
      <c r="F28" s="19">
        <v>3390791</v>
      </c>
      <c r="G28" s="20">
        <v>377736</v>
      </c>
      <c r="H28" s="11"/>
    </row>
    <row r="29" spans="1:8" ht="14.25" hidden="1" customHeight="1" x14ac:dyDescent="0.15">
      <c r="A29" s="24" t="s">
        <v>79</v>
      </c>
      <c r="B29" s="77" t="s">
        <v>80</v>
      </c>
      <c r="C29" s="87">
        <v>6888938</v>
      </c>
      <c r="D29" s="88">
        <v>1239681</v>
      </c>
      <c r="E29" s="100">
        <f t="shared" si="0"/>
        <v>12290695</v>
      </c>
      <c r="F29" s="25">
        <v>3953305</v>
      </c>
      <c r="G29" s="26">
        <v>208771</v>
      </c>
      <c r="H29" s="11"/>
    </row>
    <row r="30" spans="1:8" ht="14.25" hidden="1" customHeight="1" x14ac:dyDescent="0.15">
      <c r="A30" s="14" t="s">
        <v>81</v>
      </c>
      <c r="B30" s="34" t="s">
        <v>82</v>
      </c>
      <c r="C30" s="85">
        <v>15382612</v>
      </c>
      <c r="D30" s="86">
        <v>3265571</v>
      </c>
      <c r="E30" s="99">
        <f t="shared" si="0"/>
        <v>24094107</v>
      </c>
      <c r="F30" s="19">
        <v>4977455</v>
      </c>
      <c r="G30" s="20">
        <v>468469</v>
      </c>
      <c r="H30" s="10"/>
    </row>
    <row r="31" spans="1:8" ht="14.25" hidden="1" customHeight="1" x14ac:dyDescent="0.15">
      <c r="A31" s="14" t="s">
        <v>83</v>
      </c>
      <c r="B31" s="34" t="s">
        <v>84</v>
      </c>
      <c r="C31" s="85">
        <v>1452000</v>
      </c>
      <c r="D31" s="86">
        <v>86131</v>
      </c>
      <c r="E31" s="99">
        <f t="shared" si="0"/>
        <v>1705850</v>
      </c>
      <c r="F31" s="19">
        <v>88726</v>
      </c>
      <c r="G31" s="20">
        <v>78993</v>
      </c>
      <c r="H31" s="10"/>
    </row>
    <row r="32" spans="1:8" ht="14.25" hidden="1" customHeight="1" x14ac:dyDescent="0.15">
      <c r="A32" s="14" t="s">
        <v>85</v>
      </c>
      <c r="B32" s="34" t="s">
        <v>7</v>
      </c>
      <c r="C32" s="85">
        <v>10826766</v>
      </c>
      <c r="D32" s="86">
        <v>1062748</v>
      </c>
      <c r="E32" s="99">
        <f t="shared" si="0"/>
        <v>14927445</v>
      </c>
      <c r="F32" s="19">
        <v>2575305</v>
      </c>
      <c r="G32" s="20">
        <v>462626</v>
      </c>
      <c r="H32" s="10"/>
    </row>
    <row r="33" spans="1:8" ht="14.25" hidden="1" customHeight="1" x14ac:dyDescent="0.15">
      <c r="A33" s="14" t="s">
        <v>86</v>
      </c>
      <c r="B33" s="34" t="s">
        <v>87</v>
      </c>
      <c r="C33" s="85">
        <v>3171221</v>
      </c>
      <c r="D33" s="86">
        <v>890253</v>
      </c>
      <c r="E33" s="99">
        <f t="shared" si="0"/>
        <v>5325883</v>
      </c>
      <c r="F33" s="19">
        <v>1111246</v>
      </c>
      <c r="G33" s="20">
        <v>153163</v>
      </c>
      <c r="H33" s="10"/>
    </row>
    <row r="34" spans="1:8" ht="14.25" hidden="1" customHeight="1" x14ac:dyDescent="0.15">
      <c r="A34" s="24" t="s">
        <v>88</v>
      </c>
      <c r="B34" s="77" t="s">
        <v>422</v>
      </c>
      <c r="C34" s="87">
        <v>343332</v>
      </c>
      <c r="D34" s="88">
        <v>1110999</v>
      </c>
      <c r="E34" s="100">
        <f t="shared" si="0"/>
        <v>2519961</v>
      </c>
      <c r="F34" s="25">
        <v>1022560</v>
      </c>
      <c r="G34" s="26">
        <v>43070</v>
      </c>
      <c r="H34" s="10"/>
    </row>
    <row r="35" spans="1:8" ht="14.25" hidden="1" customHeight="1" x14ac:dyDescent="0.15">
      <c r="A35" s="14" t="s">
        <v>89</v>
      </c>
      <c r="B35" s="34" t="s">
        <v>8</v>
      </c>
      <c r="C35" s="85">
        <v>1238037</v>
      </c>
      <c r="D35" s="86">
        <v>264834</v>
      </c>
      <c r="E35" s="99">
        <f t="shared" si="0"/>
        <v>1887350</v>
      </c>
      <c r="F35" s="19">
        <v>287343</v>
      </c>
      <c r="G35" s="20">
        <v>97136</v>
      </c>
      <c r="H35" s="10"/>
    </row>
    <row r="36" spans="1:8" ht="14.25" hidden="1" customHeight="1" x14ac:dyDescent="0.15">
      <c r="A36" s="14" t="s">
        <v>90</v>
      </c>
      <c r="B36" s="34" t="s">
        <v>9</v>
      </c>
      <c r="C36" s="85">
        <v>2666761</v>
      </c>
      <c r="D36" s="86">
        <v>18257</v>
      </c>
      <c r="E36" s="99">
        <f t="shared" si="0"/>
        <v>3637187</v>
      </c>
      <c r="F36" s="19">
        <v>734024</v>
      </c>
      <c r="G36" s="20">
        <v>218145</v>
      </c>
      <c r="H36" s="10"/>
    </row>
    <row r="37" spans="1:8" ht="14.25" hidden="1" customHeight="1" x14ac:dyDescent="0.15">
      <c r="A37" s="14" t="s">
        <v>91</v>
      </c>
      <c r="B37" s="34" t="s">
        <v>92</v>
      </c>
      <c r="C37" s="85">
        <v>669082</v>
      </c>
      <c r="D37" s="86">
        <v>138250</v>
      </c>
      <c r="E37" s="99">
        <f t="shared" si="0"/>
        <v>1028441</v>
      </c>
      <c r="F37" s="19">
        <v>187627</v>
      </c>
      <c r="G37" s="20">
        <v>33482</v>
      </c>
      <c r="H37" s="10"/>
    </row>
    <row r="38" spans="1:8" ht="14.25" hidden="1" customHeight="1" x14ac:dyDescent="0.15">
      <c r="A38" s="14" t="s">
        <v>93</v>
      </c>
      <c r="B38" s="34" t="s">
        <v>10</v>
      </c>
      <c r="C38" s="85">
        <v>1736738</v>
      </c>
      <c r="D38" s="86">
        <v>318834</v>
      </c>
      <c r="E38" s="99">
        <f t="shared" si="0"/>
        <v>2567880</v>
      </c>
      <c r="F38" s="19">
        <v>381722</v>
      </c>
      <c r="G38" s="20">
        <v>130586</v>
      </c>
      <c r="H38" s="10"/>
    </row>
    <row r="39" spans="1:8" ht="14.25" hidden="1" customHeight="1" x14ac:dyDescent="0.15">
      <c r="A39" s="24" t="s">
        <v>94</v>
      </c>
      <c r="B39" s="77" t="s">
        <v>11</v>
      </c>
      <c r="C39" s="87">
        <v>9302671</v>
      </c>
      <c r="D39" s="88">
        <v>344460</v>
      </c>
      <c r="E39" s="100">
        <f t="shared" si="0"/>
        <v>9824629</v>
      </c>
      <c r="F39" s="25">
        <v>70867</v>
      </c>
      <c r="G39" s="26">
        <v>106631</v>
      </c>
      <c r="H39" s="10"/>
    </row>
    <row r="40" spans="1:8" ht="14.25" hidden="1" customHeight="1" x14ac:dyDescent="0.15">
      <c r="A40" s="14" t="s">
        <v>95</v>
      </c>
      <c r="B40" s="34" t="s">
        <v>96</v>
      </c>
      <c r="C40" s="85">
        <v>13960703</v>
      </c>
      <c r="D40" s="86">
        <v>489481</v>
      </c>
      <c r="E40" s="99">
        <f t="shared" si="0"/>
        <v>16607182</v>
      </c>
      <c r="F40" s="19">
        <v>1572762</v>
      </c>
      <c r="G40" s="20">
        <v>584236</v>
      </c>
      <c r="H40" s="10"/>
    </row>
    <row r="41" spans="1:8" ht="14.25" hidden="1" customHeight="1" x14ac:dyDescent="0.15">
      <c r="A41" s="14" t="s">
        <v>97</v>
      </c>
      <c r="B41" s="34" t="s">
        <v>564</v>
      </c>
      <c r="C41" s="85">
        <v>1820289</v>
      </c>
      <c r="D41" s="86">
        <v>30584</v>
      </c>
      <c r="E41" s="99">
        <f t="shared" si="0"/>
        <v>1982853</v>
      </c>
      <c r="F41" s="19">
        <v>62822</v>
      </c>
      <c r="G41" s="20">
        <v>69158</v>
      </c>
      <c r="H41" s="611"/>
    </row>
    <row r="42" spans="1:8" ht="14.25" hidden="1" customHeight="1" x14ac:dyDescent="0.15">
      <c r="A42" s="14" t="s">
        <v>98</v>
      </c>
      <c r="B42" s="34" t="s">
        <v>99</v>
      </c>
      <c r="C42" s="85">
        <v>2259059</v>
      </c>
      <c r="D42" s="86">
        <v>180644</v>
      </c>
      <c r="E42" s="99">
        <f t="shared" si="0"/>
        <v>2652099</v>
      </c>
      <c r="F42" s="19">
        <v>131190</v>
      </c>
      <c r="G42" s="20">
        <v>81206</v>
      </c>
      <c r="H42" s="612"/>
    </row>
    <row r="43" spans="1:8" ht="14.25" hidden="1" customHeight="1" x14ac:dyDescent="0.15">
      <c r="A43" s="14" t="s">
        <v>100</v>
      </c>
      <c r="B43" s="34" t="s">
        <v>12</v>
      </c>
      <c r="C43" s="85">
        <v>3481882</v>
      </c>
      <c r="D43" s="86">
        <v>2431146</v>
      </c>
      <c r="E43" s="99">
        <f t="shared" si="0"/>
        <v>6899770</v>
      </c>
      <c r="F43" s="19">
        <v>775112</v>
      </c>
      <c r="G43" s="20">
        <v>211630</v>
      </c>
      <c r="H43" s="10"/>
    </row>
    <row r="44" spans="1:8" ht="14.25" hidden="1" customHeight="1" x14ac:dyDescent="0.15">
      <c r="A44" s="24" t="s">
        <v>101</v>
      </c>
      <c r="B44" s="77" t="s">
        <v>13</v>
      </c>
      <c r="C44" s="87">
        <v>5324753</v>
      </c>
      <c r="D44" s="88">
        <v>1222580</v>
      </c>
      <c r="E44" s="100">
        <f t="shared" si="0"/>
        <v>7439511</v>
      </c>
      <c r="F44" s="25">
        <v>682066</v>
      </c>
      <c r="G44" s="26">
        <v>210112</v>
      </c>
      <c r="H44" s="11"/>
    </row>
    <row r="45" spans="1:8" ht="14.25" hidden="1" customHeight="1" x14ac:dyDescent="0.15">
      <c r="A45" s="14" t="s">
        <v>102</v>
      </c>
      <c r="B45" s="34" t="s">
        <v>424</v>
      </c>
      <c r="C45" s="85">
        <v>4226889</v>
      </c>
      <c r="D45" s="86">
        <v>371195</v>
      </c>
      <c r="E45" s="99">
        <f t="shared" si="0"/>
        <v>5618137</v>
      </c>
      <c r="F45" s="19">
        <v>624578</v>
      </c>
      <c r="G45" s="20">
        <v>395475</v>
      </c>
      <c r="H45" s="10"/>
    </row>
    <row r="46" spans="1:8" ht="14.25" hidden="1" customHeight="1" x14ac:dyDescent="0.15">
      <c r="A46" s="14" t="s">
        <v>103</v>
      </c>
      <c r="B46" s="34" t="s">
        <v>14</v>
      </c>
      <c r="C46" s="85">
        <v>7510060</v>
      </c>
      <c r="D46" s="86">
        <v>873661</v>
      </c>
      <c r="E46" s="99">
        <f t="shared" si="0"/>
        <v>10148861</v>
      </c>
      <c r="F46" s="19">
        <v>1469527</v>
      </c>
      <c r="G46" s="20">
        <v>295613</v>
      </c>
      <c r="H46" s="11"/>
    </row>
    <row r="47" spans="1:8" ht="14.25" hidden="1" customHeight="1" x14ac:dyDescent="0.15">
      <c r="A47" s="14" t="s">
        <v>104</v>
      </c>
      <c r="B47" s="34" t="s">
        <v>105</v>
      </c>
      <c r="C47" s="85">
        <v>10458558</v>
      </c>
      <c r="D47" s="86">
        <v>1538692</v>
      </c>
      <c r="E47" s="99">
        <f t="shared" si="0"/>
        <v>13572230</v>
      </c>
      <c r="F47" s="19">
        <v>1395896</v>
      </c>
      <c r="G47" s="20">
        <v>179084</v>
      </c>
      <c r="H47" s="10"/>
    </row>
    <row r="48" spans="1:8" ht="14.25" hidden="1" customHeight="1" x14ac:dyDescent="0.15">
      <c r="A48" s="14" t="s">
        <v>106</v>
      </c>
      <c r="B48" s="34" t="s">
        <v>107</v>
      </c>
      <c r="C48" s="85">
        <v>16704923</v>
      </c>
      <c r="D48" s="86">
        <v>2026169</v>
      </c>
      <c r="E48" s="99">
        <f t="shared" si="0"/>
        <v>21631618</v>
      </c>
      <c r="F48" s="19">
        <v>2648839</v>
      </c>
      <c r="G48" s="20">
        <v>251687</v>
      </c>
      <c r="H48" s="10"/>
    </row>
    <row r="49" spans="1:8" ht="14.25" hidden="1" customHeight="1" x14ac:dyDescent="0.15">
      <c r="A49" s="24" t="s">
        <v>108</v>
      </c>
      <c r="B49" s="77" t="s">
        <v>109</v>
      </c>
      <c r="C49" s="87">
        <v>6903300</v>
      </c>
      <c r="D49" s="88">
        <v>2109094</v>
      </c>
      <c r="E49" s="100">
        <f t="shared" si="0"/>
        <v>11120597</v>
      </c>
      <c r="F49" s="25">
        <v>1954066</v>
      </c>
      <c r="G49" s="26">
        <v>154137</v>
      </c>
      <c r="H49" s="10"/>
    </row>
    <row r="50" spans="1:8" ht="14.25" hidden="1" customHeight="1" x14ac:dyDescent="0.15">
      <c r="A50" s="14" t="s">
        <v>110</v>
      </c>
      <c r="B50" s="34" t="s">
        <v>111</v>
      </c>
      <c r="C50" s="85">
        <v>6673577</v>
      </c>
      <c r="D50" s="86">
        <v>2999269</v>
      </c>
      <c r="E50" s="99">
        <f t="shared" si="0"/>
        <v>10415294</v>
      </c>
      <c r="F50" s="19">
        <v>648541</v>
      </c>
      <c r="G50" s="20">
        <v>93907</v>
      </c>
      <c r="H50" s="10"/>
    </row>
    <row r="51" spans="1:8" ht="14.25" hidden="1" customHeight="1" x14ac:dyDescent="0.15">
      <c r="A51" s="14" t="s">
        <v>112</v>
      </c>
      <c r="B51" s="34" t="s">
        <v>113</v>
      </c>
      <c r="C51" s="85">
        <v>6862507</v>
      </c>
      <c r="D51" s="86">
        <v>1174883</v>
      </c>
      <c r="E51" s="99">
        <f t="shared" si="0"/>
        <v>8596252</v>
      </c>
      <c r="F51" s="19">
        <v>471938</v>
      </c>
      <c r="G51" s="20">
        <v>86924</v>
      </c>
      <c r="H51" s="10"/>
    </row>
    <row r="52" spans="1:8" ht="14.25" hidden="1" customHeight="1" x14ac:dyDescent="0.15">
      <c r="A52" s="14" t="s">
        <v>114</v>
      </c>
      <c r="B52" s="34" t="s">
        <v>115</v>
      </c>
      <c r="C52" s="85">
        <v>8020327</v>
      </c>
      <c r="D52" s="86">
        <v>1440693</v>
      </c>
      <c r="E52" s="99">
        <f t="shared" si="0"/>
        <v>10534046</v>
      </c>
      <c r="F52" s="19">
        <v>965080</v>
      </c>
      <c r="G52" s="20">
        <v>107946</v>
      </c>
      <c r="H52" s="10"/>
    </row>
    <row r="53" spans="1:8" ht="14.25" hidden="1" customHeight="1" x14ac:dyDescent="0.15">
      <c r="A53" s="14" t="s">
        <v>116</v>
      </c>
      <c r="B53" s="34" t="s">
        <v>117</v>
      </c>
      <c r="C53" s="85">
        <v>2850259</v>
      </c>
      <c r="D53" s="86">
        <v>947207</v>
      </c>
      <c r="E53" s="99">
        <f t="shared" si="0"/>
        <v>6025475</v>
      </c>
      <c r="F53" s="19">
        <v>2184796</v>
      </c>
      <c r="G53" s="20">
        <v>43213</v>
      </c>
      <c r="H53" s="10"/>
    </row>
    <row r="54" spans="1:8" ht="14.25" hidden="1" customHeight="1" x14ac:dyDescent="0.15">
      <c r="A54" s="24" t="s">
        <v>118</v>
      </c>
      <c r="B54" s="77" t="s">
        <v>119</v>
      </c>
      <c r="C54" s="87">
        <v>2165477</v>
      </c>
      <c r="D54" s="88">
        <v>1074651</v>
      </c>
      <c r="E54" s="100">
        <f t="shared" si="0"/>
        <v>3664009</v>
      </c>
      <c r="F54" s="25">
        <v>382789</v>
      </c>
      <c r="G54" s="26">
        <v>41092</v>
      </c>
      <c r="H54" s="10"/>
    </row>
    <row r="55" spans="1:8" ht="14.25" hidden="1" customHeight="1" x14ac:dyDescent="0.15">
      <c r="A55" s="14" t="s">
        <v>120</v>
      </c>
      <c r="B55" s="34" t="s">
        <v>121</v>
      </c>
      <c r="C55" s="85">
        <v>3026647</v>
      </c>
      <c r="D55" s="86">
        <v>1260488</v>
      </c>
      <c r="E55" s="99">
        <f t="shared" si="0"/>
        <v>5204359</v>
      </c>
      <c r="F55" s="19">
        <v>877719</v>
      </c>
      <c r="G55" s="20">
        <v>39505</v>
      </c>
      <c r="H55" s="10"/>
    </row>
    <row r="56" spans="1:8" ht="14.25" hidden="1" customHeight="1" x14ac:dyDescent="0.15">
      <c r="A56" s="14" t="s">
        <v>122</v>
      </c>
      <c r="B56" s="34" t="s">
        <v>425</v>
      </c>
      <c r="C56" s="85">
        <v>3537613</v>
      </c>
      <c r="D56" s="86">
        <v>3744299</v>
      </c>
      <c r="E56" s="99">
        <f t="shared" si="0"/>
        <v>9141553</v>
      </c>
      <c r="F56" s="19">
        <v>1779142</v>
      </c>
      <c r="G56" s="20">
        <v>80499</v>
      </c>
      <c r="H56" s="10"/>
    </row>
    <row r="57" spans="1:8" ht="14.25" hidden="1" customHeight="1" x14ac:dyDescent="0.15">
      <c r="A57" s="14" t="s">
        <v>123</v>
      </c>
      <c r="B57" s="34" t="s">
        <v>124</v>
      </c>
      <c r="C57" s="85">
        <v>1918847</v>
      </c>
      <c r="D57" s="86">
        <v>2668145</v>
      </c>
      <c r="E57" s="99">
        <f t="shared" si="0"/>
        <v>5436607</v>
      </c>
      <c r="F57" s="19">
        <v>814813</v>
      </c>
      <c r="G57" s="20">
        <v>34802</v>
      </c>
      <c r="H57" s="611"/>
    </row>
    <row r="58" spans="1:8" ht="14.25" hidden="1" customHeight="1" x14ac:dyDescent="0.15">
      <c r="A58" s="14" t="s">
        <v>125</v>
      </c>
      <c r="B58" s="34" t="s">
        <v>126</v>
      </c>
      <c r="C58" s="85">
        <v>15988340</v>
      </c>
      <c r="D58" s="86">
        <v>1173404</v>
      </c>
      <c r="E58" s="99">
        <f t="shared" si="0"/>
        <v>20940310</v>
      </c>
      <c r="F58" s="19">
        <v>3360416</v>
      </c>
      <c r="G58" s="20">
        <v>418150</v>
      </c>
      <c r="H58" s="612"/>
    </row>
    <row r="59" spans="1:8" ht="14.25" hidden="1" customHeight="1" x14ac:dyDescent="0.15">
      <c r="A59" s="24" t="s">
        <v>127</v>
      </c>
      <c r="B59" s="77" t="s">
        <v>128</v>
      </c>
      <c r="C59" s="87">
        <v>4560649</v>
      </c>
      <c r="D59" s="88">
        <v>168113</v>
      </c>
      <c r="E59" s="100">
        <f t="shared" si="0"/>
        <v>5315568</v>
      </c>
      <c r="F59" s="25">
        <v>494788</v>
      </c>
      <c r="G59" s="26">
        <v>92018</v>
      </c>
      <c r="H59" s="11"/>
    </row>
    <row r="60" spans="1:8" ht="14.25" hidden="1" customHeight="1" x14ac:dyDescent="0.15">
      <c r="A60" s="14" t="s">
        <v>129</v>
      </c>
      <c r="B60" s="34" t="s">
        <v>130</v>
      </c>
      <c r="C60" s="85">
        <v>27769059</v>
      </c>
      <c r="D60" s="86">
        <v>1510869</v>
      </c>
      <c r="E60" s="99">
        <f t="shared" si="0"/>
        <v>30695022</v>
      </c>
      <c r="F60" s="19">
        <v>959976</v>
      </c>
      <c r="G60" s="20">
        <v>455118</v>
      </c>
      <c r="H60" s="10"/>
    </row>
    <row r="61" spans="1:8" ht="14.25" hidden="1" customHeight="1" x14ac:dyDescent="0.15">
      <c r="A61" s="14" t="s">
        <v>131</v>
      </c>
      <c r="B61" s="34" t="s">
        <v>132</v>
      </c>
      <c r="C61" s="85">
        <v>2688898</v>
      </c>
      <c r="D61" s="86">
        <v>91461</v>
      </c>
      <c r="E61" s="99">
        <f t="shared" si="0"/>
        <v>3016069</v>
      </c>
      <c r="F61" s="19">
        <v>225401</v>
      </c>
      <c r="G61" s="20">
        <v>10309</v>
      </c>
      <c r="H61" s="11"/>
    </row>
    <row r="62" spans="1:8" ht="14.25" hidden="1" customHeight="1" x14ac:dyDescent="0.15">
      <c r="A62" s="14" t="s">
        <v>133</v>
      </c>
      <c r="B62" s="34" t="s">
        <v>15</v>
      </c>
      <c r="C62" s="85">
        <v>4370767</v>
      </c>
      <c r="D62" s="86">
        <v>1644615</v>
      </c>
      <c r="E62" s="99">
        <f t="shared" si="0"/>
        <v>6839361</v>
      </c>
      <c r="F62" s="19">
        <v>747767</v>
      </c>
      <c r="G62" s="20">
        <v>76212</v>
      </c>
      <c r="H62" s="10"/>
    </row>
    <row r="63" spans="1:8" ht="14.25" hidden="1" customHeight="1" x14ac:dyDescent="0.15">
      <c r="A63" s="14" t="s">
        <v>134</v>
      </c>
      <c r="B63" s="34" t="s">
        <v>135</v>
      </c>
      <c r="C63" s="85">
        <v>3618306</v>
      </c>
      <c r="D63" s="86">
        <v>2263423</v>
      </c>
      <c r="E63" s="99">
        <f t="shared" si="0"/>
        <v>11576716</v>
      </c>
      <c r="F63" s="19">
        <v>5195576</v>
      </c>
      <c r="G63" s="20">
        <v>499411</v>
      </c>
      <c r="H63" s="10"/>
    </row>
    <row r="64" spans="1:8" ht="14.25" hidden="1" customHeight="1" x14ac:dyDescent="0.15">
      <c r="A64" s="24" t="s">
        <v>136</v>
      </c>
      <c r="B64" s="77" t="s">
        <v>137</v>
      </c>
      <c r="C64" s="87">
        <v>995232</v>
      </c>
      <c r="D64" s="88">
        <v>0</v>
      </c>
      <c r="E64" s="100">
        <f t="shared" si="0"/>
        <v>995232</v>
      </c>
      <c r="F64" s="25">
        <v>0</v>
      </c>
      <c r="G64" s="26">
        <v>0</v>
      </c>
      <c r="H64" s="10"/>
    </row>
    <row r="65" spans="1:10" ht="14.25" hidden="1" customHeight="1" x14ac:dyDescent="0.15">
      <c r="A65" s="14" t="s">
        <v>138</v>
      </c>
      <c r="B65" s="34" t="s">
        <v>139</v>
      </c>
      <c r="C65" s="85">
        <v>29276041</v>
      </c>
      <c r="D65" s="86">
        <v>0</v>
      </c>
      <c r="E65" s="99">
        <f t="shared" si="0"/>
        <v>29276041</v>
      </c>
      <c r="F65" s="19">
        <v>0</v>
      </c>
      <c r="G65" s="20">
        <v>0</v>
      </c>
      <c r="H65" s="10"/>
    </row>
    <row r="66" spans="1:10" ht="14.25" hidden="1" customHeight="1" x14ac:dyDescent="0.15">
      <c r="A66" s="14" t="s">
        <v>140</v>
      </c>
      <c r="B66" s="34" t="s">
        <v>141</v>
      </c>
      <c r="C66" s="85">
        <v>11183962</v>
      </c>
      <c r="D66" s="86">
        <v>0</v>
      </c>
      <c r="E66" s="99">
        <f t="shared" si="0"/>
        <v>11183962</v>
      </c>
      <c r="F66" s="19">
        <v>0</v>
      </c>
      <c r="G66" s="20">
        <v>0</v>
      </c>
      <c r="H66" s="10"/>
    </row>
    <row r="67" spans="1:10" ht="14.25" hidden="1" customHeight="1" x14ac:dyDescent="0.15">
      <c r="A67" s="14" t="s">
        <v>142</v>
      </c>
      <c r="B67" s="34" t="s">
        <v>143</v>
      </c>
      <c r="C67" s="85">
        <v>12246214</v>
      </c>
      <c r="D67" s="86">
        <v>0</v>
      </c>
      <c r="E67" s="99">
        <f t="shared" si="0"/>
        <v>12246214</v>
      </c>
      <c r="F67" s="19">
        <v>0</v>
      </c>
      <c r="G67" s="20">
        <v>0</v>
      </c>
      <c r="H67" s="10"/>
    </row>
    <row r="68" spans="1:10" ht="14.25" hidden="1" customHeight="1" x14ac:dyDescent="0.15">
      <c r="A68" s="14" t="s">
        <v>144</v>
      </c>
      <c r="B68" s="34" t="s">
        <v>145</v>
      </c>
      <c r="C68" s="85">
        <v>8130352</v>
      </c>
      <c r="D68" s="86">
        <v>0</v>
      </c>
      <c r="E68" s="99">
        <f t="shared" si="0"/>
        <v>8130352</v>
      </c>
      <c r="F68" s="19">
        <v>0</v>
      </c>
      <c r="G68" s="20">
        <v>0</v>
      </c>
      <c r="H68" s="10"/>
    </row>
    <row r="69" spans="1:10" ht="14.25" hidden="1" customHeight="1" x14ac:dyDescent="0.15">
      <c r="A69" s="24" t="s">
        <v>146</v>
      </c>
      <c r="B69" s="77" t="s">
        <v>147</v>
      </c>
      <c r="C69" s="87">
        <v>20342666</v>
      </c>
      <c r="D69" s="88">
        <v>1539</v>
      </c>
      <c r="E69" s="100">
        <f t="shared" ref="E69:E110" si="1">SUM(C69:D69,F69:G69)</f>
        <v>20344205</v>
      </c>
      <c r="F69" s="25">
        <v>0</v>
      </c>
      <c r="G69" s="26">
        <v>0</v>
      </c>
      <c r="H69" s="10"/>
    </row>
    <row r="70" spans="1:10" ht="14.25" hidden="1" customHeight="1" x14ac:dyDescent="0.15">
      <c r="A70" s="14" t="s">
        <v>148</v>
      </c>
      <c r="B70" s="34" t="s">
        <v>149</v>
      </c>
      <c r="C70" s="85">
        <v>4291043</v>
      </c>
      <c r="D70" s="86">
        <v>214</v>
      </c>
      <c r="E70" s="99">
        <f t="shared" si="1"/>
        <v>4291257</v>
      </c>
      <c r="F70" s="19">
        <v>0</v>
      </c>
      <c r="G70" s="20">
        <v>0</v>
      </c>
      <c r="H70" s="11"/>
    </row>
    <row r="71" spans="1:10" ht="14.25" hidden="1" customHeight="1" x14ac:dyDescent="0.15">
      <c r="A71" s="14" t="s">
        <v>150</v>
      </c>
      <c r="B71" s="34" t="s">
        <v>151</v>
      </c>
      <c r="C71" s="85">
        <v>4545590</v>
      </c>
      <c r="D71" s="86">
        <v>1534</v>
      </c>
      <c r="E71" s="99">
        <f t="shared" si="1"/>
        <v>4547124</v>
      </c>
      <c r="F71" s="19">
        <v>0</v>
      </c>
      <c r="G71" s="20">
        <v>0</v>
      </c>
      <c r="H71" s="11"/>
    </row>
    <row r="72" spans="1:10" ht="14.25" hidden="1" customHeight="1" x14ac:dyDescent="0.15">
      <c r="A72" s="14" t="s">
        <v>152</v>
      </c>
      <c r="B72" s="34" t="s">
        <v>153</v>
      </c>
      <c r="C72" s="85">
        <v>4901980</v>
      </c>
      <c r="D72" s="86">
        <v>306</v>
      </c>
      <c r="E72" s="99">
        <f t="shared" si="1"/>
        <v>4902286</v>
      </c>
      <c r="F72" s="19">
        <v>0</v>
      </c>
      <c r="G72" s="20">
        <v>0</v>
      </c>
      <c r="H72" s="11"/>
    </row>
    <row r="73" spans="1:10" ht="14.25" hidden="1" customHeight="1" x14ac:dyDescent="0.15">
      <c r="A73" s="15" t="s">
        <v>154</v>
      </c>
      <c r="B73" s="80" t="s">
        <v>155</v>
      </c>
      <c r="C73" s="93">
        <v>95478881</v>
      </c>
      <c r="D73" s="94">
        <v>189500</v>
      </c>
      <c r="E73" s="103">
        <f t="shared" si="1"/>
        <v>549709</v>
      </c>
      <c r="F73" s="21">
        <v>-95118672</v>
      </c>
      <c r="G73" s="22">
        <v>0</v>
      </c>
      <c r="H73" s="11"/>
    </row>
    <row r="74" spans="1:10" ht="14.25" hidden="1" customHeight="1" x14ac:dyDescent="0.15">
      <c r="A74" s="24" t="s">
        <v>156</v>
      </c>
      <c r="B74" s="77" t="s">
        <v>157</v>
      </c>
      <c r="C74" s="87">
        <v>35448224</v>
      </c>
      <c r="D74" s="88">
        <v>1399404</v>
      </c>
      <c r="E74" s="100">
        <f t="shared" si="1"/>
        <v>36847628</v>
      </c>
      <c r="F74" s="25">
        <v>0</v>
      </c>
      <c r="G74" s="26">
        <v>0</v>
      </c>
      <c r="H74" s="10"/>
    </row>
    <row r="75" spans="1:10" ht="14.25" hidden="1" customHeight="1" x14ac:dyDescent="0.15">
      <c r="A75" s="14" t="s">
        <v>158</v>
      </c>
      <c r="B75" s="34" t="s">
        <v>16</v>
      </c>
      <c r="C75" s="85">
        <v>15298865</v>
      </c>
      <c r="D75" s="86">
        <v>0</v>
      </c>
      <c r="E75" s="99">
        <f t="shared" si="1"/>
        <v>15298865</v>
      </c>
      <c r="F75" s="19">
        <v>0</v>
      </c>
      <c r="G75" s="20">
        <v>0</v>
      </c>
      <c r="H75" s="10"/>
    </row>
    <row r="76" spans="1:10" ht="14.25" hidden="1" customHeight="1" x14ac:dyDescent="0.15">
      <c r="A76" s="14" t="s">
        <v>159</v>
      </c>
      <c r="B76" s="34" t="s">
        <v>160</v>
      </c>
      <c r="C76" s="85">
        <v>14087379</v>
      </c>
      <c r="D76" s="86">
        <v>1787</v>
      </c>
      <c r="E76" s="99">
        <f t="shared" si="1"/>
        <v>14089166</v>
      </c>
      <c r="F76" s="19">
        <v>0</v>
      </c>
      <c r="G76" s="20">
        <v>0</v>
      </c>
      <c r="H76" s="12"/>
    </row>
    <row r="77" spans="1:10" ht="14.25" hidden="1" customHeight="1" x14ac:dyDescent="0.15">
      <c r="A77" s="14" t="s">
        <v>161</v>
      </c>
      <c r="B77" s="34" t="s">
        <v>162</v>
      </c>
      <c r="C77" s="85">
        <v>51332699</v>
      </c>
      <c r="D77" s="86">
        <v>0</v>
      </c>
      <c r="E77" s="99">
        <f t="shared" si="1"/>
        <v>51332699</v>
      </c>
      <c r="F77" s="19">
        <v>0</v>
      </c>
      <c r="G77" s="20">
        <v>0</v>
      </c>
      <c r="H77" s="10"/>
    </row>
    <row r="78" spans="1:10" ht="14.25" hidden="1" customHeight="1" x14ac:dyDescent="0.15">
      <c r="A78" s="15" t="s">
        <v>163</v>
      </c>
      <c r="B78" s="80" t="s">
        <v>164</v>
      </c>
      <c r="C78" s="93">
        <v>7379959</v>
      </c>
      <c r="D78" s="94">
        <v>39136</v>
      </c>
      <c r="E78" s="103">
        <f t="shared" si="1"/>
        <v>7308130</v>
      </c>
      <c r="F78" s="21">
        <v>0</v>
      </c>
      <c r="G78" s="22">
        <v>-110965</v>
      </c>
      <c r="H78" s="12"/>
      <c r="I78" s="455"/>
      <c r="J78" s="455"/>
    </row>
    <row r="79" spans="1:10" ht="14.25" hidden="1" customHeight="1" x14ac:dyDescent="0.15">
      <c r="A79" s="27" t="s">
        <v>165</v>
      </c>
      <c r="B79" s="79" t="s">
        <v>166</v>
      </c>
      <c r="C79" s="91">
        <v>16717275</v>
      </c>
      <c r="D79" s="92">
        <v>71992</v>
      </c>
      <c r="E79" s="102">
        <f t="shared" si="1"/>
        <v>6443877</v>
      </c>
      <c r="F79" s="29">
        <v>0</v>
      </c>
      <c r="G79" s="30">
        <v>-10345390</v>
      </c>
      <c r="H79" s="10"/>
      <c r="I79" s="455"/>
      <c r="J79" s="455"/>
    </row>
    <row r="80" spans="1:10" ht="14.25" hidden="1" customHeight="1" x14ac:dyDescent="0.15">
      <c r="A80" s="15" t="s">
        <v>167</v>
      </c>
      <c r="B80" s="80" t="s">
        <v>168</v>
      </c>
      <c r="C80" s="93">
        <v>9563244</v>
      </c>
      <c r="D80" s="94">
        <v>0</v>
      </c>
      <c r="E80" s="103">
        <f t="shared" si="1"/>
        <v>9563244</v>
      </c>
      <c r="F80" s="21">
        <v>0</v>
      </c>
      <c r="G80" s="22">
        <v>0</v>
      </c>
      <c r="H80" s="10"/>
      <c r="I80" s="455"/>
      <c r="J80" s="455"/>
    </row>
    <row r="81" spans="1:10" ht="14.25" hidden="1" customHeight="1" x14ac:dyDescent="0.15">
      <c r="A81" s="15" t="s">
        <v>169</v>
      </c>
      <c r="B81" s="80" t="s">
        <v>170</v>
      </c>
      <c r="C81" s="93">
        <v>5947260</v>
      </c>
      <c r="D81" s="94">
        <v>2238216</v>
      </c>
      <c r="E81" s="103">
        <f t="shared" si="1"/>
        <v>6929024</v>
      </c>
      <c r="F81" s="21">
        <v>0</v>
      </c>
      <c r="G81" s="22">
        <v>-1256452</v>
      </c>
      <c r="H81" s="12"/>
      <c r="I81" s="455"/>
      <c r="J81" s="455"/>
    </row>
    <row r="82" spans="1:10" ht="14.25" hidden="1" customHeight="1" x14ac:dyDescent="0.15">
      <c r="A82" s="15" t="s">
        <v>171</v>
      </c>
      <c r="B82" s="80" t="s">
        <v>172</v>
      </c>
      <c r="C82" s="93">
        <v>2983037</v>
      </c>
      <c r="D82" s="94">
        <v>940390</v>
      </c>
      <c r="E82" s="103">
        <f t="shared" si="1"/>
        <v>3890706</v>
      </c>
      <c r="F82" s="21">
        <v>0</v>
      </c>
      <c r="G82" s="22">
        <v>-32721</v>
      </c>
      <c r="H82" s="12"/>
      <c r="I82" s="455"/>
      <c r="J82" s="455"/>
    </row>
    <row r="83" spans="1:10" ht="14.25" hidden="1" customHeight="1" x14ac:dyDescent="0.15">
      <c r="A83" s="15" t="s">
        <v>173</v>
      </c>
      <c r="B83" s="80" t="s">
        <v>174</v>
      </c>
      <c r="C83" s="93">
        <v>941210</v>
      </c>
      <c r="D83" s="94">
        <v>0</v>
      </c>
      <c r="E83" s="103">
        <f t="shared" si="1"/>
        <v>78575</v>
      </c>
      <c r="F83" s="21">
        <v>0</v>
      </c>
      <c r="G83" s="22">
        <v>-862635</v>
      </c>
      <c r="H83" s="12"/>
      <c r="I83" s="455"/>
      <c r="J83" s="455"/>
    </row>
    <row r="84" spans="1:10" ht="14.25" hidden="1" customHeight="1" x14ac:dyDescent="0.15">
      <c r="A84" s="27" t="s">
        <v>175</v>
      </c>
      <c r="B84" s="79" t="s">
        <v>176</v>
      </c>
      <c r="C84" s="91">
        <v>2050527</v>
      </c>
      <c r="D84" s="92">
        <v>0</v>
      </c>
      <c r="E84" s="102">
        <f t="shared" si="1"/>
        <v>227987</v>
      </c>
      <c r="F84" s="29">
        <v>0</v>
      </c>
      <c r="G84" s="30">
        <v>-1822540</v>
      </c>
      <c r="H84" s="12"/>
      <c r="I84" s="455"/>
      <c r="J84" s="455"/>
    </row>
    <row r="85" spans="1:10" ht="14.25" hidden="1" customHeight="1" x14ac:dyDescent="0.15">
      <c r="A85" s="15" t="s">
        <v>177</v>
      </c>
      <c r="B85" s="80" t="s">
        <v>178</v>
      </c>
      <c r="C85" s="93">
        <v>7996420</v>
      </c>
      <c r="D85" s="94">
        <v>279516</v>
      </c>
      <c r="E85" s="103">
        <f t="shared" si="1"/>
        <v>8275936</v>
      </c>
      <c r="F85" s="21">
        <v>0</v>
      </c>
      <c r="G85" s="22">
        <v>0</v>
      </c>
      <c r="H85" s="13"/>
      <c r="I85" s="455"/>
      <c r="J85" s="455"/>
    </row>
    <row r="86" spans="1:10" ht="14.25" hidden="1" customHeight="1" x14ac:dyDescent="0.15">
      <c r="A86" s="15" t="s">
        <v>179</v>
      </c>
      <c r="B86" s="80" t="s">
        <v>180</v>
      </c>
      <c r="C86" s="93">
        <v>1430486</v>
      </c>
      <c r="D86" s="94">
        <v>40116</v>
      </c>
      <c r="E86" s="103">
        <f t="shared" si="1"/>
        <v>1470602</v>
      </c>
      <c r="F86" s="21">
        <v>0</v>
      </c>
      <c r="G86" s="22">
        <v>0</v>
      </c>
      <c r="H86" s="12"/>
      <c r="I86" s="455"/>
      <c r="J86" s="455"/>
    </row>
    <row r="87" spans="1:10" ht="14.25" hidden="1" customHeight="1" x14ac:dyDescent="0.15">
      <c r="A87" s="14" t="s">
        <v>181</v>
      </c>
      <c r="B87" s="34" t="s">
        <v>182</v>
      </c>
      <c r="C87" s="85">
        <v>16353543</v>
      </c>
      <c r="D87" s="86">
        <v>183604</v>
      </c>
      <c r="E87" s="99">
        <f t="shared" si="1"/>
        <v>16537147</v>
      </c>
      <c r="F87" s="19">
        <v>0</v>
      </c>
      <c r="G87" s="20">
        <v>0</v>
      </c>
      <c r="H87" s="12"/>
    </row>
    <row r="88" spans="1:10" ht="14.25" hidden="1" customHeight="1" x14ac:dyDescent="0.15">
      <c r="A88" s="14" t="s">
        <v>183</v>
      </c>
      <c r="B88" s="34" t="s">
        <v>184</v>
      </c>
      <c r="C88" s="85">
        <v>4724439</v>
      </c>
      <c r="D88" s="86">
        <v>0</v>
      </c>
      <c r="E88" s="99">
        <f t="shared" si="1"/>
        <v>4724439</v>
      </c>
      <c r="F88" s="19">
        <v>0</v>
      </c>
      <c r="G88" s="20">
        <v>0</v>
      </c>
      <c r="H88" s="13"/>
    </row>
    <row r="89" spans="1:10" ht="14.25" hidden="1" customHeight="1" x14ac:dyDescent="0.15">
      <c r="A89" s="24" t="s">
        <v>185</v>
      </c>
      <c r="B89" s="77" t="s">
        <v>186</v>
      </c>
      <c r="C89" s="87">
        <v>18500322</v>
      </c>
      <c r="D89" s="88">
        <v>1825463</v>
      </c>
      <c r="E89" s="100">
        <f t="shared" si="1"/>
        <v>20903097</v>
      </c>
      <c r="F89" s="25">
        <v>537103</v>
      </c>
      <c r="G89" s="26">
        <v>40209</v>
      </c>
      <c r="H89" s="12"/>
    </row>
    <row r="90" spans="1:10" ht="14.25" hidden="1" customHeight="1" x14ac:dyDescent="0.15">
      <c r="A90" s="14" t="s">
        <v>187</v>
      </c>
      <c r="B90" s="34" t="s">
        <v>188</v>
      </c>
      <c r="C90" s="85">
        <v>3550730</v>
      </c>
      <c r="D90" s="86">
        <v>4515</v>
      </c>
      <c r="E90" s="99">
        <f t="shared" si="1"/>
        <v>3555245</v>
      </c>
      <c r="F90" s="19">
        <v>0</v>
      </c>
      <c r="G90" s="20">
        <v>0</v>
      </c>
      <c r="H90" s="12"/>
    </row>
    <row r="91" spans="1:10" ht="14.25" hidden="1" customHeight="1" x14ac:dyDescent="0.15">
      <c r="A91" s="14" t="s">
        <v>189</v>
      </c>
      <c r="B91" s="34" t="s">
        <v>190</v>
      </c>
      <c r="C91" s="85">
        <v>6845477</v>
      </c>
      <c r="D91" s="86">
        <v>308083</v>
      </c>
      <c r="E91" s="99">
        <f t="shared" si="1"/>
        <v>9090815</v>
      </c>
      <c r="F91" s="19">
        <v>1752282</v>
      </c>
      <c r="G91" s="20">
        <v>184973</v>
      </c>
      <c r="H91" s="10"/>
    </row>
    <row r="92" spans="1:10" ht="14.25" hidden="1" customHeight="1" x14ac:dyDescent="0.15">
      <c r="A92" s="14" t="s">
        <v>191</v>
      </c>
      <c r="B92" s="34" t="s">
        <v>192</v>
      </c>
      <c r="C92" s="85">
        <v>39739035</v>
      </c>
      <c r="D92" s="86">
        <v>0</v>
      </c>
      <c r="E92" s="99">
        <f t="shared" si="1"/>
        <v>39739035</v>
      </c>
      <c r="F92" s="19">
        <v>0</v>
      </c>
      <c r="G92" s="20">
        <v>0</v>
      </c>
      <c r="H92" s="10"/>
    </row>
    <row r="93" spans="1:10" ht="14.25" hidden="1" customHeight="1" x14ac:dyDescent="0.15">
      <c r="A93" s="14" t="s">
        <v>193</v>
      </c>
      <c r="B93" s="34" t="s">
        <v>194</v>
      </c>
      <c r="C93" s="85">
        <v>25020189</v>
      </c>
      <c r="D93" s="86">
        <v>271364</v>
      </c>
      <c r="E93" s="99">
        <f t="shared" si="1"/>
        <v>25292184</v>
      </c>
      <c r="F93" s="19">
        <v>0</v>
      </c>
      <c r="G93" s="20">
        <v>631</v>
      </c>
      <c r="H93" s="10"/>
    </row>
    <row r="94" spans="1:10" ht="14.25" hidden="1" customHeight="1" x14ac:dyDescent="0.15">
      <c r="A94" s="24" t="s">
        <v>195</v>
      </c>
      <c r="B94" s="77" t="s">
        <v>196</v>
      </c>
      <c r="C94" s="87">
        <v>18660325</v>
      </c>
      <c r="D94" s="88">
        <v>1776380</v>
      </c>
      <c r="E94" s="100">
        <f t="shared" si="1"/>
        <v>20436705</v>
      </c>
      <c r="F94" s="25">
        <v>0</v>
      </c>
      <c r="G94" s="26">
        <v>0</v>
      </c>
      <c r="H94" s="10"/>
    </row>
    <row r="95" spans="1:10" ht="14.25" hidden="1" customHeight="1" x14ac:dyDescent="0.15">
      <c r="A95" s="14" t="s">
        <v>197</v>
      </c>
      <c r="B95" s="34" t="s">
        <v>198</v>
      </c>
      <c r="C95" s="85">
        <v>45782259</v>
      </c>
      <c r="D95" s="86">
        <v>3569</v>
      </c>
      <c r="E95" s="99">
        <f t="shared" si="1"/>
        <v>45785828</v>
      </c>
      <c r="F95" s="19">
        <v>0</v>
      </c>
      <c r="G95" s="20">
        <v>0</v>
      </c>
      <c r="H95" s="10"/>
    </row>
    <row r="96" spans="1:10" ht="14.25" hidden="1" customHeight="1" x14ac:dyDescent="0.15">
      <c r="A96" s="14" t="s">
        <v>199</v>
      </c>
      <c r="B96" s="34" t="s">
        <v>200</v>
      </c>
      <c r="C96" s="85">
        <v>1966987</v>
      </c>
      <c r="D96" s="86">
        <v>0</v>
      </c>
      <c r="E96" s="99">
        <f t="shared" si="1"/>
        <v>1966987</v>
      </c>
      <c r="F96" s="19">
        <v>0</v>
      </c>
      <c r="G96" s="20">
        <v>0</v>
      </c>
      <c r="H96" s="10"/>
    </row>
    <row r="97" spans="1:8" ht="14.25" hidden="1" customHeight="1" x14ac:dyDescent="0.15">
      <c r="A97" s="14" t="s">
        <v>201</v>
      </c>
      <c r="B97" s="34" t="s">
        <v>202</v>
      </c>
      <c r="C97" s="85">
        <v>9909287</v>
      </c>
      <c r="D97" s="86">
        <v>0</v>
      </c>
      <c r="E97" s="99">
        <f t="shared" si="1"/>
        <v>9909287</v>
      </c>
      <c r="F97" s="19">
        <v>0</v>
      </c>
      <c r="G97" s="20">
        <v>0</v>
      </c>
      <c r="H97" s="10"/>
    </row>
    <row r="98" spans="1:8" ht="14.25" hidden="1" customHeight="1" x14ac:dyDescent="0.15">
      <c r="A98" s="14" t="s">
        <v>203</v>
      </c>
      <c r="B98" s="34" t="s">
        <v>204</v>
      </c>
      <c r="C98" s="85">
        <v>9928272</v>
      </c>
      <c r="D98" s="86">
        <v>0</v>
      </c>
      <c r="E98" s="99">
        <f t="shared" si="1"/>
        <v>9928272</v>
      </c>
      <c r="F98" s="19">
        <v>0</v>
      </c>
      <c r="G98" s="20">
        <v>0</v>
      </c>
      <c r="H98" s="10"/>
    </row>
    <row r="99" spans="1:8" ht="14.25" hidden="1" customHeight="1" x14ac:dyDescent="0.15">
      <c r="A99" s="24" t="s">
        <v>205</v>
      </c>
      <c r="B99" s="77" t="s">
        <v>428</v>
      </c>
      <c r="C99" s="87">
        <v>4431793</v>
      </c>
      <c r="D99" s="88">
        <v>128344</v>
      </c>
      <c r="E99" s="100">
        <f t="shared" si="1"/>
        <v>4560137</v>
      </c>
      <c r="F99" s="25">
        <v>0</v>
      </c>
      <c r="G99" s="26">
        <v>0</v>
      </c>
      <c r="H99" s="10"/>
    </row>
    <row r="100" spans="1:8" ht="14.25" hidden="1" customHeight="1" x14ac:dyDescent="0.15">
      <c r="A100" s="14" t="s">
        <v>206</v>
      </c>
      <c r="B100" s="34" t="s">
        <v>207</v>
      </c>
      <c r="C100" s="85">
        <v>10083688</v>
      </c>
      <c r="D100" s="86">
        <v>112071</v>
      </c>
      <c r="E100" s="99">
        <f t="shared" si="1"/>
        <v>10195759</v>
      </c>
      <c r="F100" s="19">
        <v>0</v>
      </c>
      <c r="G100" s="20">
        <v>0</v>
      </c>
      <c r="H100" s="10"/>
    </row>
    <row r="101" spans="1:8" ht="14.25" hidden="1" customHeight="1" x14ac:dyDescent="0.15">
      <c r="A101" s="14" t="s">
        <v>208</v>
      </c>
      <c r="B101" s="34" t="s">
        <v>209</v>
      </c>
      <c r="C101" s="85">
        <v>7213238</v>
      </c>
      <c r="D101" s="86">
        <v>881900</v>
      </c>
      <c r="E101" s="99">
        <f t="shared" si="1"/>
        <v>8095138</v>
      </c>
      <c r="F101" s="19">
        <v>0</v>
      </c>
      <c r="G101" s="20">
        <v>0</v>
      </c>
      <c r="H101" s="10"/>
    </row>
    <row r="102" spans="1:8" ht="14.25" hidden="1" customHeight="1" x14ac:dyDescent="0.15">
      <c r="A102" s="14" t="s">
        <v>210</v>
      </c>
      <c r="B102" s="34" t="s">
        <v>211</v>
      </c>
      <c r="C102" s="85">
        <v>11581646</v>
      </c>
      <c r="D102" s="86">
        <v>285</v>
      </c>
      <c r="E102" s="99">
        <f t="shared" si="1"/>
        <v>11581931</v>
      </c>
      <c r="F102" s="19">
        <v>0</v>
      </c>
      <c r="G102" s="20">
        <v>0</v>
      </c>
      <c r="H102" s="10"/>
    </row>
    <row r="103" spans="1:8" ht="14.25" hidden="1" customHeight="1" x14ac:dyDescent="0.15">
      <c r="A103" s="14" t="s">
        <v>212</v>
      </c>
      <c r="B103" s="34" t="s">
        <v>213</v>
      </c>
      <c r="C103" s="85">
        <v>45910033</v>
      </c>
      <c r="D103" s="86">
        <v>2789039</v>
      </c>
      <c r="E103" s="99">
        <f t="shared" si="1"/>
        <v>48699072</v>
      </c>
      <c r="F103" s="19">
        <v>0</v>
      </c>
      <c r="G103" s="20">
        <v>0</v>
      </c>
      <c r="H103" s="10"/>
    </row>
    <row r="104" spans="1:8" ht="14.25" hidden="1" customHeight="1" x14ac:dyDescent="0.15">
      <c r="A104" s="24" t="s">
        <v>214</v>
      </c>
      <c r="B104" s="77" t="s">
        <v>215</v>
      </c>
      <c r="C104" s="87">
        <v>5075910</v>
      </c>
      <c r="D104" s="88">
        <v>597564</v>
      </c>
      <c r="E104" s="100">
        <f t="shared" si="1"/>
        <v>5673474</v>
      </c>
      <c r="F104" s="25">
        <v>0</v>
      </c>
      <c r="G104" s="26">
        <v>0</v>
      </c>
      <c r="H104" s="10"/>
    </row>
    <row r="105" spans="1:8" ht="14.25" hidden="1" customHeight="1" x14ac:dyDescent="0.15">
      <c r="A105" s="14" t="s">
        <v>216</v>
      </c>
      <c r="B105" s="34" t="s">
        <v>217</v>
      </c>
      <c r="C105" s="85">
        <v>27554253</v>
      </c>
      <c r="D105" s="86">
        <v>447086</v>
      </c>
      <c r="E105" s="99">
        <f t="shared" si="1"/>
        <v>28001339</v>
      </c>
      <c r="F105" s="19">
        <v>0</v>
      </c>
      <c r="G105" s="20">
        <v>0</v>
      </c>
      <c r="H105" s="10"/>
    </row>
    <row r="106" spans="1:8" ht="14.25" hidden="1" customHeight="1" x14ac:dyDescent="0.15">
      <c r="A106" s="14" t="s">
        <v>218</v>
      </c>
      <c r="B106" s="34" t="s">
        <v>219</v>
      </c>
      <c r="C106" s="85">
        <v>5264550</v>
      </c>
      <c r="D106" s="86">
        <v>2746</v>
      </c>
      <c r="E106" s="99">
        <f t="shared" si="1"/>
        <v>5267296</v>
      </c>
      <c r="F106" s="19">
        <v>0</v>
      </c>
      <c r="G106" s="20">
        <v>0</v>
      </c>
      <c r="H106" s="10"/>
    </row>
    <row r="107" spans="1:8" ht="14.25" hidden="1" customHeight="1" x14ac:dyDescent="0.15">
      <c r="A107" s="14" t="s">
        <v>220</v>
      </c>
      <c r="B107" s="34" t="s">
        <v>221</v>
      </c>
      <c r="C107" s="85">
        <v>9639163</v>
      </c>
      <c r="D107" s="86">
        <v>211675</v>
      </c>
      <c r="E107" s="99">
        <f t="shared" si="1"/>
        <v>9850838</v>
      </c>
      <c r="F107" s="19">
        <v>0</v>
      </c>
      <c r="G107" s="20">
        <v>0</v>
      </c>
      <c r="H107" s="10"/>
    </row>
    <row r="108" spans="1:8" ht="14.25" hidden="1" customHeight="1" x14ac:dyDescent="0.15">
      <c r="A108" s="14" t="s">
        <v>222</v>
      </c>
      <c r="B108" s="34" t="s">
        <v>17</v>
      </c>
      <c r="C108" s="85">
        <v>7272213</v>
      </c>
      <c r="D108" s="86">
        <v>16113</v>
      </c>
      <c r="E108" s="99">
        <f t="shared" si="1"/>
        <v>7289667</v>
      </c>
      <c r="F108" s="19">
        <v>990</v>
      </c>
      <c r="G108" s="20">
        <v>351</v>
      </c>
      <c r="H108" s="11"/>
    </row>
    <row r="109" spans="1:8" ht="14.25" hidden="1" customHeight="1" x14ac:dyDescent="0.15">
      <c r="A109" s="24" t="s">
        <v>223</v>
      </c>
      <c r="B109" s="77" t="s">
        <v>18</v>
      </c>
      <c r="C109" s="87">
        <v>1463403</v>
      </c>
      <c r="D109" s="88">
        <v>0</v>
      </c>
      <c r="E109" s="100">
        <f t="shared" si="1"/>
        <v>1463403</v>
      </c>
      <c r="F109" s="25">
        <v>0</v>
      </c>
      <c r="G109" s="26">
        <v>0</v>
      </c>
      <c r="H109" s="10"/>
    </row>
    <row r="110" spans="1:8" ht="14.25" hidden="1" customHeight="1" x14ac:dyDescent="0.15">
      <c r="A110" s="14" t="s">
        <v>224</v>
      </c>
      <c r="B110" s="34" t="s">
        <v>19</v>
      </c>
      <c r="C110" s="85">
        <v>4692988</v>
      </c>
      <c r="D110" s="86">
        <v>50648</v>
      </c>
      <c r="E110" s="99">
        <f t="shared" si="1"/>
        <v>5012311</v>
      </c>
      <c r="F110" s="19">
        <v>117815</v>
      </c>
      <c r="G110" s="20">
        <v>150860</v>
      </c>
      <c r="H110" s="10"/>
    </row>
    <row r="111" spans="1:8" ht="14.25" hidden="1" customHeight="1" thickBot="1" x14ac:dyDescent="0.2">
      <c r="A111" s="23"/>
      <c r="B111" s="81" t="s">
        <v>34</v>
      </c>
      <c r="C111" s="95">
        <f>SUM(C4:C110)</f>
        <v>1017818388</v>
      </c>
      <c r="D111" s="96">
        <f>SUM(D4:D110)</f>
        <v>102168127</v>
      </c>
      <c r="E111" s="104">
        <f>SUM(E4:E110)</f>
        <v>1119986515</v>
      </c>
      <c r="F111" s="31">
        <f>SUM(F4:F110)</f>
        <v>0</v>
      </c>
      <c r="G111" s="32">
        <f>SUM(G4:G110)</f>
        <v>0</v>
      </c>
      <c r="H111" s="10"/>
    </row>
    <row r="112" spans="1:8" ht="14.25" hidden="1" customHeight="1" x14ac:dyDescent="0.15">
      <c r="A112" s="33"/>
      <c r="B112" s="34"/>
      <c r="C112" s="34"/>
      <c r="D112" s="34"/>
      <c r="E112" s="19"/>
      <c r="F112" s="35"/>
      <c r="G112" s="35"/>
      <c r="H112" s="35"/>
    </row>
    <row r="113" spans="1:11" ht="14.25" customHeight="1" x14ac:dyDescent="0.15">
      <c r="A113" s="2" t="s">
        <v>312</v>
      </c>
      <c r="F113" s="1"/>
    </row>
    <row r="114" spans="1:11" s="143" customFormat="1" ht="14.25" thickBot="1" x14ac:dyDescent="0.2">
      <c r="A114" s="419"/>
      <c r="B114" s="420"/>
      <c r="C114" s="613" t="s">
        <v>260</v>
      </c>
      <c r="D114" s="614"/>
      <c r="E114" s="614"/>
      <c r="F114" s="615" t="s">
        <v>264</v>
      </c>
      <c r="G114" s="616"/>
      <c r="H114" s="616"/>
      <c r="I114" s="616"/>
      <c r="J114" s="617"/>
      <c r="K114" s="618"/>
    </row>
    <row r="115" spans="1:11" ht="18" customHeight="1" thickBot="1" x14ac:dyDescent="0.2">
      <c r="A115" s="421"/>
      <c r="B115" s="422"/>
      <c r="C115" s="423" t="s">
        <v>27</v>
      </c>
      <c r="D115" s="424" t="s">
        <v>28</v>
      </c>
      <c r="E115" s="424" t="s">
        <v>252</v>
      </c>
      <c r="F115" s="425" t="s">
        <v>30</v>
      </c>
      <c r="G115" s="425" t="s">
        <v>262</v>
      </c>
      <c r="H115" s="425" t="s">
        <v>263</v>
      </c>
      <c r="I115" s="458" t="s">
        <v>822</v>
      </c>
      <c r="J115" s="450" t="s">
        <v>821</v>
      </c>
      <c r="K115" s="456" t="s">
        <v>38</v>
      </c>
    </row>
    <row r="116" spans="1:11" ht="14.25" thickBot="1" x14ac:dyDescent="0.2">
      <c r="A116" s="426" t="s">
        <v>39</v>
      </c>
      <c r="B116" s="427" t="s">
        <v>0</v>
      </c>
      <c r="C116" s="123">
        <f>F4/E4</f>
        <v>0.33467949676999675</v>
      </c>
      <c r="D116" s="124">
        <f>G4/E4</f>
        <v>5.0014338119023123E-2</v>
      </c>
      <c r="E116" s="124">
        <f>1-(C116+D116)</f>
        <v>0.61530616511098013</v>
      </c>
      <c r="F116" s="124">
        <f>ABS('生産者価格表(106分類)'!DX4)/'生産者価格表(106分類)'!DN4</f>
        <v>0.6581936561015691</v>
      </c>
      <c r="G116" s="124">
        <f t="array" ref="G116:G221">TRANSPOSE('投入係数(A)'!C118:DD118)</f>
        <v>0.57710460198193914</v>
      </c>
      <c r="H116" s="124">
        <f t="array" ref="H116:H221">TRANSPOSE('投入係数(A)'!C112:DD112)</f>
        <v>0.1270928561584512</v>
      </c>
      <c r="I116" s="123">
        <f>'生産者価格表(106分類)'!DG4/'生産者価格表(106分類)'!DG$110</f>
        <v>8.2877339060285198E-3</v>
      </c>
      <c r="J116" s="457">
        <f>I116/(SUM($I$116:$I$221)-SUM($I$131,$I$150))</f>
        <v>8.283623499939172E-3</v>
      </c>
      <c r="K116" s="144">
        <v>0.67149135574693619</v>
      </c>
    </row>
    <row r="117" spans="1:11" x14ac:dyDescent="0.15">
      <c r="A117" s="426" t="s">
        <v>40</v>
      </c>
      <c r="B117" s="427" t="s">
        <v>1</v>
      </c>
      <c r="C117" s="123">
        <f>F5/E5</f>
        <v>6.9923027895031437E-2</v>
      </c>
      <c r="D117" s="124">
        <f t="shared" ref="D117:D136" si="2">G5/E5</f>
        <v>1.9012748544016349E-2</v>
      </c>
      <c r="E117" s="124">
        <f t="shared" ref="E117:E136" si="3">1-(C117+D117)</f>
        <v>0.91106422356095218</v>
      </c>
      <c r="F117" s="124">
        <f>ABS('生産者価格表(106分類)'!DX5)/'生産者価格表(106分類)'!DN5</f>
        <v>0.23331854397007024</v>
      </c>
      <c r="G117" s="124">
        <v>0.28058711580199058</v>
      </c>
      <c r="H117" s="124">
        <v>0.11502310255734548</v>
      </c>
      <c r="I117" s="123">
        <f>'生産者価格表(106分類)'!DG5/'生産者価格表(106分類)'!DG$110</f>
        <v>8.1843133398365236E-4</v>
      </c>
      <c r="J117" s="124">
        <f t="shared" ref="J117:J180" si="4">I117/(SUM($I$116:$I$221)-SUM($I$131,$I$150))</f>
        <v>8.1802542264804926E-4</v>
      </c>
      <c r="K117" s="6"/>
    </row>
    <row r="118" spans="1:11" x14ac:dyDescent="0.15">
      <c r="A118" s="426" t="s">
        <v>41</v>
      </c>
      <c r="B118" s="427" t="s">
        <v>2</v>
      </c>
      <c r="C118" s="123">
        <f t="shared" ref="C118:C136" si="5">F6/E6</f>
        <v>0</v>
      </c>
      <c r="D118" s="124">
        <f t="shared" si="2"/>
        <v>0</v>
      </c>
      <c r="E118" s="124">
        <f t="shared" si="3"/>
        <v>1</v>
      </c>
      <c r="F118" s="124">
        <f>ABS('生産者価格表(106分類)'!DX6)/'生産者価格表(106分類)'!DN6</f>
        <v>0</v>
      </c>
      <c r="G118" s="124">
        <v>0.65128624113132438</v>
      </c>
      <c r="H118" s="124">
        <v>0.38939363277667199</v>
      </c>
      <c r="I118" s="123">
        <f>'生産者価格表(106分類)'!DG6/'生産者価格表(106分類)'!DG$110</f>
        <v>1.1799624725577851E-3</v>
      </c>
      <c r="J118" s="124">
        <f t="shared" si="4"/>
        <v>1.1793772552972652E-3</v>
      </c>
      <c r="K118" s="6"/>
    </row>
    <row r="119" spans="1:11" x14ac:dyDescent="0.15">
      <c r="A119" s="426" t="s">
        <v>42</v>
      </c>
      <c r="B119" s="427" t="s">
        <v>3</v>
      </c>
      <c r="C119" s="123">
        <f t="shared" si="5"/>
        <v>0.21797701872036809</v>
      </c>
      <c r="D119" s="124">
        <f t="shared" si="2"/>
        <v>3.1804802074933601E-2</v>
      </c>
      <c r="E119" s="124">
        <f t="shared" si="3"/>
        <v>0.75021817920469824</v>
      </c>
      <c r="F119" s="124">
        <f>ABS('生産者価格表(106分類)'!DX7)/'生産者価格表(106分類)'!DN7</f>
        <v>6.6904982233133528E-2</v>
      </c>
      <c r="G119" s="124">
        <v>0.50079187837060302</v>
      </c>
      <c r="H119" s="124">
        <v>0.12648013965145649</v>
      </c>
      <c r="I119" s="123">
        <f>'生産者価格表(106分類)'!DG7/'生産者価格表(106分類)'!DG$110</f>
        <v>5.6254946837399115E-4</v>
      </c>
      <c r="J119" s="124">
        <f t="shared" si="4"/>
        <v>5.622704648747739E-4</v>
      </c>
      <c r="K119" s="6"/>
    </row>
    <row r="120" spans="1:11" x14ac:dyDescent="0.15">
      <c r="A120" s="426" t="s">
        <v>43</v>
      </c>
      <c r="B120" s="427" t="s">
        <v>4</v>
      </c>
      <c r="C120" s="123">
        <f t="shared" si="5"/>
        <v>0.24930029364152415</v>
      </c>
      <c r="D120" s="124">
        <f t="shared" si="2"/>
        <v>3.3308393561263416E-2</v>
      </c>
      <c r="E120" s="124">
        <f t="shared" si="3"/>
        <v>0.71739131279721247</v>
      </c>
      <c r="F120" s="124">
        <f>ABS('生産者価格表(106分類)'!DX8)/'生産者価格表(106分類)'!DN8</f>
        <v>0.22660433185823481</v>
      </c>
      <c r="G120" s="124">
        <v>0.49453713386409959</v>
      </c>
      <c r="H120" s="124">
        <v>0.11380736376462885</v>
      </c>
      <c r="I120" s="123">
        <f>'生産者価格表(106分類)'!DG8/'生産者価格表(106分類)'!DG$110</f>
        <v>1.1331657531565996E-3</v>
      </c>
      <c r="J120" s="124">
        <f t="shared" si="4"/>
        <v>1.132603745318893E-3</v>
      </c>
      <c r="K120" s="6"/>
    </row>
    <row r="121" spans="1:11" x14ac:dyDescent="0.15">
      <c r="A121" s="428" t="s">
        <v>44</v>
      </c>
      <c r="B121" s="429" t="s">
        <v>46</v>
      </c>
      <c r="C121" s="125">
        <f t="shared" si="5"/>
        <v>2.0962594106549742E-2</v>
      </c>
      <c r="D121" s="126">
        <f t="shared" si="2"/>
        <v>5.3937705643122419E-2</v>
      </c>
      <c r="E121" s="126">
        <f t="shared" si="3"/>
        <v>0.92509970025032784</v>
      </c>
      <c r="F121" s="126">
        <f>ABS('生産者価格表(106分類)'!DX9)/'生産者価格表(106分類)'!DN9</f>
        <v>1</v>
      </c>
      <c r="G121" s="126">
        <v>0</v>
      </c>
      <c r="H121" s="126">
        <v>0</v>
      </c>
      <c r="I121" s="125">
        <f>'生産者価格表(106分類)'!DG9/'生産者価格表(106分類)'!DG$110</f>
        <v>6.1228208035045708E-8</v>
      </c>
      <c r="J121" s="126">
        <f t="shared" si="4"/>
        <v>6.1197841133549986E-8</v>
      </c>
      <c r="K121" s="6"/>
    </row>
    <row r="122" spans="1:11" x14ac:dyDescent="0.15">
      <c r="A122" s="426" t="s">
        <v>45</v>
      </c>
      <c r="B122" s="427" t="s">
        <v>417</v>
      </c>
      <c r="C122" s="123">
        <f t="shared" si="5"/>
        <v>3.017818693951933E-2</v>
      </c>
      <c r="D122" s="124">
        <f t="shared" si="2"/>
        <v>0.1273132035497363</v>
      </c>
      <c r="E122" s="124">
        <f t="shared" si="3"/>
        <v>0.84250860951074436</v>
      </c>
      <c r="F122" s="124">
        <f>ABS('生産者価格表(106分類)'!DX10)/'生産者価格表(106分類)'!DN10</f>
        <v>0.28793263256385143</v>
      </c>
      <c r="G122" s="124">
        <v>0.57675895166881042</v>
      </c>
      <c r="H122" s="124">
        <v>9.0940250220332947E-2</v>
      </c>
      <c r="I122" s="123">
        <f>'生産者価格表(106分類)'!DG10/'生産者価格表(106分類)'!DG$110</f>
        <v>5.204397682978885E-8</v>
      </c>
      <c r="J122" s="124">
        <f t="shared" si="4"/>
        <v>5.201816496351749E-8</v>
      </c>
      <c r="K122" s="6"/>
    </row>
    <row r="123" spans="1:11" x14ac:dyDescent="0.15">
      <c r="A123" s="426" t="s">
        <v>47</v>
      </c>
      <c r="B123" s="427" t="s">
        <v>48</v>
      </c>
      <c r="C123" s="123">
        <f t="shared" si="5"/>
        <v>0.32972384823200612</v>
      </c>
      <c r="D123" s="124">
        <f t="shared" si="2"/>
        <v>2.8438353610059194E-2</v>
      </c>
      <c r="E123" s="124">
        <f t="shared" si="3"/>
        <v>0.64183779815793462</v>
      </c>
      <c r="F123" s="124">
        <f>ABS('生産者価格表(106分類)'!DX11)/'生産者価格表(106分類)'!DN11</f>
        <v>0.61096780593208011</v>
      </c>
      <c r="G123" s="124">
        <v>0.26749997583511503</v>
      </c>
      <c r="H123" s="124">
        <v>0.10509287210159921</v>
      </c>
      <c r="I123" s="123">
        <f>'生産者価格表(106分類)'!DG11/'生産者価格表(106分類)'!DG$110</f>
        <v>6.5854345091468799E-2</v>
      </c>
      <c r="J123" s="124">
        <f t="shared" si="4"/>
        <v>6.5821683798992087E-2</v>
      </c>
      <c r="K123" s="6"/>
    </row>
    <row r="124" spans="1:11" x14ac:dyDescent="0.15">
      <c r="A124" s="426" t="s">
        <v>49</v>
      </c>
      <c r="B124" s="427" t="s">
        <v>50</v>
      </c>
      <c r="C124" s="123">
        <f t="shared" si="5"/>
        <v>0.31552221832351163</v>
      </c>
      <c r="D124" s="124">
        <f t="shared" si="2"/>
        <v>4.2918634282618183E-2</v>
      </c>
      <c r="E124" s="124">
        <f t="shared" si="3"/>
        <v>0.64155914739387021</v>
      </c>
      <c r="F124" s="124">
        <f>ABS('生産者価格表(106分類)'!DX12)/'生産者価格表(106分類)'!DN12</f>
        <v>0.43405755839595156</v>
      </c>
      <c r="G124" s="124">
        <v>0.53775433805600104</v>
      </c>
      <c r="H124" s="124">
        <v>6.8134576373231073E-2</v>
      </c>
      <c r="I124" s="123">
        <f>'生産者価格表(106分類)'!DG12/'生産者価格表(106分類)'!DG$110</f>
        <v>1.8104930080310069E-2</v>
      </c>
      <c r="J124" s="124">
        <f t="shared" si="4"/>
        <v>1.8095950712042081E-2</v>
      </c>
      <c r="K124" s="6"/>
    </row>
    <row r="125" spans="1:11" x14ac:dyDescent="0.15">
      <c r="A125" s="426" t="s">
        <v>51</v>
      </c>
      <c r="B125" s="427" t="s">
        <v>418</v>
      </c>
      <c r="C125" s="123">
        <f t="shared" si="5"/>
        <v>0.3100885403313326</v>
      </c>
      <c r="D125" s="124">
        <f t="shared" si="2"/>
        <v>9.2415243968826499E-2</v>
      </c>
      <c r="E125" s="124">
        <f t="shared" si="3"/>
        <v>0.5974962156998409</v>
      </c>
      <c r="F125" s="124">
        <f>ABS('生産者価格表(106分類)'!DX13)/'生産者価格表(106分類)'!DN13</f>
        <v>0.32466865099808939</v>
      </c>
      <c r="G125" s="124">
        <v>0.21574682616019711</v>
      </c>
      <c r="H125" s="124">
        <v>3.8394791122748455E-2</v>
      </c>
      <c r="I125" s="123">
        <f>'生産者価格表(106分類)'!DG13/'生産者価格表(106分類)'!DG$110</f>
        <v>1.2115133681582441E-3</v>
      </c>
      <c r="J125" s="124">
        <f t="shared" si="4"/>
        <v>1.2109125028333836E-3</v>
      </c>
      <c r="K125" s="6"/>
    </row>
    <row r="126" spans="1:11" x14ac:dyDescent="0.15">
      <c r="A126" s="428" t="s">
        <v>53</v>
      </c>
      <c r="B126" s="429" t="s">
        <v>5</v>
      </c>
      <c r="C126" s="125">
        <f t="shared" si="5"/>
        <v>0.27217783548489921</v>
      </c>
      <c r="D126" s="126">
        <f t="shared" si="2"/>
        <v>1.0697990142311641E-2</v>
      </c>
      <c r="E126" s="126">
        <f t="shared" si="3"/>
        <v>0.71712417437278919</v>
      </c>
      <c r="F126" s="126">
        <f>ABS('生産者価格表(106分類)'!DX14)/'生産者価格表(106分類)'!DN14</f>
        <v>1</v>
      </c>
      <c r="G126" s="126">
        <v>0</v>
      </c>
      <c r="H126" s="126">
        <v>0</v>
      </c>
      <c r="I126" s="125">
        <f>'生産者価格表(106分類)'!DG14/'生産者価格表(106分類)'!DG$110</f>
        <v>1.0265928526739196E-2</v>
      </c>
      <c r="J126" s="126">
        <f t="shared" si="4"/>
        <v>1.0260837010094529E-2</v>
      </c>
      <c r="K126" s="6"/>
    </row>
    <row r="127" spans="1:11" x14ac:dyDescent="0.15">
      <c r="A127" s="426" t="s">
        <v>54</v>
      </c>
      <c r="B127" s="427" t="s">
        <v>55</v>
      </c>
      <c r="C127" s="123">
        <f t="shared" si="5"/>
        <v>0.17392155446433646</v>
      </c>
      <c r="D127" s="124">
        <f t="shared" si="2"/>
        <v>1.7587822644652897E-2</v>
      </c>
      <c r="E127" s="124">
        <f t="shared" si="3"/>
        <v>0.8084906228910107</v>
      </c>
      <c r="F127" s="124">
        <f>ABS('生産者価格表(106分類)'!DX15)/'生産者価格表(106分類)'!DN15</f>
        <v>0.93801331133317267</v>
      </c>
      <c r="G127" s="124">
        <v>0.3339521500011603</v>
      </c>
      <c r="H127" s="124">
        <v>0.25654978766853087</v>
      </c>
      <c r="I127" s="123">
        <f>'生産者価格表(106分類)'!DG15/'生産者価格表(106分類)'!DG$110</f>
        <v>2.6886530712349268E-4</v>
      </c>
      <c r="J127" s="124">
        <f t="shared" si="4"/>
        <v>2.6873195998564466E-4</v>
      </c>
      <c r="K127" s="6"/>
    </row>
    <row r="128" spans="1:11" x14ac:dyDescent="0.15">
      <c r="A128" s="426" t="s">
        <v>56</v>
      </c>
      <c r="B128" s="427" t="s">
        <v>57</v>
      </c>
      <c r="C128" s="123">
        <f t="shared" si="5"/>
        <v>0.48392850814247823</v>
      </c>
      <c r="D128" s="124">
        <f t="shared" si="2"/>
        <v>2.5714558803366604E-2</v>
      </c>
      <c r="E128" s="124">
        <f t="shared" si="3"/>
        <v>0.49035693305415518</v>
      </c>
      <c r="F128" s="124">
        <f>ABS('生産者価格表(106分類)'!DX16)/'生産者価格表(106分類)'!DN16</f>
        <v>0.940921073097995</v>
      </c>
      <c r="G128" s="124">
        <v>0.41106438305753956</v>
      </c>
      <c r="H128" s="124">
        <v>0.23556885898835628</v>
      </c>
      <c r="I128" s="123">
        <f>'生産者価格表(106分類)'!DG16/'生産者価格表(106分類)'!DG$110</f>
        <v>1.4506012547270129E-2</v>
      </c>
      <c r="J128" s="124">
        <f t="shared" si="4"/>
        <v>1.4498818107513432E-2</v>
      </c>
      <c r="K128" s="6"/>
    </row>
    <row r="129" spans="1:11" x14ac:dyDescent="0.15">
      <c r="A129" s="426" t="s">
        <v>58</v>
      </c>
      <c r="B129" s="427" t="s">
        <v>59</v>
      </c>
      <c r="C129" s="123">
        <f t="shared" si="5"/>
        <v>0.13671131953196264</v>
      </c>
      <c r="D129" s="124">
        <f t="shared" si="2"/>
        <v>7.0129734400430993E-2</v>
      </c>
      <c r="E129" s="124">
        <f t="shared" si="3"/>
        <v>0.7931589460676064</v>
      </c>
      <c r="F129" s="124">
        <f>ABS('生産者価格表(106分類)'!DX17)/'生産者価格表(106分類)'!DN17</f>
        <v>0.69081920706042388</v>
      </c>
      <c r="G129" s="124">
        <v>0.39415559266702077</v>
      </c>
      <c r="H129" s="124">
        <v>0.1231555696770379</v>
      </c>
      <c r="I129" s="123">
        <f>'生産者価格表(106分類)'!DG17/'生産者価格表(106分類)'!DG$110</f>
        <v>1.6294969145406888E-4</v>
      </c>
      <c r="J129" s="124">
        <f t="shared" si="4"/>
        <v>1.6286887450077324E-4</v>
      </c>
      <c r="K129" s="6"/>
    </row>
    <row r="130" spans="1:11" x14ac:dyDescent="0.15">
      <c r="A130" s="426" t="s">
        <v>60</v>
      </c>
      <c r="B130" s="427" t="s">
        <v>61</v>
      </c>
      <c r="C130" s="123">
        <f t="shared" si="5"/>
        <v>0.40920737376117189</v>
      </c>
      <c r="D130" s="124">
        <f t="shared" si="2"/>
        <v>2.1614367049815491E-2</v>
      </c>
      <c r="E130" s="124">
        <f t="shared" si="3"/>
        <v>0.56917825918901266</v>
      </c>
      <c r="F130" s="124">
        <f>ABS('生産者価格表(106分類)'!DX18)/'生産者価格表(106分類)'!DN18</f>
        <v>0.75919378842670227</v>
      </c>
      <c r="G130" s="124">
        <v>0.40205333645985925</v>
      </c>
      <c r="H130" s="124">
        <v>0.19744717277775345</v>
      </c>
      <c r="I130" s="123">
        <f>'生産者価格表(106分類)'!DG18/'生産者価格表(106分類)'!DG$110</f>
        <v>4.7770554049982831E-4</v>
      </c>
      <c r="J130" s="124">
        <f t="shared" si="4"/>
        <v>4.7746861641601365E-4</v>
      </c>
      <c r="K130" s="6"/>
    </row>
    <row r="131" spans="1:11" x14ac:dyDescent="0.15">
      <c r="A131" s="428" t="s">
        <v>62</v>
      </c>
      <c r="B131" s="429" t="s">
        <v>6</v>
      </c>
      <c r="C131" s="125">
        <f t="shared" si="5"/>
        <v>0.21016415162458235</v>
      </c>
      <c r="D131" s="126">
        <f t="shared" si="2"/>
        <v>6.5337027849495438E-2</v>
      </c>
      <c r="E131" s="126">
        <f t="shared" si="3"/>
        <v>0.72449882052592218</v>
      </c>
      <c r="F131" s="126">
        <f>ABS('生産者価格表(106分類)'!DX19)/'生産者価格表(106分類)'!DN19</f>
        <v>0.79000132836905457</v>
      </c>
      <c r="G131" s="126">
        <v>0.24111457462311625</v>
      </c>
      <c r="H131" s="126">
        <v>5.2191918227403711E-2</v>
      </c>
      <c r="I131" s="125">
        <f t="array" ref="I131">'生産者価格表(106分類)'!DG19/'生産者価格表(106分類)'!DG$110</f>
        <v>-3.6900097995440817E-4</v>
      </c>
      <c r="J131" s="126">
        <v>0</v>
      </c>
      <c r="K131" s="6"/>
    </row>
    <row r="132" spans="1:11" x14ac:dyDescent="0.15">
      <c r="A132" s="426" t="s">
        <v>63</v>
      </c>
      <c r="B132" s="427" t="s">
        <v>64</v>
      </c>
      <c r="C132" s="123">
        <f t="shared" si="5"/>
        <v>0.19121492412733784</v>
      </c>
      <c r="D132" s="124">
        <f t="shared" si="2"/>
        <v>7.0847281149139435E-2</v>
      </c>
      <c r="E132" s="124">
        <f t="shared" si="3"/>
        <v>0.73793779472352272</v>
      </c>
      <c r="F132" s="124">
        <f>ABS('生産者価格表(106分類)'!DX20)/'生産者価格表(106分類)'!DN20</f>
        <v>0.7136405121630105</v>
      </c>
      <c r="G132" s="124">
        <v>0.4407431586524343</v>
      </c>
      <c r="H132" s="124">
        <v>0.16499973871833615</v>
      </c>
      <c r="I132" s="123">
        <f>'生産者価格表(106分類)'!DG20/'生産者価格表(106分類)'!DG$110</f>
        <v>8.6687509218098054E-4</v>
      </c>
      <c r="J132" s="124">
        <f t="shared" si="4"/>
        <v>8.6644515455291406E-4</v>
      </c>
      <c r="K132" s="6"/>
    </row>
    <row r="133" spans="1:11" x14ac:dyDescent="0.15">
      <c r="A133" s="426" t="s">
        <v>65</v>
      </c>
      <c r="B133" s="427" t="s">
        <v>66</v>
      </c>
      <c r="C133" s="123">
        <f t="shared" si="5"/>
        <v>5.5435777480309159E-2</v>
      </c>
      <c r="D133" s="124">
        <f t="shared" si="2"/>
        <v>3.4918690171664116E-2</v>
      </c>
      <c r="E133" s="124">
        <f t="shared" si="3"/>
        <v>0.9096455323480267</v>
      </c>
      <c r="F133" s="124">
        <f>ABS('生産者価格表(106分類)'!DX21)/'生産者価格表(106分類)'!DN21</f>
        <v>0.64146197176790887</v>
      </c>
      <c r="G133" s="124">
        <v>0.53341716613907963</v>
      </c>
      <c r="H133" s="124">
        <v>0.19617522240176147</v>
      </c>
      <c r="I133" s="123">
        <f>'生産者価格表(106分類)'!DG21/'生産者価格表(106分類)'!DG$110</f>
        <v>1.5787081159756184E-4</v>
      </c>
      <c r="J133" s="124">
        <f t="shared" si="4"/>
        <v>1.5779251357874528E-4</v>
      </c>
      <c r="K133" s="6"/>
    </row>
    <row r="134" spans="1:11" x14ac:dyDescent="0.15">
      <c r="A134" s="426" t="s">
        <v>67</v>
      </c>
      <c r="B134" s="427" t="s">
        <v>68</v>
      </c>
      <c r="C134" s="123">
        <f t="shared" si="5"/>
        <v>0.24450448909310923</v>
      </c>
      <c r="D134" s="124">
        <f t="shared" si="2"/>
        <v>4.198560517574277E-2</v>
      </c>
      <c r="E134" s="124">
        <f t="shared" si="3"/>
        <v>0.71350990573114803</v>
      </c>
      <c r="F134" s="124">
        <f>ABS('生産者価格表(106分類)'!DX22)/'生産者価格表(106分類)'!DN22</f>
        <v>0.61344316933748821</v>
      </c>
      <c r="G134" s="124">
        <v>0.31599398947471941</v>
      </c>
      <c r="H134" s="124">
        <v>5.3806551655524629E-2</v>
      </c>
      <c r="I134" s="123">
        <f>'生産者価格表(106分類)'!DG22/'生産者価格表(106分類)'!DG$110</f>
        <v>2.6113830726946992E-5</v>
      </c>
      <c r="J134" s="124">
        <f t="shared" si="4"/>
        <v>2.6100879243459067E-5</v>
      </c>
      <c r="K134" s="6"/>
    </row>
    <row r="135" spans="1:11" x14ac:dyDescent="0.15">
      <c r="A135" s="426" t="s">
        <v>69</v>
      </c>
      <c r="B135" s="427" t="s">
        <v>70</v>
      </c>
      <c r="C135" s="123">
        <f t="shared" si="5"/>
        <v>0.12378639028889656</v>
      </c>
      <c r="D135" s="124">
        <f t="shared" si="2"/>
        <v>4.1361743578530882E-2</v>
      </c>
      <c r="E135" s="124">
        <f t="shared" si="3"/>
        <v>0.83485186613257256</v>
      </c>
      <c r="F135" s="124">
        <f>ABS('生産者価格表(106分類)'!DX23)/'生産者価格表(106分類)'!DN23</f>
        <v>0.84132276107935333</v>
      </c>
      <c r="G135" s="124">
        <v>0.34929216590302326</v>
      </c>
      <c r="H135" s="124">
        <v>9.8100093453699785E-2</v>
      </c>
      <c r="I135" s="123">
        <f>'生産者価格表(106分類)'!DG23/'生産者価格表(106分類)'!DG$110</f>
        <v>4.076267949933168E-5</v>
      </c>
      <c r="J135" s="124">
        <f t="shared" si="4"/>
        <v>4.0742462734660909E-5</v>
      </c>
      <c r="K135" s="6"/>
    </row>
    <row r="136" spans="1:11" x14ac:dyDescent="0.15">
      <c r="A136" s="428" t="s">
        <v>71</v>
      </c>
      <c r="B136" s="429" t="s">
        <v>419</v>
      </c>
      <c r="C136" s="125">
        <f t="shared" si="5"/>
        <v>2.1810981916768953E-2</v>
      </c>
      <c r="D136" s="126">
        <f t="shared" si="2"/>
        <v>4.9460222034875552E-2</v>
      </c>
      <c r="E136" s="126">
        <f t="shared" si="3"/>
        <v>0.92872879604835545</v>
      </c>
      <c r="F136" s="126">
        <f>ABS('生産者価格表(106分類)'!DX24)/'生産者価格表(106分類)'!DN24</f>
        <v>1</v>
      </c>
      <c r="G136" s="126">
        <v>0</v>
      </c>
      <c r="H136" s="126">
        <v>0</v>
      </c>
      <c r="I136" s="125">
        <f>'生産者価格表(106分類)'!DG24/'生産者価格表(106分類)'!DG$110</f>
        <v>0</v>
      </c>
      <c r="J136" s="126">
        <f t="shared" si="4"/>
        <v>0</v>
      </c>
      <c r="K136" s="6"/>
    </row>
    <row r="137" spans="1:11" x14ac:dyDescent="0.15">
      <c r="A137" s="426" t="s">
        <v>72</v>
      </c>
      <c r="B137" s="427" t="s">
        <v>420</v>
      </c>
      <c r="C137" s="123">
        <f>SUM(F25:F26)/SUM(E25:E26)</f>
        <v>9.5925246519918822E-2</v>
      </c>
      <c r="D137" s="124">
        <f>SUM(G25:G26)/SUM(E25:E26)</f>
        <v>2.5745268287350877E-2</v>
      </c>
      <c r="E137" s="124">
        <f>1-(C137+D137)</f>
        <v>0.87832948519273035</v>
      </c>
      <c r="F137" s="124">
        <f>ABS('生産者価格表(106分類)'!DX25)/'生産者価格表(106分類)'!DN25</f>
        <v>0.96247457720465301</v>
      </c>
      <c r="G137" s="124">
        <v>0.3591863172552332</v>
      </c>
      <c r="H137" s="124">
        <v>8.1165681283813088E-2</v>
      </c>
      <c r="I137" s="123">
        <f>'生産者価格表(106分類)'!DG25/'生産者価格表(106分類)'!DG$110</f>
        <v>4.9288707468211795E-7</v>
      </c>
      <c r="J137" s="124">
        <f t="shared" si="4"/>
        <v>4.9264262112507741E-7</v>
      </c>
      <c r="K137" s="6"/>
    </row>
    <row r="138" spans="1:11" x14ac:dyDescent="0.15">
      <c r="A138" s="426" t="s">
        <v>75</v>
      </c>
      <c r="B138" s="427" t="s">
        <v>76</v>
      </c>
      <c r="C138" s="123">
        <f>F27/E27</f>
        <v>0.17117289410564732</v>
      </c>
      <c r="D138" s="124">
        <f>G27/E27</f>
        <v>3.4665944182809667E-2</v>
      </c>
      <c r="E138" s="124">
        <f>1-(C138+D138)</f>
        <v>0.79416116171154305</v>
      </c>
      <c r="F138" s="124">
        <f>ABS('生産者価格表(106分類)'!DX26)/'生産者価格表(106分類)'!DN26</f>
        <v>1</v>
      </c>
      <c r="G138" s="124">
        <v>0</v>
      </c>
      <c r="H138" s="124">
        <v>0</v>
      </c>
      <c r="I138" s="123">
        <f>'生産者価格表(106分類)'!DG26/'生産者価格表(106分類)'!DG$110</f>
        <v>0</v>
      </c>
      <c r="J138" s="124">
        <f t="shared" si="4"/>
        <v>0</v>
      </c>
      <c r="K138" s="6"/>
    </row>
    <row r="139" spans="1:11" x14ac:dyDescent="0.15">
      <c r="A139" s="426" t="s">
        <v>77</v>
      </c>
      <c r="B139" s="427" t="s">
        <v>78</v>
      </c>
      <c r="C139" s="123">
        <f t="shared" ref="C139:C202" si="6">F28/E28</f>
        <v>0.24267267285750335</v>
      </c>
      <c r="D139" s="124">
        <f t="shared" ref="D139:D202" si="7">G28/E28</f>
        <v>2.7033870490543913E-2</v>
      </c>
      <c r="E139" s="124">
        <f t="shared" ref="E139:E202" si="8">1-(C139+D139)</f>
        <v>0.73029345665195278</v>
      </c>
      <c r="F139" s="124">
        <f>ABS('生産者価格表(106分類)'!DX27)/'生産者価格表(106分類)'!DN27</f>
        <v>0.99991823112708056</v>
      </c>
      <c r="G139" s="124">
        <v>0.52842744426596999</v>
      </c>
      <c r="H139" s="124">
        <v>5.7031401690996061E-2</v>
      </c>
      <c r="I139" s="123">
        <f>'生産者価格表(106分類)'!DG27/'生産者価格表(106分類)'!DG$110</f>
        <v>2.2221951525511364E-3</v>
      </c>
      <c r="J139" s="124">
        <f t="shared" si="4"/>
        <v>2.2210930268566661E-3</v>
      </c>
      <c r="K139" s="6"/>
    </row>
    <row r="140" spans="1:11" x14ac:dyDescent="0.15">
      <c r="A140" s="426" t="s">
        <v>79</v>
      </c>
      <c r="B140" s="427" t="s">
        <v>421</v>
      </c>
      <c r="C140" s="123">
        <f t="shared" si="6"/>
        <v>0.32165024028340139</v>
      </c>
      <c r="D140" s="124">
        <f t="shared" si="7"/>
        <v>1.6986102087798941E-2</v>
      </c>
      <c r="E140" s="124">
        <f t="shared" si="8"/>
        <v>0.66136365762879967</v>
      </c>
      <c r="F140" s="124">
        <f>ABS('生産者価格表(106分類)'!DX28)/'生産者価格表(106分類)'!DN28</f>
        <v>0.88574166288073042</v>
      </c>
      <c r="G140" s="124">
        <v>0.36260843591715336</v>
      </c>
      <c r="H140" s="124">
        <v>8.3988026768180693E-2</v>
      </c>
      <c r="I140" s="123">
        <f>'生産者価格表(106分類)'!DG28/'生産者価格表(106分類)'!DG$110</f>
        <v>6.4939464022777948E-3</v>
      </c>
      <c r="J140" s="124">
        <f t="shared" si="4"/>
        <v>6.4907256477098416E-3</v>
      </c>
      <c r="K140" s="6"/>
    </row>
    <row r="141" spans="1:11" x14ac:dyDescent="0.15">
      <c r="A141" s="428" t="s">
        <v>81</v>
      </c>
      <c r="B141" s="429" t="s">
        <v>82</v>
      </c>
      <c r="C141" s="125">
        <f t="shared" si="6"/>
        <v>0.2065839169718969</v>
      </c>
      <c r="D141" s="126">
        <f t="shared" si="7"/>
        <v>1.9443302048920096E-2</v>
      </c>
      <c r="E141" s="126">
        <f t="shared" si="8"/>
        <v>0.77397278097918298</v>
      </c>
      <c r="F141" s="126">
        <f>ABS('生産者価格表(106分類)'!DX29)/'生産者価格表(106分類)'!DN29</f>
        <v>0.9992261989150979</v>
      </c>
      <c r="G141" s="126">
        <v>0.31447219652585057</v>
      </c>
      <c r="H141" s="126">
        <v>8.4232706341864527E-2</v>
      </c>
      <c r="I141" s="125">
        <f>'生産者価格表(106分類)'!DG29/'生産者価格表(106分類)'!DG$110</f>
        <v>2.0643326067616593E-2</v>
      </c>
      <c r="J141" s="126">
        <f t="shared" si="4"/>
        <v>2.0633087749864741E-2</v>
      </c>
      <c r="K141" s="6"/>
    </row>
    <row r="142" spans="1:11" x14ac:dyDescent="0.15">
      <c r="A142" s="426" t="s">
        <v>83</v>
      </c>
      <c r="B142" s="427" t="s">
        <v>84</v>
      </c>
      <c r="C142" s="123">
        <f t="shared" si="6"/>
        <v>5.2012779552715653E-2</v>
      </c>
      <c r="D142" s="124">
        <f t="shared" si="7"/>
        <v>4.6307119617785858E-2</v>
      </c>
      <c r="E142" s="124">
        <f t="shared" si="8"/>
        <v>0.90168010082949845</v>
      </c>
      <c r="F142" s="124">
        <f>ABS('生産者価格表(106分類)'!DX30)/'生産者価格表(106分類)'!DN30</f>
        <v>0.57196007452651865</v>
      </c>
      <c r="G142" s="124">
        <v>0.36930547841813705</v>
      </c>
      <c r="H142" s="124">
        <v>5.6140613206875439E-2</v>
      </c>
      <c r="I142" s="123">
        <f>'生産者価格表(106分類)'!DG30/'生産者価格表(106分類)'!DG$110</f>
        <v>5.9085220753819106E-7</v>
      </c>
      <c r="J142" s="124">
        <f t="shared" si="4"/>
        <v>5.9055916693875741E-7</v>
      </c>
      <c r="K142" s="6"/>
    </row>
    <row r="143" spans="1:11" x14ac:dyDescent="0.15">
      <c r="A143" s="426" t="s">
        <v>85</v>
      </c>
      <c r="B143" s="427" t="s">
        <v>7</v>
      </c>
      <c r="C143" s="123">
        <f t="shared" si="6"/>
        <v>0.17252148642986123</v>
      </c>
      <c r="D143" s="124">
        <f t="shared" si="7"/>
        <v>3.0991639895507905E-2</v>
      </c>
      <c r="E143" s="124">
        <f t="shared" si="8"/>
        <v>0.79648687367463089</v>
      </c>
      <c r="F143" s="124">
        <f>ABS('生産者価格表(106分類)'!DX31)/'生産者価格表(106分類)'!DN31</f>
        <v>0.82762544458867793</v>
      </c>
      <c r="G143" s="124">
        <v>0.35772598294203978</v>
      </c>
      <c r="H143" s="124">
        <v>0.1840375474877782</v>
      </c>
      <c r="I143" s="123">
        <f>'生産者価格表(106分類)'!DG31/'生産者価格表(106分類)'!DG$110</f>
        <v>1.3260284856461901E-3</v>
      </c>
      <c r="J143" s="124">
        <f t="shared" si="4"/>
        <v>1.325370825105462E-3</v>
      </c>
      <c r="K143" s="6"/>
    </row>
    <row r="144" spans="1:11" x14ac:dyDescent="0.15">
      <c r="A144" s="426" t="s">
        <v>86</v>
      </c>
      <c r="B144" s="427" t="s">
        <v>87</v>
      </c>
      <c r="C144" s="123">
        <f t="shared" si="6"/>
        <v>0.20865009614368171</v>
      </c>
      <c r="D144" s="124">
        <f t="shared" si="7"/>
        <v>2.8758235958243918E-2</v>
      </c>
      <c r="E144" s="124">
        <f t="shared" si="8"/>
        <v>0.76259166789807442</v>
      </c>
      <c r="F144" s="124">
        <f>ABS('生産者価格表(106分類)'!DX32)/'生産者価格表(106分類)'!DN32</f>
        <v>0.99400225092370442</v>
      </c>
      <c r="G144" s="124">
        <v>0.441948356311889</v>
      </c>
      <c r="H144" s="124">
        <v>0.15288305217152628</v>
      </c>
      <c r="I144" s="123">
        <f>'生産者価格表(106分類)'!DG32/'生産者価格表(106分類)'!DG$110</f>
        <v>1.7545616522730732E-3</v>
      </c>
      <c r="J144" s="124">
        <f t="shared" si="4"/>
        <v>1.7536914553071218E-3</v>
      </c>
      <c r="K144" s="6"/>
    </row>
    <row r="145" spans="1:14" x14ac:dyDescent="0.15">
      <c r="A145" s="426" t="s">
        <v>88</v>
      </c>
      <c r="B145" s="427" t="s">
        <v>422</v>
      </c>
      <c r="C145" s="123">
        <f t="shared" si="6"/>
        <v>0.405784057769148</v>
      </c>
      <c r="D145" s="124">
        <f t="shared" si="7"/>
        <v>1.7091534353111022E-2</v>
      </c>
      <c r="E145" s="124">
        <f t="shared" si="8"/>
        <v>0.577124407877741</v>
      </c>
      <c r="F145" s="124">
        <f>ABS('生産者価格表(106分類)'!DX33)/'生産者価格表(106分類)'!DN33</f>
        <v>0.99039774326122376</v>
      </c>
      <c r="G145" s="124">
        <v>0.40045828065739569</v>
      </c>
      <c r="H145" s="124">
        <v>0.17164981036662452</v>
      </c>
      <c r="I145" s="123">
        <f>'生産者価格表(106分類)'!DG33/'生産者価格表(106分類)'!DG$110</f>
        <v>3.6718984956073154E-3</v>
      </c>
      <c r="J145" s="124">
        <f t="shared" si="4"/>
        <v>3.6700773712677864E-3</v>
      </c>
      <c r="K145" s="6"/>
    </row>
    <row r="146" spans="1:14" x14ac:dyDescent="0.15">
      <c r="A146" s="428" t="s">
        <v>89</v>
      </c>
      <c r="B146" s="429" t="s">
        <v>8</v>
      </c>
      <c r="C146" s="125">
        <f t="shared" si="6"/>
        <v>0.15224680107028374</v>
      </c>
      <c r="D146" s="126">
        <f t="shared" si="7"/>
        <v>5.1466871539460092E-2</v>
      </c>
      <c r="E146" s="126">
        <f t="shared" si="8"/>
        <v>0.79628632739025618</v>
      </c>
      <c r="F146" s="126">
        <f>ABS('生産者価格表(106分類)'!DX34)/'生産者価格表(106分類)'!DN34</f>
        <v>0.97731295228890391</v>
      </c>
      <c r="G146" s="126">
        <v>0.47550287955930221</v>
      </c>
      <c r="H146" s="126">
        <v>0.19036092861316131</v>
      </c>
      <c r="I146" s="125">
        <f>'生産者価格表(106分類)'!DG34/'生産者価格表(106分類)'!DG$110</f>
        <v>6.3735503154080831E-5</v>
      </c>
      <c r="J146" s="126">
        <f t="shared" si="4"/>
        <v>6.370389272796887E-5</v>
      </c>
      <c r="K146" s="6"/>
    </row>
    <row r="147" spans="1:14" x14ac:dyDescent="0.15">
      <c r="A147" s="426" t="s">
        <v>90</v>
      </c>
      <c r="B147" s="427" t="s">
        <v>9</v>
      </c>
      <c r="C147" s="123">
        <f t="shared" si="6"/>
        <v>0.20181090496584311</v>
      </c>
      <c r="D147" s="124">
        <f t="shared" si="7"/>
        <v>5.9976294867434644E-2</v>
      </c>
      <c r="E147" s="124">
        <f t="shared" si="8"/>
        <v>0.7382128001667223</v>
      </c>
      <c r="F147" s="124">
        <f>ABS('生産者価格表(106分類)'!DX35)/'生産者価格表(106分類)'!DN35</f>
        <v>0.33061058174342284</v>
      </c>
      <c r="G147" s="124">
        <v>0.47129990582190767</v>
      </c>
      <c r="H147" s="124">
        <v>0.14121809968225232</v>
      </c>
      <c r="I147" s="123">
        <f>'生産者価格表(106分類)'!DG35/'生産者価格表(106分類)'!DG$110</f>
        <v>5.4431876943155633E-6</v>
      </c>
      <c r="J147" s="124">
        <f t="shared" si="4"/>
        <v>5.4404880767725942E-6</v>
      </c>
      <c r="K147" s="6"/>
    </row>
    <row r="148" spans="1:14" x14ac:dyDescent="0.15">
      <c r="A148" s="426" t="s">
        <v>91</v>
      </c>
      <c r="B148" s="427" t="s">
        <v>92</v>
      </c>
      <c r="C148" s="123">
        <f t="shared" si="6"/>
        <v>0.18243827307546082</v>
      </c>
      <c r="D148" s="124">
        <f t="shared" si="7"/>
        <v>3.2556072735334354E-2</v>
      </c>
      <c r="E148" s="124">
        <f t="shared" si="8"/>
        <v>0.78500565418920476</v>
      </c>
      <c r="F148" s="124">
        <f>ABS('生産者価格表(106分類)'!DX36)/'生産者価格表(106分類)'!DN36</f>
        <v>0.65904524173312795</v>
      </c>
      <c r="G148" s="124">
        <v>0.47441994162341661</v>
      </c>
      <c r="H148" s="124">
        <v>0.24122064355437242</v>
      </c>
      <c r="I148" s="123">
        <f>'生産者価格表(106分類)'!DG36/'生産者価格表(106分類)'!DG$110</f>
        <v>7.2224794198139916E-5</v>
      </c>
      <c r="J148" s="124">
        <f t="shared" si="4"/>
        <v>7.2188973401135568E-5</v>
      </c>
      <c r="K148" s="6"/>
    </row>
    <row r="149" spans="1:14" x14ac:dyDescent="0.15">
      <c r="A149" s="426" t="s">
        <v>93</v>
      </c>
      <c r="B149" s="427" t="s">
        <v>10</v>
      </c>
      <c r="C149" s="123">
        <f t="shared" si="6"/>
        <v>0.14865258501176068</v>
      </c>
      <c r="D149" s="124">
        <f t="shared" si="7"/>
        <v>5.085362244341636E-2</v>
      </c>
      <c r="E149" s="124">
        <f t="shared" si="8"/>
        <v>0.800493792544823</v>
      </c>
      <c r="F149" s="124">
        <f>ABS('生産者価格表(106分類)'!DX37)/'生産者価格表(106分類)'!DN37</f>
        <v>0.87262900413659084</v>
      </c>
      <c r="G149" s="124">
        <v>0.51327535132904856</v>
      </c>
      <c r="H149" s="124">
        <v>0.19369276440980782</v>
      </c>
      <c r="I149" s="123">
        <f>'生産者価格表(106分類)'!DG37/'生産者価格表(106分類)'!DG$110</f>
        <v>3.0907080992970544E-4</v>
      </c>
      <c r="J149" s="124">
        <f t="shared" si="4"/>
        <v>3.0891752236599028E-4</v>
      </c>
      <c r="K149" s="6"/>
    </row>
    <row r="150" spans="1:14" x14ac:dyDescent="0.15">
      <c r="A150" s="426" t="s">
        <v>94</v>
      </c>
      <c r="B150" s="427" t="s">
        <v>11</v>
      </c>
      <c r="C150" s="123">
        <f t="shared" si="6"/>
        <v>7.2131985849033077E-3</v>
      </c>
      <c r="D150" s="124">
        <f t="shared" si="7"/>
        <v>1.085343782447154E-2</v>
      </c>
      <c r="E150" s="124">
        <f t="shared" si="8"/>
        <v>0.98193336359062511</v>
      </c>
      <c r="F150" s="124">
        <f>ABS('生産者価格表(106分類)'!DX38)/'生産者価格表(106分類)'!DN38</f>
        <v>-1.6446773902042293E-2</v>
      </c>
      <c r="G150" s="124">
        <v>0</v>
      </c>
      <c r="H150" s="124">
        <v>0</v>
      </c>
      <c r="I150" s="123">
        <f>'生産者価格表(106分類)'!DG38/'生産者価格表(106分類)'!DG$110</f>
        <v>-1.2720772501361095E-4</v>
      </c>
      <c r="J150" s="124">
        <v>0</v>
      </c>
      <c r="K150" s="6"/>
    </row>
    <row r="151" spans="1:14" x14ac:dyDescent="0.15">
      <c r="A151" s="428" t="s">
        <v>95</v>
      </c>
      <c r="B151" s="429" t="s">
        <v>96</v>
      </c>
      <c r="C151" s="125">
        <f t="shared" si="6"/>
        <v>9.4703725171434869E-2</v>
      </c>
      <c r="D151" s="126">
        <f t="shared" si="7"/>
        <v>3.5179719232317677E-2</v>
      </c>
      <c r="E151" s="126">
        <f t="shared" si="8"/>
        <v>0.87011655559624745</v>
      </c>
      <c r="F151" s="126">
        <f>ABS('生産者価格表(106分類)'!DX39)/'生産者価格表(106分類)'!DN39</f>
        <v>1</v>
      </c>
      <c r="G151" s="126">
        <v>0</v>
      </c>
      <c r="H151" s="126">
        <v>0</v>
      </c>
      <c r="I151" s="125">
        <f>'生産者価格表(106分類)'!DG39/'生産者価格表(106分類)'!DG$110</f>
        <v>0</v>
      </c>
      <c r="J151" s="126">
        <f t="shared" si="4"/>
        <v>0</v>
      </c>
      <c r="K151" s="6"/>
    </row>
    <row r="152" spans="1:14" x14ac:dyDescent="0.15">
      <c r="A152" s="426" t="s">
        <v>97</v>
      </c>
      <c r="B152" s="427" t="s">
        <v>423</v>
      </c>
      <c r="C152" s="123">
        <f t="shared" si="6"/>
        <v>3.1682631037197415E-2</v>
      </c>
      <c r="D152" s="124">
        <f t="shared" si="7"/>
        <v>3.4878026762447847E-2</v>
      </c>
      <c r="E152" s="124">
        <f t="shared" si="8"/>
        <v>0.93343934220035474</v>
      </c>
      <c r="F152" s="124">
        <f>ABS('生産者価格表(106分類)'!DX40)/'生産者価格表(106分類)'!DN40</f>
        <v>1</v>
      </c>
      <c r="G152" s="124">
        <v>0</v>
      </c>
      <c r="H152" s="124">
        <v>0</v>
      </c>
      <c r="I152" s="123">
        <f>'生産者価格表(106分類)'!DG40/'生産者価格表(106分類)'!DG$110</f>
        <v>1.255178264718437E-7</v>
      </c>
      <c r="J152" s="124">
        <f t="shared" si="4"/>
        <v>1.2545557432377747E-7</v>
      </c>
      <c r="K152" s="6"/>
    </row>
    <row r="153" spans="1:14" x14ac:dyDescent="0.15">
      <c r="A153" s="426" t="s">
        <v>98</v>
      </c>
      <c r="B153" s="427" t="s">
        <v>99</v>
      </c>
      <c r="C153" s="186">
        <f t="shared" si="6"/>
        <v>4.9466479192518828E-2</v>
      </c>
      <c r="D153" s="166">
        <f t="shared" si="7"/>
        <v>3.0619520613672416E-2</v>
      </c>
      <c r="E153" s="166">
        <f t="shared" si="8"/>
        <v>0.91991400019380876</v>
      </c>
      <c r="F153" s="166">
        <f>ABS('生産者価格表(106分類)'!DX41)/'生産者価格表(106分類)'!DN41</f>
        <v>0.68186311745213957</v>
      </c>
      <c r="G153" s="166">
        <v>0.26802690944247504</v>
      </c>
      <c r="H153" s="166">
        <v>5.9421661832635086E-2</v>
      </c>
      <c r="I153" s="186">
        <f>'生産者価格表(106分類)'!DG41/'生産者価格表(106分類)'!DG$110</f>
        <v>0</v>
      </c>
      <c r="J153" s="166">
        <f t="shared" si="4"/>
        <v>0</v>
      </c>
      <c r="K153" s="6"/>
    </row>
    <row r="154" spans="1:14" x14ac:dyDescent="0.15">
      <c r="A154" s="426" t="s">
        <v>100</v>
      </c>
      <c r="B154" s="427" t="s">
        <v>12</v>
      </c>
      <c r="C154" s="186">
        <f t="shared" si="6"/>
        <v>0.11233881709100449</v>
      </c>
      <c r="D154" s="166">
        <f t="shared" si="7"/>
        <v>3.0672036893983422E-2</v>
      </c>
      <c r="E154" s="166">
        <f t="shared" si="8"/>
        <v>0.85698914601501208</v>
      </c>
      <c r="F154" s="166">
        <f>ABS('生産者価格表(106分類)'!DX42)/'生産者価格表(106分類)'!DN42</f>
        <v>0.93889482312865524</v>
      </c>
      <c r="G154" s="166">
        <v>0.3640496289700208</v>
      </c>
      <c r="H154" s="166">
        <v>2.6079667557138617E-2</v>
      </c>
      <c r="I154" s="186">
        <f>'生産者価格表(106分類)'!DG42/'生産者価格表(106分類)'!DG$110</f>
        <v>5.940238287144064E-4</v>
      </c>
      <c r="J154" s="166">
        <f t="shared" si="4"/>
        <v>5.9372921510947524E-4</v>
      </c>
      <c r="K154" s="6"/>
    </row>
    <row r="155" spans="1:14" x14ac:dyDescent="0.15">
      <c r="A155" s="426" t="s">
        <v>101</v>
      </c>
      <c r="B155" s="427" t="s">
        <v>13</v>
      </c>
      <c r="C155" s="186">
        <f t="shared" si="6"/>
        <v>9.1681563479105013E-2</v>
      </c>
      <c r="D155" s="166">
        <f t="shared" si="7"/>
        <v>2.8242716490371477E-2</v>
      </c>
      <c r="E155" s="166">
        <f t="shared" si="8"/>
        <v>0.88007572003052348</v>
      </c>
      <c r="F155" s="166">
        <f>ABS('生産者価格表(106分類)'!DX43)/'生産者価格表(106分類)'!DN43</f>
        <v>0.99144444773952356</v>
      </c>
      <c r="G155" s="166">
        <v>0.19793828385816115</v>
      </c>
      <c r="H155" s="166">
        <v>0.28728683569430657</v>
      </c>
      <c r="I155" s="186">
        <f>'生産者価格表(106分類)'!DG43/'生産者価格表(106分類)'!DG$110</f>
        <v>2.758330771978809E-5</v>
      </c>
      <c r="J155" s="166">
        <f t="shared" si="4"/>
        <v>2.7569627430664268E-5</v>
      </c>
      <c r="K155" s="7"/>
      <c r="L155" s="7"/>
      <c r="M155" s="7"/>
      <c r="N155" s="6"/>
    </row>
    <row r="156" spans="1:14" x14ac:dyDescent="0.15">
      <c r="A156" s="428" t="s">
        <v>102</v>
      </c>
      <c r="B156" s="429" t="s">
        <v>424</v>
      </c>
      <c r="C156" s="187">
        <f t="shared" si="6"/>
        <v>0.11117172827932106</v>
      </c>
      <c r="D156" s="168">
        <f t="shared" si="7"/>
        <v>7.0392551837023559E-2</v>
      </c>
      <c r="E156" s="168">
        <f t="shared" si="8"/>
        <v>0.81843571988365538</v>
      </c>
      <c r="F156" s="168">
        <f>ABS('生産者価格表(106分類)'!DX44)/'生産者価格表(106分類)'!DN44</f>
        <v>0.97127846543658536</v>
      </c>
      <c r="G156" s="168">
        <v>0.39029445469212559</v>
      </c>
      <c r="H156" s="168">
        <v>0.18098647473625484</v>
      </c>
      <c r="I156" s="187">
        <f>'生産者価格表(106分類)'!DG44/'生産者価格表(106分類)'!DG$110</f>
        <v>1.0646666954173922E-4</v>
      </c>
      <c r="J156" s="168">
        <f t="shared" si="4"/>
        <v>1.064138660550734E-4</v>
      </c>
    </row>
    <row r="157" spans="1:14" x14ac:dyDescent="0.15">
      <c r="A157" s="426" t="s">
        <v>103</v>
      </c>
      <c r="B157" s="427" t="s">
        <v>14</v>
      </c>
      <c r="C157" s="188">
        <f t="shared" si="6"/>
        <v>0.1447972338964934</v>
      </c>
      <c r="D157" s="167">
        <f t="shared" si="7"/>
        <v>2.9127702113567227E-2</v>
      </c>
      <c r="E157" s="167">
        <f t="shared" si="8"/>
        <v>0.82607506398993935</v>
      </c>
      <c r="F157" s="167">
        <f>ABS('生産者価格表(106分類)'!DX45)/'生産者価格表(106分類)'!DN45</f>
        <v>0.75008301981541248</v>
      </c>
      <c r="G157" s="167">
        <v>0.50212044783635723</v>
      </c>
      <c r="H157" s="167">
        <v>0.28235065397574405</v>
      </c>
      <c r="I157" s="188">
        <f>'生産者価格表(106分類)'!DG45/'生産者価格表(106分類)'!DG$110</f>
        <v>8.4260729192629021E-4</v>
      </c>
      <c r="J157" s="167">
        <f t="shared" si="4"/>
        <v>8.4218939021963148E-4</v>
      </c>
    </row>
    <row r="158" spans="1:14" x14ac:dyDescent="0.15">
      <c r="A158" s="426" t="s">
        <v>104</v>
      </c>
      <c r="B158" s="427" t="s">
        <v>105</v>
      </c>
      <c r="C158" s="188">
        <f t="shared" si="6"/>
        <v>0.1028494212078634</v>
      </c>
      <c r="D158" s="167">
        <f t="shared" si="7"/>
        <v>1.3194883965273208E-2</v>
      </c>
      <c r="E158" s="167">
        <f t="shared" si="8"/>
        <v>0.88395569482686343</v>
      </c>
      <c r="F158" s="167">
        <f>ABS('生産者価格表(106分類)'!DX46)/'生産者価格表(106分類)'!DN46</f>
        <v>0.96590567450775178</v>
      </c>
      <c r="G158" s="167">
        <v>0.4404236292214268</v>
      </c>
      <c r="H158" s="167">
        <v>0.22034291118675176</v>
      </c>
      <c r="I158" s="188">
        <f>'生産者価格表(106分類)'!DG46/'生産者価格表(106分類)'!DG$110</f>
        <v>4.8826434497547198E-5</v>
      </c>
      <c r="J158" s="167">
        <f t="shared" si="4"/>
        <v>4.880221841194944E-5</v>
      </c>
    </row>
    <row r="159" spans="1:14" x14ac:dyDescent="0.15">
      <c r="A159" s="426" t="s">
        <v>106</v>
      </c>
      <c r="B159" s="427" t="s">
        <v>107</v>
      </c>
      <c r="C159" s="188">
        <f t="shared" si="6"/>
        <v>0.12245219012281004</v>
      </c>
      <c r="D159" s="167">
        <f t="shared" si="7"/>
        <v>1.1635144444581075E-2</v>
      </c>
      <c r="E159" s="167">
        <f t="shared" si="8"/>
        <v>0.86591266543260892</v>
      </c>
      <c r="F159" s="167">
        <f>ABS('生産者価格表(106分類)'!DX47)/'生産者価格表(106分類)'!DN47</f>
        <v>0.65946718847243746</v>
      </c>
      <c r="G159" s="167">
        <v>0.49819548178649109</v>
      </c>
      <c r="H159" s="167">
        <v>0.17768505636608861</v>
      </c>
      <c r="I159" s="188">
        <f>'生産者価格表(106分類)'!DG47/'生産者価格表(106分類)'!DG$110</f>
        <v>4.0104476262954937E-5</v>
      </c>
      <c r="J159" s="167">
        <f t="shared" si="4"/>
        <v>4.0084585942475242E-5</v>
      </c>
    </row>
    <row r="160" spans="1:14" x14ac:dyDescent="0.15">
      <c r="A160" s="426" t="s">
        <v>108</v>
      </c>
      <c r="B160" s="427" t="s">
        <v>109</v>
      </c>
      <c r="C160" s="186">
        <f t="shared" si="6"/>
        <v>0.17571592604245978</v>
      </c>
      <c r="D160" s="166">
        <f t="shared" si="7"/>
        <v>1.3860496878000344E-2</v>
      </c>
      <c r="E160" s="166">
        <f t="shared" si="8"/>
        <v>0.81042357707953983</v>
      </c>
      <c r="F160" s="166">
        <f>ABS('生産者価格表(106分類)'!DX48)/'生産者価格表(106分類)'!DN48</f>
        <v>0.9366457739893026</v>
      </c>
      <c r="G160" s="166">
        <v>0.45349537299905512</v>
      </c>
      <c r="H160" s="166">
        <v>0.19146077815892715</v>
      </c>
      <c r="I160" s="186">
        <f>'生産者価格表(106分類)'!DG48/'生産者価格表(106分類)'!DG$110</f>
        <v>3.6518340118342311E-4</v>
      </c>
      <c r="J160" s="166">
        <f t="shared" si="4"/>
        <v>3.6500228387283221E-4</v>
      </c>
    </row>
    <row r="161" spans="1:10" x14ac:dyDescent="0.15">
      <c r="A161" s="428" t="s">
        <v>110</v>
      </c>
      <c r="B161" s="429" t="s">
        <v>111</v>
      </c>
      <c r="C161" s="187">
        <f t="shared" si="6"/>
        <v>6.2268141446607271E-2</v>
      </c>
      <c r="D161" s="168">
        <f t="shared" si="7"/>
        <v>9.0162601266944552E-3</v>
      </c>
      <c r="E161" s="168">
        <f t="shared" si="8"/>
        <v>0.92871559842669826</v>
      </c>
      <c r="F161" s="168">
        <f>ABS('生産者価格表(106分類)'!DX49)/'生産者価格表(106分類)'!DN49</f>
        <v>0.85766045301572902</v>
      </c>
      <c r="G161" s="168">
        <v>0.41405229311075697</v>
      </c>
      <c r="H161" s="168">
        <v>0.10434128527574651</v>
      </c>
      <c r="I161" s="187">
        <f>'生産者価格表(106分類)'!DG49/'生産者価格表(106分類)'!DG$110</f>
        <v>6.4718215893043312E-6</v>
      </c>
      <c r="J161" s="168">
        <f t="shared" si="4"/>
        <v>6.4686118078162335E-6</v>
      </c>
    </row>
    <row r="162" spans="1:10" x14ac:dyDescent="0.15">
      <c r="A162" s="426" t="s">
        <v>112</v>
      </c>
      <c r="B162" s="427" t="s">
        <v>113</v>
      </c>
      <c r="C162" s="188">
        <f t="shared" si="6"/>
        <v>5.4900438004842109E-2</v>
      </c>
      <c r="D162" s="167">
        <f t="shared" si="7"/>
        <v>1.0111848745243858E-2</v>
      </c>
      <c r="E162" s="167">
        <f t="shared" si="8"/>
        <v>0.93498771324991403</v>
      </c>
      <c r="F162" s="167">
        <f>ABS('生産者価格表(106分類)'!DX50)/'生産者価格表(106分類)'!DN50</f>
        <v>0.24311750824498987</v>
      </c>
      <c r="G162" s="167">
        <v>0.3597678477352958</v>
      </c>
      <c r="H162" s="167">
        <v>0.28451540633730266</v>
      </c>
      <c r="I162" s="188">
        <f>'生産者価格表(106分類)'!DG50/'生産者価格表(106分類)'!DG$110</f>
        <v>5.2816064533110774E-4</v>
      </c>
      <c r="J162" s="167">
        <f t="shared" si="4"/>
        <v>5.278986974021155E-4</v>
      </c>
    </row>
    <row r="163" spans="1:10" x14ac:dyDescent="0.15">
      <c r="A163" s="426" t="s">
        <v>114</v>
      </c>
      <c r="B163" s="427" t="s">
        <v>115</v>
      </c>
      <c r="C163" s="188">
        <f t="shared" si="6"/>
        <v>9.1615320457115915E-2</v>
      </c>
      <c r="D163" s="167">
        <f t="shared" si="7"/>
        <v>1.0247344657503869E-2</v>
      </c>
      <c r="E163" s="167">
        <f t="shared" si="8"/>
        <v>0.89813733488538028</v>
      </c>
      <c r="F163" s="167">
        <f>ABS('生産者価格表(106分類)'!DX51)/'生産者価格表(106分類)'!DN51</f>
        <v>0.6606435646786426</v>
      </c>
      <c r="G163" s="167">
        <v>0.35362837774364869</v>
      </c>
      <c r="H163" s="167">
        <v>0.20117607711738866</v>
      </c>
      <c r="I163" s="188">
        <f>'生産者価格表(106分類)'!DG51/'生産者価格表(106分類)'!DG$110</f>
        <v>2.9995699116368892E-5</v>
      </c>
      <c r="J163" s="167">
        <f t="shared" si="4"/>
        <v>2.9980822371326138E-5</v>
      </c>
    </row>
    <row r="164" spans="1:10" x14ac:dyDescent="0.15">
      <c r="A164" s="426" t="s">
        <v>116</v>
      </c>
      <c r="B164" s="427" t="s">
        <v>117</v>
      </c>
      <c r="C164" s="188">
        <f t="shared" si="6"/>
        <v>0.36259315655612212</v>
      </c>
      <c r="D164" s="167">
        <f t="shared" si="7"/>
        <v>7.1717167526211623E-3</v>
      </c>
      <c r="E164" s="167">
        <f t="shared" si="8"/>
        <v>0.6302351266912567</v>
      </c>
      <c r="F164" s="167">
        <f>ABS('生産者価格表(106分類)'!DX52)/'生産者価格表(106分類)'!DN52</f>
        <v>0.97218870536477286</v>
      </c>
      <c r="G164" s="167">
        <v>0.33140052106500606</v>
      </c>
      <c r="H164" s="167">
        <v>0.16288841583529262</v>
      </c>
      <c r="I164" s="188">
        <f>'生産者価格表(106分類)'!DG52/'生産者価格表(106分類)'!DG$110</f>
        <v>8.7075328687792036E-3</v>
      </c>
      <c r="J164" s="167">
        <f t="shared" si="4"/>
        <v>8.7032142581031317E-3</v>
      </c>
    </row>
    <row r="165" spans="1:10" x14ac:dyDescent="0.15">
      <c r="A165" s="426" t="s">
        <v>118</v>
      </c>
      <c r="B165" s="427" t="s">
        <v>119</v>
      </c>
      <c r="C165" s="186">
        <f t="shared" si="6"/>
        <v>0.10447272372966333</v>
      </c>
      <c r="D165" s="166">
        <f t="shared" si="7"/>
        <v>1.1215037954328169E-2</v>
      </c>
      <c r="E165" s="166">
        <f t="shared" si="8"/>
        <v>0.88431223831600847</v>
      </c>
      <c r="F165" s="166">
        <f>ABS('生産者価格表(106分類)'!DX53)/'生産者価格表(106分類)'!DN53</f>
        <v>0.99208667383140858</v>
      </c>
      <c r="G165" s="166">
        <v>0.34099166880757514</v>
      </c>
      <c r="H165" s="166">
        <v>0.23070429772084999</v>
      </c>
      <c r="I165" s="186">
        <f>'生産者価格表(106分類)'!DG53/'生産者価格表(106分類)'!DG$110</f>
        <v>1.8368462410513712E-7</v>
      </c>
      <c r="J165" s="166">
        <f t="shared" si="4"/>
        <v>1.8359352340064996E-7</v>
      </c>
    </row>
    <row r="166" spans="1:10" x14ac:dyDescent="0.15">
      <c r="A166" s="428" t="s">
        <v>120</v>
      </c>
      <c r="B166" s="429" t="s">
        <v>121</v>
      </c>
      <c r="C166" s="187">
        <f t="shared" si="6"/>
        <v>0.16865074065797536</v>
      </c>
      <c r="D166" s="168">
        <f t="shared" si="7"/>
        <v>7.5907522905318409E-3</v>
      </c>
      <c r="E166" s="168">
        <f t="shared" si="8"/>
        <v>0.82375850705149278</v>
      </c>
      <c r="F166" s="168">
        <f>ABS('生産者価格表(106分類)'!DX54)/'生産者価格表(106分類)'!DN54</f>
        <v>0.89788195606239085</v>
      </c>
      <c r="G166" s="168">
        <v>0.33582340037529401</v>
      </c>
      <c r="H166" s="168">
        <v>0.11352115653989481</v>
      </c>
      <c r="I166" s="187">
        <f>'生産者価格表(106分類)'!DG54/'生産者価格表(106分類)'!DG$110</f>
        <v>2.2997345552067186E-3</v>
      </c>
      <c r="J166" s="168">
        <f t="shared" si="4"/>
        <v>2.2985939728681942E-3</v>
      </c>
    </row>
    <row r="167" spans="1:10" x14ac:dyDescent="0.15">
      <c r="A167" s="426" t="s">
        <v>122</v>
      </c>
      <c r="B167" s="427" t="s">
        <v>425</v>
      </c>
      <c r="C167" s="188">
        <f t="shared" si="6"/>
        <v>0.19462141717058359</v>
      </c>
      <c r="D167" s="167">
        <f t="shared" si="7"/>
        <v>8.8058341946931767E-3</v>
      </c>
      <c r="E167" s="167">
        <f t="shared" si="8"/>
        <v>0.79657274863472316</v>
      </c>
      <c r="F167" s="167">
        <f>ABS('生産者価格表(106分類)'!DX55)/'生産者価格表(106分類)'!DN55</f>
        <v>0.98168805145158056</v>
      </c>
      <c r="G167" s="167">
        <v>0.36539735206841245</v>
      </c>
      <c r="H167" s="167">
        <v>0.2061383573473933</v>
      </c>
      <c r="I167" s="188">
        <f>'生産者価格表(106分類)'!DG55/'生産者価格表(106分類)'!DG$110</f>
        <v>8.3878879473218461E-3</v>
      </c>
      <c r="J167" s="167">
        <f t="shared" si="4"/>
        <v>8.383727868573377E-3</v>
      </c>
    </row>
    <row r="168" spans="1:10" x14ac:dyDescent="0.15">
      <c r="A168" s="426" t="s">
        <v>123</v>
      </c>
      <c r="B168" s="427" t="s">
        <v>124</v>
      </c>
      <c r="C168" s="188">
        <f t="shared" si="6"/>
        <v>0.14987528066678352</v>
      </c>
      <c r="D168" s="167">
        <f t="shared" si="7"/>
        <v>6.4014191204183049E-3</v>
      </c>
      <c r="E168" s="167">
        <f t="shared" si="8"/>
        <v>0.84372330021279818</v>
      </c>
      <c r="F168" s="167">
        <f>ABS('生産者価格表(106分類)'!DX56)/'生産者価格表(106分類)'!DN56</f>
        <v>0.58560925938955033</v>
      </c>
      <c r="G168" s="167">
        <v>0.31009398715906078</v>
      </c>
      <c r="H168" s="167">
        <v>0.21080811832454555</v>
      </c>
      <c r="I168" s="188">
        <f>'生産者価格表(106分類)'!DG56/'生産者価格表(106分類)'!DG$110</f>
        <v>2.6109024312616241E-3</v>
      </c>
      <c r="J168" s="167">
        <f t="shared" si="4"/>
        <v>2.6096075212930087E-3</v>
      </c>
    </row>
    <row r="169" spans="1:10" x14ac:dyDescent="0.15">
      <c r="A169" s="426" t="s">
        <v>125</v>
      </c>
      <c r="B169" s="427" t="s">
        <v>126</v>
      </c>
      <c r="C169" s="186">
        <f t="shared" si="6"/>
        <v>0.16047594328832762</v>
      </c>
      <c r="D169" s="166">
        <f t="shared" si="7"/>
        <v>1.9968663310142017E-2</v>
      </c>
      <c r="E169" s="166">
        <f t="shared" si="8"/>
        <v>0.81955539340153039</v>
      </c>
      <c r="F169" s="166">
        <f>ABS('生産者価格表(106分類)'!DX57)/'生産者価格表(106分類)'!DN57</f>
        <v>1</v>
      </c>
      <c r="G169" s="166">
        <v>0</v>
      </c>
      <c r="H169" s="166">
        <v>0</v>
      </c>
      <c r="I169" s="186">
        <f>'生産者価格表(106分類)'!DG57/'生産者価格表(106分類)'!DG$110</f>
        <v>2.3331170926505457E-2</v>
      </c>
      <c r="J169" s="166">
        <f t="shared" si="4"/>
        <v>2.3319599538218227E-2</v>
      </c>
    </row>
    <row r="170" spans="1:10" x14ac:dyDescent="0.15">
      <c r="A170" s="426" t="s">
        <v>127</v>
      </c>
      <c r="B170" s="427" t="s">
        <v>128</v>
      </c>
      <c r="C170" s="188">
        <f t="shared" si="6"/>
        <v>9.3082808836233488E-2</v>
      </c>
      <c r="D170" s="167">
        <f t="shared" si="7"/>
        <v>1.7311038067803854E-2</v>
      </c>
      <c r="E170" s="167">
        <f t="shared" si="8"/>
        <v>0.88960615309596269</v>
      </c>
      <c r="F170" s="167">
        <f>ABS('生産者価格表(106分類)'!DX58)/'生産者価格表(106分類)'!DN58</f>
        <v>0.99486957995123304</v>
      </c>
      <c r="G170" s="167">
        <v>0.19664516129032258</v>
      </c>
      <c r="H170" s="167">
        <v>7.4918114143920592E-2</v>
      </c>
      <c r="I170" s="188">
        <f>'生産者価格表(106分類)'!DG58/'生産者価格表(106分類)'!DG$110</f>
        <v>1.3836748435111857E-3</v>
      </c>
      <c r="J170" s="167">
        <f t="shared" si="4"/>
        <v>1.3829885925326995E-3</v>
      </c>
    </row>
    <row r="171" spans="1:10" x14ac:dyDescent="0.15">
      <c r="A171" s="428" t="s">
        <v>129</v>
      </c>
      <c r="B171" s="429" t="s">
        <v>130</v>
      </c>
      <c r="C171" s="187">
        <f t="shared" si="6"/>
        <v>3.1274647726266494E-2</v>
      </c>
      <c r="D171" s="168">
        <f t="shared" si="7"/>
        <v>1.4827094764747195E-2</v>
      </c>
      <c r="E171" s="168">
        <f t="shared" si="8"/>
        <v>0.95389825750898627</v>
      </c>
      <c r="F171" s="168">
        <f>ABS('生産者価格表(106分類)'!DX59)/'生産者価格表(106分類)'!DN59</f>
        <v>0.671533627107472</v>
      </c>
      <c r="G171" s="168">
        <v>0.27553428450201572</v>
      </c>
      <c r="H171" s="168">
        <v>0.13011248599576986</v>
      </c>
      <c r="I171" s="187">
        <f>'生産者価格表(106分類)'!DG59/'生産者価格表(106分類)'!DG$110</f>
        <v>3.9430965974569431E-5</v>
      </c>
      <c r="J171" s="168">
        <f t="shared" si="4"/>
        <v>3.941140969000619E-5</v>
      </c>
    </row>
    <row r="172" spans="1:10" x14ac:dyDescent="0.15">
      <c r="A172" s="426" t="s">
        <v>131</v>
      </c>
      <c r="B172" s="427" t="s">
        <v>132</v>
      </c>
      <c r="C172" s="188">
        <f t="shared" si="6"/>
        <v>7.4733369826751314E-2</v>
      </c>
      <c r="D172" s="167">
        <f t="shared" si="7"/>
        <v>3.4180252507485737E-3</v>
      </c>
      <c r="E172" s="167">
        <f t="shared" si="8"/>
        <v>0.92184860492250009</v>
      </c>
      <c r="F172" s="167">
        <f>ABS('生産者価格表(106分類)'!DX60)/'生産者価格表(106分類)'!DN60</f>
        <v>0.96139956023834627</v>
      </c>
      <c r="G172" s="167">
        <v>0.41439212428688138</v>
      </c>
      <c r="H172" s="167">
        <v>0.19317602960257582</v>
      </c>
      <c r="I172" s="188">
        <f>'生産者価格表(106分類)'!DG60/'生産者価格表(106分類)'!DG$110</f>
        <v>2.4035133064157193E-5</v>
      </c>
      <c r="J172" s="167">
        <f t="shared" si="4"/>
        <v>2.402321253697505E-5</v>
      </c>
    </row>
    <row r="173" spans="1:10" x14ac:dyDescent="0.15">
      <c r="A173" s="426" t="s">
        <v>133</v>
      </c>
      <c r="B173" s="427" t="s">
        <v>15</v>
      </c>
      <c r="C173" s="127">
        <f t="shared" si="6"/>
        <v>0.10933287481096553</v>
      </c>
      <c r="D173" s="128">
        <f t="shared" si="7"/>
        <v>1.1143146267611842E-2</v>
      </c>
      <c r="E173" s="128">
        <f t="shared" si="8"/>
        <v>0.87952397892142264</v>
      </c>
      <c r="F173" s="128">
        <f>ABS('生産者価格表(106分類)'!DX61)/'生産者価格表(106分類)'!DN61</f>
        <v>0.9946927789875164</v>
      </c>
      <c r="G173" s="128">
        <v>0.36737724969421631</v>
      </c>
      <c r="H173" s="128">
        <v>0.15826489603354885</v>
      </c>
      <c r="I173" s="127">
        <f>'生産者価格表(106分類)'!DG61/'生産者価格表(106分類)'!DG$110</f>
        <v>5.6899679868008149E-4</v>
      </c>
      <c r="J173" s="128">
        <f t="shared" si="4"/>
        <v>5.6871459754613671E-4</v>
      </c>
    </row>
    <row r="174" spans="1:10" x14ac:dyDescent="0.15">
      <c r="A174" s="426" t="s">
        <v>134</v>
      </c>
      <c r="B174" s="427" t="s">
        <v>135</v>
      </c>
      <c r="C174" s="123">
        <f t="shared" si="6"/>
        <v>0.44879532330239424</v>
      </c>
      <c r="D174" s="124">
        <f t="shared" si="7"/>
        <v>4.313926332821847E-2</v>
      </c>
      <c r="E174" s="124">
        <f t="shared" si="8"/>
        <v>0.50806541336938726</v>
      </c>
      <c r="F174" s="124">
        <f>ABS('生産者価格表(106分類)'!DX62)/'生産者価格表(106分類)'!DN62</f>
        <v>0.87149262680053408</v>
      </c>
      <c r="G174" s="124">
        <v>0.3878564931783729</v>
      </c>
      <c r="H174" s="124">
        <v>0.21460131379484587</v>
      </c>
      <c r="I174" s="123">
        <f>'生産者価格表(106分類)'!DG62/'生産者価格表(106分類)'!DG$110</f>
        <v>5.8528901255612675E-3</v>
      </c>
      <c r="J174" s="124">
        <f t="shared" si="4"/>
        <v>5.8499873109336296E-3</v>
      </c>
    </row>
    <row r="175" spans="1:10" x14ac:dyDescent="0.15">
      <c r="A175" s="426" t="s">
        <v>136</v>
      </c>
      <c r="B175" s="427" t="s">
        <v>137</v>
      </c>
      <c r="C175" s="127">
        <f t="shared" si="6"/>
        <v>0</v>
      </c>
      <c r="D175" s="128">
        <f t="shared" si="7"/>
        <v>0</v>
      </c>
      <c r="E175" s="128">
        <f t="shared" si="8"/>
        <v>1</v>
      </c>
      <c r="F175" s="128">
        <f>ABS('生産者価格表(106分類)'!DX63)/'生産者価格表(106分類)'!DN63</f>
        <v>0.40862830727315608</v>
      </c>
      <c r="G175" s="128">
        <v>0.32838792180858462</v>
      </c>
      <c r="H175" s="128">
        <v>0.19533191445622139</v>
      </c>
      <c r="I175" s="127">
        <f>'生産者価格表(106分類)'!DG63/'生産者価格表(106分類)'!DG$110</f>
        <v>2.0167041021543179E-4</v>
      </c>
      <c r="J175" s="128">
        <f t="shared" si="4"/>
        <v>2.0157038923363025E-4</v>
      </c>
    </row>
    <row r="176" spans="1:10" x14ac:dyDescent="0.15">
      <c r="A176" s="428" t="s">
        <v>138</v>
      </c>
      <c r="B176" s="429" t="s">
        <v>139</v>
      </c>
      <c r="C176" s="125">
        <f t="shared" si="6"/>
        <v>0</v>
      </c>
      <c r="D176" s="126">
        <f t="shared" si="7"/>
        <v>0</v>
      </c>
      <c r="E176" s="126">
        <f t="shared" si="8"/>
        <v>1</v>
      </c>
      <c r="F176" s="126">
        <f>ABS('生産者価格表(106分類)'!DX64)/'生産者価格表(106分類)'!DN64</f>
        <v>0</v>
      </c>
      <c r="G176" s="126">
        <v>0.49084819971005467</v>
      </c>
      <c r="H176" s="126">
        <v>0.23980421252813092</v>
      </c>
      <c r="I176" s="125">
        <f>'生産者価格表(106分類)'!DG64/'生産者価格表(106分類)'!DG$110</f>
        <v>0</v>
      </c>
      <c r="J176" s="126">
        <f t="shared" si="4"/>
        <v>0</v>
      </c>
    </row>
    <row r="177" spans="1:10" x14ac:dyDescent="0.15">
      <c r="A177" s="426" t="s">
        <v>140</v>
      </c>
      <c r="B177" s="427" t="s">
        <v>141</v>
      </c>
      <c r="C177" s="127">
        <f t="shared" si="6"/>
        <v>0</v>
      </c>
      <c r="D177" s="128">
        <f t="shared" si="7"/>
        <v>0</v>
      </c>
      <c r="E177" s="128">
        <f t="shared" si="8"/>
        <v>1</v>
      </c>
      <c r="F177" s="128">
        <f>ABS('生産者価格表(106分類)'!DX65)/'生産者価格表(106分類)'!DN65</f>
        <v>9.3467377350746784E-4</v>
      </c>
      <c r="G177" s="128">
        <v>0.48083510362019771</v>
      </c>
      <c r="H177" s="128">
        <v>0.23256001506134694</v>
      </c>
      <c r="I177" s="127">
        <f>'生産者価格表(106分類)'!DG65/'生産者価格表(106分類)'!DG$110</f>
        <v>0</v>
      </c>
      <c r="J177" s="128">
        <f t="shared" si="4"/>
        <v>0</v>
      </c>
    </row>
    <row r="178" spans="1:10" x14ac:dyDescent="0.15">
      <c r="A178" s="426" t="s">
        <v>142</v>
      </c>
      <c r="B178" s="427" t="s">
        <v>143</v>
      </c>
      <c r="C178" s="127">
        <f t="shared" si="6"/>
        <v>0</v>
      </c>
      <c r="D178" s="128">
        <f t="shared" si="7"/>
        <v>0</v>
      </c>
      <c r="E178" s="128">
        <f t="shared" si="8"/>
        <v>1</v>
      </c>
      <c r="F178" s="128">
        <f>ABS('生産者価格表(106分類)'!DX66)/'生産者価格表(106分類)'!DN66</f>
        <v>0</v>
      </c>
      <c r="G178" s="128">
        <v>0.47578000898936629</v>
      </c>
      <c r="H178" s="128">
        <v>0.26204809279954239</v>
      </c>
      <c r="I178" s="127">
        <f>'生産者価格表(106分類)'!DG66/'生産者価格表(106分類)'!DG$110</f>
        <v>0</v>
      </c>
      <c r="J178" s="128">
        <f t="shared" si="4"/>
        <v>0</v>
      </c>
    </row>
    <row r="179" spans="1:10" x14ac:dyDescent="0.15">
      <c r="A179" s="426" t="s">
        <v>144</v>
      </c>
      <c r="B179" s="427" t="s">
        <v>145</v>
      </c>
      <c r="C179" s="123">
        <f t="shared" si="6"/>
        <v>0</v>
      </c>
      <c r="D179" s="124">
        <f t="shared" si="7"/>
        <v>0</v>
      </c>
      <c r="E179" s="124">
        <f t="shared" si="8"/>
        <v>1</v>
      </c>
      <c r="F179" s="124">
        <f>ABS('生産者価格表(106分類)'!DX67)/'生産者価格表(106分類)'!DN67</f>
        <v>0</v>
      </c>
      <c r="G179" s="124">
        <v>0.52230456163655814</v>
      </c>
      <c r="H179" s="124">
        <v>0.3828852561833283</v>
      </c>
      <c r="I179" s="123">
        <f>'生産者価格表(106分類)'!DG67/'生産者価格表(106分類)'!DG$110</f>
        <v>0</v>
      </c>
      <c r="J179" s="124">
        <f t="shared" si="4"/>
        <v>0</v>
      </c>
    </row>
    <row r="180" spans="1:10" x14ac:dyDescent="0.15">
      <c r="A180" s="426" t="s">
        <v>146</v>
      </c>
      <c r="B180" s="427" t="s">
        <v>147</v>
      </c>
      <c r="C180" s="127">
        <f t="shared" si="6"/>
        <v>0</v>
      </c>
      <c r="D180" s="128">
        <f t="shared" si="7"/>
        <v>0</v>
      </c>
      <c r="E180" s="128">
        <f t="shared" si="8"/>
        <v>1</v>
      </c>
      <c r="F180" s="128">
        <f>ABS('生産者価格表(106分類)'!DX68)/'生産者価格表(106分類)'!DN68</f>
        <v>8.6226805057656902E-5</v>
      </c>
      <c r="G180" s="128">
        <v>0.41937506679101366</v>
      </c>
      <c r="H180" s="128">
        <v>8.8636245586300733E-2</v>
      </c>
      <c r="I180" s="127">
        <f>'生産者価格表(106分類)'!DG68/'生産者価格表(106分類)'!DG$110</f>
        <v>1.007153508904873E-2</v>
      </c>
      <c r="J180" s="128">
        <f t="shared" si="4"/>
        <v>1.0066539984279621E-2</v>
      </c>
    </row>
    <row r="181" spans="1:10" x14ac:dyDescent="0.15">
      <c r="A181" s="428" t="s">
        <v>148</v>
      </c>
      <c r="B181" s="429" t="s">
        <v>149</v>
      </c>
      <c r="C181" s="125">
        <f t="shared" si="6"/>
        <v>0</v>
      </c>
      <c r="D181" s="126">
        <f t="shared" si="7"/>
        <v>0</v>
      </c>
      <c r="E181" s="126">
        <f t="shared" si="8"/>
        <v>1</v>
      </c>
      <c r="F181" s="126">
        <f>ABS('生産者価格表(106分類)'!DX69)/'生産者価格表(106分類)'!DN69</f>
        <v>0.25505549340836808</v>
      </c>
      <c r="G181" s="126">
        <v>0.33445240299418161</v>
      </c>
      <c r="H181" s="126">
        <v>9.0393095205282603E-2</v>
      </c>
      <c r="I181" s="125">
        <f>'生産者価格表(106分類)'!DG69/'生産者価格表(106分類)'!DG$110</f>
        <v>3.211618503114261E-3</v>
      </c>
      <c r="J181" s="126">
        <f t="shared" ref="J181:J221" si="9">I181/(SUM($I$116:$I$221)-SUM($I$131,$I$150))</f>
        <v>3.2100256604383807E-3</v>
      </c>
    </row>
    <row r="182" spans="1:10" x14ac:dyDescent="0.15">
      <c r="A182" s="426" t="s">
        <v>150</v>
      </c>
      <c r="B182" s="427" t="s">
        <v>151</v>
      </c>
      <c r="C182" s="127">
        <f t="shared" si="6"/>
        <v>0</v>
      </c>
      <c r="D182" s="128">
        <f t="shared" si="7"/>
        <v>0</v>
      </c>
      <c r="E182" s="128">
        <f t="shared" si="8"/>
        <v>1</v>
      </c>
      <c r="F182" s="128">
        <f>ABS('生産者価格表(106分類)'!DX70)/'生産者価格表(106分類)'!DN70</f>
        <v>9.7608869893202603E-4</v>
      </c>
      <c r="G182" s="128">
        <v>0.51714513916280092</v>
      </c>
      <c r="H182" s="128">
        <v>0.15704883510965001</v>
      </c>
      <c r="I182" s="127">
        <f>'生産者価格表(106分類)'!DG70/'生産者価格表(106分類)'!DG$110</f>
        <v>6.5400114445929615E-3</v>
      </c>
      <c r="J182" s="128">
        <f t="shared" si="9"/>
        <v>6.5367678434866683E-3</v>
      </c>
    </row>
    <row r="183" spans="1:10" x14ac:dyDescent="0.15">
      <c r="A183" s="426" t="s">
        <v>152</v>
      </c>
      <c r="B183" s="427" t="s">
        <v>153</v>
      </c>
      <c r="C183" s="127">
        <f t="shared" si="6"/>
        <v>0</v>
      </c>
      <c r="D183" s="128">
        <f t="shared" si="7"/>
        <v>0</v>
      </c>
      <c r="E183" s="128">
        <f t="shared" si="8"/>
        <v>1</v>
      </c>
      <c r="F183" s="128">
        <f>ABS('生産者価格表(106分類)'!DX71)/'生産者価格表(106分類)'!DN71</f>
        <v>3.7384821762364477E-4</v>
      </c>
      <c r="G183" s="128">
        <v>0.68150941772472784</v>
      </c>
      <c r="H183" s="128">
        <v>0.49588074662680515</v>
      </c>
      <c r="I183" s="127">
        <f>'生産者価格表(106分類)'!DG71/'生産者価格表(106分類)'!DG$110</f>
        <v>8.0753577436381608E-4</v>
      </c>
      <c r="J183" s="128">
        <f t="shared" si="9"/>
        <v>8.0713526681833409E-4</v>
      </c>
    </row>
    <row r="184" spans="1:10" x14ac:dyDescent="0.15">
      <c r="A184" s="15" t="s">
        <v>154</v>
      </c>
      <c r="B184" s="18" t="s">
        <v>155</v>
      </c>
      <c r="C184" s="129">
        <v>0</v>
      </c>
      <c r="D184" s="130">
        <f t="shared" si="7"/>
        <v>0</v>
      </c>
      <c r="E184" s="130">
        <f>1-(C184+D184)</f>
        <v>1</v>
      </c>
      <c r="F184" s="166">
        <f>ABS('生産者価格表(106分類)'!DX72)/'生産者価格表(106分類)'!DN72</f>
        <v>0.33098948974556619</v>
      </c>
      <c r="G184" s="166">
        <v>0.74104896452155178</v>
      </c>
      <c r="H184" s="166">
        <v>0.29699064450206925</v>
      </c>
      <c r="I184" s="186">
        <f>'生産者価格表(106分類)'!DG72/'生産者価格表(106分類)'!DG$110</f>
        <v>0.15474957511373852</v>
      </c>
      <c r="J184" s="166">
        <f t="shared" si="9"/>
        <v>0.15467282511149619</v>
      </c>
    </row>
    <row r="185" spans="1:10" x14ac:dyDescent="0.15">
      <c r="A185" s="426" t="s">
        <v>156</v>
      </c>
      <c r="B185" s="427" t="s">
        <v>157</v>
      </c>
      <c r="C185" s="127">
        <f t="shared" si="6"/>
        <v>0</v>
      </c>
      <c r="D185" s="128">
        <f t="shared" si="7"/>
        <v>0</v>
      </c>
      <c r="E185" s="128">
        <f t="shared" si="8"/>
        <v>1</v>
      </c>
      <c r="F185" s="167">
        <f>ABS('生産者価格表(106分類)'!DX73)/'生産者価格表(106分類)'!DN73</f>
        <v>0.11395973251603222</v>
      </c>
      <c r="G185" s="167">
        <v>0.70740929862690649</v>
      </c>
      <c r="H185" s="167">
        <v>0.24202132237887897</v>
      </c>
      <c r="I185" s="188">
        <f>'生産者価格表(106分類)'!DG73/'生産者価格表(106分類)'!DG$110</f>
        <v>4.9690636978447444E-2</v>
      </c>
      <c r="J185" s="167">
        <f t="shared" si="9"/>
        <v>4.966599228073687E-2</v>
      </c>
    </row>
    <row r="186" spans="1:10" x14ac:dyDescent="0.15">
      <c r="A186" s="428" t="s">
        <v>158</v>
      </c>
      <c r="B186" s="429" t="s">
        <v>16</v>
      </c>
      <c r="C186" s="125">
        <f t="shared" si="6"/>
        <v>0</v>
      </c>
      <c r="D186" s="126">
        <f t="shared" si="7"/>
        <v>0</v>
      </c>
      <c r="E186" s="126">
        <f t="shared" si="8"/>
        <v>1</v>
      </c>
      <c r="F186" s="168">
        <f>ABS('生産者価格表(106分類)'!DX74)/'生産者価格表(106分類)'!DN74</f>
        <v>1.1247041990214823E-3</v>
      </c>
      <c r="G186" s="168">
        <v>0.70614748128811167</v>
      </c>
      <c r="H186" s="168">
        <v>0.10566492423946684</v>
      </c>
      <c r="I186" s="187">
        <f>'生産者価格表(106分類)'!DG74/'生産者価格表(106分類)'!DG$110</f>
        <v>4.7594216810841904E-4</v>
      </c>
      <c r="J186" s="168">
        <f t="shared" si="9"/>
        <v>4.7570611859136747E-4</v>
      </c>
    </row>
    <row r="187" spans="1:10" x14ac:dyDescent="0.15">
      <c r="A187" s="426" t="s">
        <v>159</v>
      </c>
      <c r="B187" s="427" t="s">
        <v>160</v>
      </c>
      <c r="C187" s="127">
        <f t="shared" si="6"/>
        <v>0</v>
      </c>
      <c r="D187" s="128">
        <f t="shared" si="7"/>
        <v>0</v>
      </c>
      <c r="E187" s="128">
        <f t="shared" si="8"/>
        <v>1</v>
      </c>
      <c r="F187" s="167">
        <f>ABS('生産者価格表(106分類)'!DX75)/'生産者価格表(106分類)'!DN75</f>
        <v>5.5366792526867176E-5</v>
      </c>
      <c r="G187" s="167">
        <v>0.7898667888271389</v>
      </c>
      <c r="H187" s="167">
        <v>0.12098106110836518</v>
      </c>
      <c r="I187" s="188">
        <f>'生産者価格表(106分類)'!DG75/'生産者価格表(106分類)'!DG$110</f>
        <v>3.7890314251297998E-2</v>
      </c>
      <c r="J187" s="167">
        <f t="shared" si="9"/>
        <v>3.7871522072375298E-2</v>
      </c>
    </row>
    <row r="188" spans="1:10" x14ac:dyDescent="0.15">
      <c r="A188" s="426" t="s">
        <v>161</v>
      </c>
      <c r="B188" s="427" t="s">
        <v>426</v>
      </c>
      <c r="C188" s="127">
        <f t="shared" si="6"/>
        <v>0</v>
      </c>
      <c r="D188" s="128">
        <f t="shared" si="7"/>
        <v>0</v>
      </c>
      <c r="E188" s="128">
        <f t="shared" si="8"/>
        <v>1</v>
      </c>
      <c r="F188" s="167">
        <f>ABS('生産者価格表(106分類)'!DX76)/'生産者価格表(106分類)'!DN76</f>
        <v>0</v>
      </c>
      <c r="G188" s="167">
        <v>0.8841454934545212</v>
      </c>
      <c r="H188" s="167">
        <v>0</v>
      </c>
      <c r="I188" s="188">
        <f>'生産者価格表(106分類)'!DG76/'生産者価格表(106分類)'!DG$110</f>
        <v>0.16432631280801444</v>
      </c>
      <c r="J188" s="167">
        <f t="shared" si="9"/>
        <v>0.16424481310200736</v>
      </c>
    </row>
    <row r="189" spans="1:10" x14ac:dyDescent="0.15">
      <c r="A189" s="15" t="s">
        <v>163</v>
      </c>
      <c r="B189" s="18" t="s">
        <v>164</v>
      </c>
      <c r="C189" s="129">
        <f t="shared" si="6"/>
        <v>0</v>
      </c>
      <c r="D189" s="130">
        <v>0</v>
      </c>
      <c r="E189" s="130">
        <f>1-(C189+D189)</f>
        <v>1</v>
      </c>
      <c r="F189" s="166">
        <f>ABS('生産者価格表(106分類)'!DX77)/'生産者価格表(106分類)'!DN77</f>
        <v>0.98258206965717187</v>
      </c>
      <c r="G189" s="166">
        <v>0.71603613163374935</v>
      </c>
      <c r="H189" s="166">
        <v>0.18362244830284782</v>
      </c>
      <c r="I189" s="186">
        <f>'生産者価格表(106分類)'!DG77/'生産者価格表(106分類)'!DG$110</f>
        <v>1.0687775573048652E-2</v>
      </c>
      <c r="J189" s="166">
        <f t="shared" si="9"/>
        <v>1.0682474836044405E-2</v>
      </c>
    </row>
    <row r="190" spans="1:10" x14ac:dyDescent="0.15">
      <c r="A190" s="15" t="s">
        <v>165</v>
      </c>
      <c r="B190" s="18" t="s">
        <v>427</v>
      </c>
      <c r="C190" s="131">
        <f t="shared" si="6"/>
        <v>0</v>
      </c>
      <c r="D190" s="132">
        <v>0</v>
      </c>
      <c r="E190" s="132">
        <f t="shared" si="8"/>
        <v>1</v>
      </c>
      <c r="F190" s="167">
        <f>ABS('生産者価格表(106分類)'!DX78)/'生産者価格表(106分類)'!DN78</f>
        <v>0.31470733555995117</v>
      </c>
      <c r="G190" s="167">
        <v>0.91460902527236221</v>
      </c>
      <c r="H190" s="167">
        <v>0.50783252324567896</v>
      </c>
      <c r="I190" s="188">
        <f>'生産者価格表(106分類)'!DG78/'生産者価格表(106分類)'!DG$110</f>
        <v>1.8210334440442403E-2</v>
      </c>
      <c r="J190" s="167">
        <f t="shared" si="9"/>
        <v>1.820130279555349E-2</v>
      </c>
    </row>
    <row r="191" spans="1:10" x14ac:dyDescent="0.15">
      <c r="A191" s="27" t="s">
        <v>167</v>
      </c>
      <c r="B191" s="28" t="s">
        <v>168</v>
      </c>
      <c r="C191" s="133">
        <f t="shared" si="6"/>
        <v>0</v>
      </c>
      <c r="D191" s="134">
        <v>0</v>
      </c>
      <c r="E191" s="134">
        <f t="shared" si="8"/>
        <v>1</v>
      </c>
      <c r="F191" s="168">
        <f>ABS('生産者価格表(106分類)'!DX79)/'生産者価格表(106分類)'!DN79</f>
        <v>0</v>
      </c>
      <c r="G191" s="168">
        <v>0</v>
      </c>
      <c r="H191" s="168">
        <v>0</v>
      </c>
      <c r="I191" s="187">
        <f>'生産者価格表(106分類)'!DG79/'生産者価格表(106分類)'!DG$110</f>
        <v>0</v>
      </c>
      <c r="J191" s="168">
        <f t="shared" si="9"/>
        <v>0</v>
      </c>
    </row>
    <row r="192" spans="1:10" x14ac:dyDescent="0.15">
      <c r="A192" s="15" t="s">
        <v>169</v>
      </c>
      <c r="B192" s="18" t="s">
        <v>170</v>
      </c>
      <c r="C192" s="131">
        <f t="shared" si="6"/>
        <v>0</v>
      </c>
      <c r="D192" s="132">
        <v>0</v>
      </c>
      <c r="E192" s="132">
        <f t="shared" si="8"/>
        <v>1</v>
      </c>
      <c r="F192" s="167">
        <f>ABS('生産者価格表(106分類)'!DX80)/'生産者価格表(106分類)'!DN80</f>
        <v>0.25549669074599723</v>
      </c>
      <c r="G192" s="167">
        <v>0.39697663233842656</v>
      </c>
      <c r="H192" s="167">
        <v>0.13412237049395054</v>
      </c>
      <c r="I192" s="188">
        <f>'生産者価格表(106分類)'!DG80/'生産者価格表(106分類)'!DG$110</f>
        <v>8.6512702684158E-4</v>
      </c>
      <c r="J192" s="167">
        <f t="shared" si="9"/>
        <v>8.6469795618855118E-4</v>
      </c>
    </row>
    <row r="193" spans="1:10" x14ac:dyDescent="0.15">
      <c r="A193" s="15" t="s">
        <v>171</v>
      </c>
      <c r="B193" s="18" t="s">
        <v>172</v>
      </c>
      <c r="C193" s="131">
        <f t="shared" si="6"/>
        <v>0</v>
      </c>
      <c r="D193" s="132">
        <v>0</v>
      </c>
      <c r="E193" s="132">
        <f t="shared" si="8"/>
        <v>1</v>
      </c>
      <c r="F193" s="167">
        <f>ABS('生産者価格表(106分類)'!DX81)/'生産者価格表(106分類)'!DN81</f>
        <v>0.84606112844429215</v>
      </c>
      <c r="G193" s="167">
        <v>0.14291535594290924</v>
      </c>
      <c r="H193" s="167">
        <v>7.7985015371823257E-2</v>
      </c>
      <c r="I193" s="188">
        <f>'生産者価格表(106分類)'!DG81/'生産者価格表(106分類)'!DG$110</f>
        <v>6.381427324371791E-3</v>
      </c>
      <c r="J193" s="167">
        <f t="shared" si="9"/>
        <v>6.3782623750587167E-3</v>
      </c>
    </row>
    <row r="194" spans="1:10" x14ac:dyDescent="0.15">
      <c r="A194" s="15" t="s">
        <v>173</v>
      </c>
      <c r="B194" s="18" t="s">
        <v>174</v>
      </c>
      <c r="C194" s="129">
        <f t="shared" si="6"/>
        <v>0</v>
      </c>
      <c r="D194" s="130">
        <v>0</v>
      </c>
      <c r="E194" s="130">
        <f t="shared" si="8"/>
        <v>1</v>
      </c>
      <c r="F194" s="166">
        <f>ABS('生産者価格表(106分類)'!DX82)/'生産者価格表(106分類)'!DN82</f>
        <v>0.99247902922867592</v>
      </c>
      <c r="G194" s="166">
        <v>0.75619373415932423</v>
      </c>
      <c r="H194" s="166">
        <v>0.24635993848188234</v>
      </c>
      <c r="I194" s="186">
        <f>'生産者価格表(106分類)'!DG82/'生産者価格表(106分類)'!DG$110</f>
        <v>8.2051309305684395E-4</v>
      </c>
      <c r="J194" s="166">
        <f t="shared" si="9"/>
        <v>8.2010614924658994E-4</v>
      </c>
    </row>
    <row r="195" spans="1:10" x14ac:dyDescent="0.15">
      <c r="A195" s="15" t="s">
        <v>175</v>
      </c>
      <c r="B195" s="18" t="s">
        <v>176</v>
      </c>
      <c r="C195" s="131">
        <f t="shared" si="6"/>
        <v>0</v>
      </c>
      <c r="D195" s="132">
        <v>0</v>
      </c>
      <c r="E195" s="132">
        <f t="shared" si="8"/>
        <v>1</v>
      </c>
      <c r="F195" s="167">
        <f>ABS('生産者価格表(106分類)'!DX83)/'生産者価格表(106分類)'!DN83</f>
        <v>0.99050963132139369</v>
      </c>
      <c r="G195" s="167">
        <v>0.74464393279960961</v>
      </c>
      <c r="H195" s="167">
        <v>0.18160485877183721</v>
      </c>
      <c r="I195" s="188">
        <f>'生産者価格表(106分類)'!DG83/'生産者価格表(106分類)'!DG$110</f>
        <v>6.9036947546795258E-4</v>
      </c>
      <c r="J195" s="167">
        <f t="shared" si="9"/>
        <v>6.9002707802517287E-4</v>
      </c>
    </row>
    <row r="196" spans="1:10" x14ac:dyDescent="0.15">
      <c r="A196" s="27" t="s">
        <v>177</v>
      </c>
      <c r="B196" s="28" t="s">
        <v>178</v>
      </c>
      <c r="C196" s="133">
        <f t="shared" si="6"/>
        <v>0</v>
      </c>
      <c r="D196" s="134">
        <v>0</v>
      </c>
      <c r="E196" s="134">
        <f t="shared" si="8"/>
        <v>1</v>
      </c>
      <c r="F196" s="168">
        <f>ABS('生産者価格表(106分類)'!DX84)/'生産者価格表(106分類)'!DN84</f>
        <v>0.52685544793505734</v>
      </c>
      <c r="G196" s="168">
        <v>0.70702070910853876</v>
      </c>
      <c r="H196" s="168">
        <v>0.28070168704024384</v>
      </c>
      <c r="I196" s="187">
        <f>'生産者価格表(106分類)'!DG84/'生産者価格表(106分類)'!DG$110</f>
        <v>9.9298591384764361E-3</v>
      </c>
      <c r="J196" s="168">
        <f t="shared" si="9"/>
        <v>9.9249342996806985E-3</v>
      </c>
    </row>
    <row r="197" spans="1:10" x14ac:dyDescent="0.15">
      <c r="A197" s="15" t="s">
        <v>179</v>
      </c>
      <c r="B197" s="18" t="s">
        <v>180</v>
      </c>
      <c r="C197" s="131">
        <f t="shared" si="6"/>
        <v>0</v>
      </c>
      <c r="D197" s="132">
        <v>0</v>
      </c>
      <c r="E197" s="132">
        <f t="shared" si="8"/>
        <v>1</v>
      </c>
      <c r="F197" s="128">
        <f>ABS('生産者価格表(106分類)'!DX85)/'生産者価格表(106分類)'!DN85</f>
        <v>0.1035392922172404</v>
      </c>
      <c r="G197" s="128">
        <v>0.72938418214483358</v>
      </c>
      <c r="H197" s="128">
        <v>0.56708544530148375</v>
      </c>
      <c r="I197" s="127">
        <f>'生産者価格表(106分類)'!DG85/'生産者価格表(106分類)'!DG$110</f>
        <v>1.1138849904463637E-3</v>
      </c>
      <c r="J197" s="128">
        <f t="shared" si="9"/>
        <v>1.113332545145938E-3</v>
      </c>
    </row>
    <row r="198" spans="1:10" x14ac:dyDescent="0.15">
      <c r="A198" s="426" t="s">
        <v>181</v>
      </c>
      <c r="B198" s="427" t="s">
        <v>182</v>
      </c>
      <c r="C198" s="127">
        <f t="shared" si="6"/>
        <v>0</v>
      </c>
      <c r="D198" s="128">
        <f t="shared" si="7"/>
        <v>0</v>
      </c>
      <c r="E198" s="128">
        <f t="shared" si="8"/>
        <v>1</v>
      </c>
      <c r="F198" s="128">
        <f>ABS('生産者価格表(106分類)'!DX86)/'生産者価格表(106分類)'!DN86</f>
        <v>3.5571078416047446E-2</v>
      </c>
      <c r="G198" s="128">
        <v>0.53624640578678928</v>
      </c>
      <c r="H198" s="128">
        <v>7.6249512670915079E-2</v>
      </c>
      <c r="I198" s="127">
        <f>'生産者価格表(106分類)'!DG86/'生産者価格表(106分類)'!DG$110</f>
        <v>3.5076819925290013E-2</v>
      </c>
      <c r="J198" s="128">
        <f t="shared" si="9"/>
        <v>3.5059423134339594E-2</v>
      </c>
    </row>
    <row r="199" spans="1:10" x14ac:dyDescent="0.15">
      <c r="A199" s="426" t="s">
        <v>183</v>
      </c>
      <c r="B199" s="427" t="s">
        <v>184</v>
      </c>
      <c r="C199" s="123">
        <f t="shared" si="6"/>
        <v>0</v>
      </c>
      <c r="D199" s="124">
        <f t="shared" si="7"/>
        <v>0</v>
      </c>
      <c r="E199" s="124">
        <f t="shared" si="8"/>
        <v>1</v>
      </c>
      <c r="F199" s="124">
        <f>ABS('生産者価格表(106分類)'!DX87)/'生産者価格表(106分類)'!DN87</f>
        <v>0.12999904696760775</v>
      </c>
      <c r="G199" s="124">
        <v>0.49141142593053433</v>
      </c>
      <c r="H199" s="124">
        <v>0.19674186782324291</v>
      </c>
      <c r="I199" s="123">
        <f>'生産者価格表(106分類)'!DG87/'生産者価格表(106分類)'!DG$110</f>
        <v>5.9834378493231902E-3</v>
      </c>
      <c r="J199" s="124">
        <f t="shared" si="9"/>
        <v>5.9804702879065284E-3</v>
      </c>
    </row>
    <row r="200" spans="1:10" x14ac:dyDescent="0.15">
      <c r="A200" s="426" t="s">
        <v>185</v>
      </c>
      <c r="B200" s="427" t="s">
        <v>186</v>
      </c>
      <c r="C200" s="127">
        <f t="shared" si="6"/>
        <v>2.569490061687988E-2</v>
      </c>
      <c r="D200" s="128">
        <f t="shared" si="7"/>
        <v>1.9235905569399596E-3</v>
      </c>
      <c r="E200" s="128">
        <f t="shared" si="8"/>
        <v>0.97238150882618013</v>
      </c>
      <c r="F200" s="128">
        <f>ABS('生産者価格表(106分類)'!DX88)/'生産者価格表(106分類)'!DN88</f>
        <v>0.84993987013181449</v>
      </c>
      <c r="G200" s="128">
        <v>0.60540173833848809</v>
      </c>
      <c r="H200" s="128">
        <v>0.39382370486919926</v>
      </c>
      <c r="I200" s="127">
        <f>'生産者価格表(106分類)'!DG88/'生産者価格表(106分類)'!DG$110</f>
        <v>3.6383178849104946E-3</v>
      </c>
      <c r="J200" s="128">
        <f t="shared" si="9"/>
        <v>3.6365134152980907E-3</v>
      </c>
    </row>
    <row r="201" spans="1:10" x14ac:dyDescent="0.15">
      <c r="A201" s="428" t="s">
        <v>187</v>
      </c>
      <c r="B201" s="429" t="s">
        <v>188</v>
      </c>
      <c r="C201" s="125">
        <f t="shared" si="6"/>
        <v>0</v>
      </c>
      <c r="D201" s="126">
        <f t="shared" si="7"/>
        <v>0</v>
      </c>
      <c r="E201" s="126">
        <f t="shared" si="8"/>
        <v>1</v>
      </c>
      <c r="F201" s="126">
        <f>ABS('生産者価格表(106分類)'!DX89)/'生産者価格表(106分類)'!DN89</f>
        <v>0.93493749165241202</v>
      </c>
      <c r="G201" s="126">
        <v>0.18675743477211632</v>
      </c>
      <c r="H201" s="126">
        <v>0.12824455756160802</v>
      </c>
      <c r="I201" s="125">
        <f>'生産者価格表(106分類)'!DG89/'生産者価格表(106分類)'!DG$110</f>
        <v>2.3721675253121776E-3</v>
      </c>
      <c r="J201" s="126">
        <f t="shared" si="9"/>
        <v>2.370991018929184E-3</v>
      </c>
    </row>
    <row r="202" spans="1:10" x14ac:dyDescent="0.15">
      <c r="A202" s="426" t="s">
        <v>189</v>
      </c>
      <c r="B202" s="427" t="s">
        <v>190</v>
      </c>
      <c r="C202" s="127">
        <f t="shared" si="6"/>
        <v>0.19275301499370517</v>
      </c>
      <c r="D202" s="128">
        <f t="shared" si="7"/>
        <v>2.0347240593940146E-2</v>
      </c>
      <c r="E202" s="128">
        <f t="shared" si="8"/>
        <v>0.78689974441235466</v>
      </c>
      <c r="F202" s="128">
        <f>ABS('生産者価格表(106分類)'!DX90)/'生産者価格表(106分類)'!DN90</f>
        <v>0.71931093776808375</v>
      </c>
      <c r="G202" s="128">
        <v>0.4829963410057026</v>
      </c>
      <c r="H202" s="128">
        <v>0.30068236192794112</v>
      </c>
      <c r="I202" s="127">
        <f>'生産者価格表(106分類)'!DG90/'生産者価格表(106分類)'!DG$110</f>
        <v>3.812989716792873E-3</v>
      </c>
      <c r="J202" s="128">
        <f t="shared" si="9"/>
        <v>3.8110986164838819E-3</v>
      </c>
    </row>
    <row r="203" spans="1:10" x14ac:dyDescent="0.15">
      <c r="A203" s="426" t="s">
        <v>191</v>
      </c>
      <c r="B203" s="427" t="s">
        <v>192</v>
      </c>
      <c r="C203" s="127">
        <f t="shared" ref="C203:C221" si="10">F92/E92</f>
        <v>0</v>
      </c>
      <c r="D203" s="128">
        <f t="shared" ref="D203:D221" si="11">G92/E92</f>
        <v>0</v>
      </c>
      <c r="E203" s="128">
        <f t="shared" ref="E203:E221" si="12">1-(C203+D203)</f>
        <v>1</v>
      </c>
      <c r="F203" s="128">
        <f>ABS('生産者価格表(106分類)'!DX91)/'生産者価格表(106分類)'!DN91</f>
        <v>0</v>
      </c>
      <c r="G203" s="128">
        <v>0.77084045236492937</v>
      </c>
      <c r="H203" s="128">
        <v>0.49560051002897687</v>
      </c>
      <c r="I203" s="127">
        <f>'生産者価格表(106分類)'!DG91/'生産者価格表(106分類)'!DG$110</f>
        <v>4.0095414488165752E-3</v>
      </c>
      <c r="J203" s="128">
        <f t="shared" si="9"/>
        <v>4.0075528661987474E-3</v>
      </c>
    </row>
    <row r="204" spans="1:10" x14ac:dyDescent="0.15">
      <c r="A204" s="426" t="s">
        <v>193</v>
      </c>
      <c r="B204" s="427" t="s">
        <v>194</v>
      </c>
      <c r="C204" s="123">
        <f t="shared" si="10"/>
        <v>0</v>
      </c>
      <c r="D204" s="124">
        <f t="shared" si="11"/>
        <v>2.4948418847498499E-5</v>
      </c>
      <c r="E204" s="124">
        <f t="shared" si="12"/>
        <v>0.99997505158115252</v>
      </c>
      <c r="F204" s="124">
        <f>ABS('生産者価格表(106分類)'!DX92)/'生産者価格表(106分類)'!DN92</f>
        <v>1.56633808535728E-2</v>
      </c>
      <c r="G204" s="124">
        <v>0.82552895930528958</v>
      </c>
      <c r="H204" s="124">
        <v>0.63888284977212828</v>
      </c>
      <c r="I204" s="123">
        <f>'生産者価格表(106分類)'!DG92/'生産者価格表(106分類)'!DG$110</f>
        <v>2.4004815916948637E-2</v>
      </c>
      <c r="J204" s="124">
        <f t="shared" si="9"/>
        <v>2.399291042593777E-2</v>
      </c>
    </row>
    <row r="205" spans="1:10" x14ac:dyDescent="0.15">
      <c r="A205" s="426" t="s">
        <v>195</v>
      </c>
      <c r="B205" s="427" t="s">
        <v>196</v>
      </c>
      <c r="C205" s="127">
        <f t="shared" si="10"/>
        <v>0</v>
      </c>
      <c r="D205" s="128">
        <f t="shared" si="11"/>
        <v>0</v>
      </c>
      <c r="E205" s="128">
        <f t="shared" si="12"/>
        <v>1</v>
      </c>
      <c r="F205" s="128">
        <f>ABS('生産者価格表(106分類)'!DX93)/'生産者価格表(106分類)'!DN93</f>
        <v>0.12554361029455291</v>
      </c>
      <c r="G205" s="128">
        <v>0.86704420212225175</v>
      </c>
      <c r="H205" s="128">
        <v>0.57213413555261738</v>
      </c>
      <c r="I205" s="127">
        <f>'生産者価格表(106分類)'!DG93/'生産者価格表(106分類)'!DG$110</f>
        <v>7.8857033692496064E-4</v>
      </c>
      <c r="J205" s="128">
        <f t="shared" si="9"/>
        <v>7.8817923552721694E-4</v>
      </c>
    </row>
    <row r="206" spans="1:10" x14ac:dyDescent="0.15">
      <c r="A206" s="428" t="s">
        <v>197</v>
      </c>
      <c r="B206" s="429" t="s">
        <v>198</v>
      </c>
      <c r="C206" s="125">
        <f t="shared" si="10"/>
        <v>0</v>
      </c>
      <c r="D206" s="126">
        <f t="shared" si="11"/>
        <v>0</v>
      </c>
      <c r="E206" s="126">
        <f t="shared" si="12"/>
        <v>1</v>
      </c>
      <c r="F206" s="126">
        <f>ABS('生産者価格表(106分類)'!DX94)/'生産者価格表(106分類)'!DN94</f>
        <v>1.946202542403419E-5</v>
      </c>
      <c r="G206" s="126">
        <v>0.56771044123052605</v>
      </c>
      <c r="H206" s="126">
        <v>0.46149798217647886</v>
      </c>
      <c r="I206" s="125">
        <f>'生産者価格表(106分類)'!DG94/'生産者価格表(106分類)'!DG$110</f>
        <v>2.8457839399383851E-2</v>
      </c>
      <c r="J206" s="126">
        <f t="shared" si="9"/>
        <v>2.8443725375250931E-2</v>
      </c>
    </row>
    <row r="207" spans="1:10" x14ac:dyDescent="0.15">
      <c r="A207" s="426" t="s">
        <v>199</v>
      </c>
      <c r="B207" s="427" t="s">
        <v>200</v>
      </c>
      <c r="C207" s="127">
        <f t="shared" si="10"/>
        <v>0</v>
      </c>
      <c r="D207" s="128">
        <f t="shared" si="11"/>
        <v>0</v>
      </c>
      <c r="E207" s="128">
        <f t="shared" si="12"/>
        <v>1</v>
      </c>
      <c r="F207" s="128">
        <f>ABS('生産者価格表(106分類)'!DX95)/'生産者価格表(106分類)'!DN95</f>
        <v>0</v>
      </c>
      <c r="G207" s="128">
        <v>0.7139080783142312</v>
      </c>
      <c r="H207" s="128">
        <v>0.57847118862501201</v>
      </c>
      <c r="I207" s="127">
        <f>'生産者価格表(106分類)'!DG95/'生産者価格表(106分類)'!DG$110</f>
        <v>1.1858924245059792E-3</v>
      </c>
      <c r="J207" s="128">
        <f t="shared" si="9"/>
        <v>1.1853042662110496E-3</v>
      </c>
    </row>
    <row r="208" spans="1:10" x14ac:dyDescent="0.15">
      <c r="A208" s="426" t="s">
        <v>201</v>
      </c>
      <c r="B208" s="427" t="s">
        <v>202</v>
      </c>
      <c r="C208" s="127">
        <f t="shared" si="10"/>
        <v>0</v>
      </c>
      <c r="D208" s="128">
        <f t="shared" si="11"/>
        <v>0</v>
      </c>
      <c r="E208" s="128">
        <f t="shared" si="12"/>
        <v>1</v>
      </c>
      <c r="F208" s="128">
        <f>ABS('生産者価格表(106分類)'!DX96)/'生産者価格表(106分類)'!DN96</f>
        <v>0</v>
      </c>
      <c r="G208" s="128">
        <v>0.71979428975140103</v>
      </c>
      <c r="H208" s="128">
        <v>0.61895438960404492</v>
      </c>
      <c r="I208" s="127">
        <f>'生産者価格表(106分類)'!DG96/'生産者価格表(106分類)'!DG$110</f>
        <v>2.8350916579692253E-2</v>
      </c>
      <c r="J208" s="128">
        <f t="shared" si="9"/>
        <v>2.8336855585279416E-2</v>
      </c>
    </row>
    <row r="209" spans="1:10" x14ac:dyDescent="0.15">
      <c r="A209" s="426" t="s">
        <v>203</v>
      </c>
      <c r="B209" s="427" t="s">
        <v>204</v>
      </c>
      <c r="C209" s="123">
        <f t="shared" si="10"/>
        <v>0</v>
      </c>
      <c r="D209" s="124">
        <f t="shared" si="11"/>
        <v>0</v>
      </c>
      <c r="E209" s="124">
        <f t="shared" si="12"/>
        <v>1</v>
      </c>
      <c r="F209" s="124">
        <f>ABS('生産者価格表(106分類)'!DX97)/'生産者価格表(106分類)'!DN97</f>
        <v>0</v>
      </c>
      <c r="G209" s="124">
        <v>0.76340929771727195</v>
      </c>
      <c r="H209" s="124">
        <v>0.61624840941406422</v>
      </c>
      <c r="I209" s="123">
        <f>'生産者価格表(106分類)'!DG97/'生産者価格表(106分類)'!DG$110</f>
        <v>3.6089865118513059E-3</v>
      </c>
      <c r="J209" s="124">
        <f t="shared" si="9"/>
        <v>3.6071965895030636E-3</v>
      </c>
    </row>
    <row r="210" spans="1:10" x14ac:dyDescent="0.15">
      <c r="A210" s="426" t="s">
        <v>205</v>
      </c>
      <c r="B210" s="427" t="s">
        <v>428</v>
      </c>
      <c r="C210" s="127">
        <f t="shared" si="10"/>
        <v>0</v>
      </c>
      <c r="D210" s="128">
        <f t="shared" si="11"/>
        <v>0</v>
      </c>
      <c r="E210" s="128">
        <f t="shared" si="12"/>
        <v>1</v>
      </c>
      <c r="F210" s="128">
        <f>ABS('生産者価格表(106分類)'!DX98)/'生産者価格表(106分類)'!DN98</f>
        <v>1.8132608517018721E-2</v>
      </c>
      <c r="G210" s="128">
        <v>0.57377809352525344</v>
      </c>
      <c r="H210" s="128">
        <v>0.49306775838773437</v>
      </c>
      <c r="I210" s="127">
        <f>'生産者価格表(106分類)'!DG98/'生産者価格表(106分類)'!DG$110</f>
        <v>1.015218182326209E-2</v>
      </c>
      <c r="J210" s="128">
        <f t="shared" si="9"/>
        <v>1.0147146720728677E-2</v>
      </c>
    </row>
    <row r="211" spans="1:10" x14ac:dyDescent="0.15">
      <c r="A211" s="428" t="s">
        <v>206</v>
      </c>
      <c r="B211" s="429" t="s">
        <v>207</v>
      </c>
      <c r="C211" s="125">
        <f t="shared" si="10"/>
        <v>0</v>
      </c>
      <c r="D211" s="126">
        <f t="shared" si="11"/>
        <v>0</v>
      </c>
      <c r="E211" s="126">
        <f t="shared" si="12"/>
        <v>1</v>
      </c>
      <c r="F211" s="126">
        <f>ABS('生産者価格表(106分類)'!DX99)/'生産者価格表(106分類)'!DN99</f>
        <v>0.38432513701711341</v>
      </c>
      <c r="G211" s="126">
        <v>0.7324327235376743</v>
      </c>
      <c r="H211" s="126">
        <v>0.11187731966525064</v>
      </c>
      <c r="I211" s="125">
        <f>'生産者価格表(106分類)'!DG99/'生産者価格表(106分類)'!DG$110</f>
        <v>2.1019460133807084E-3</v>
      </c>
      <c r="J211" s="126">
        <f t="shared" si="9"/>
        <v>2.1009035267624309E-3</v>
      </c>
    </row>
    <row r="212" spans="1:10" x14ac:dyDescent="0.15">
      <c r="A212" s="426" t="s">
        <v>208</v>
      </c>
      <c r="B212" s="427" t="s">
        <v>209</v>
      </c>
      <c r="C212" s="127">
        <f t="shared" si="10"/>
        <v>0</v>
      </c>
      <c r="D212" s="128">
        <f t="shared" si="11"/>
        <v>0</v>
      </c>
      <c r="E212" s="128">
        <f t="shared" si="12"/>
        <v>1</v>
      </c>
      <c r="F212" s="128">
        <f>ABS('生産者価格表(106分類)'!DX100)/'生産者価格表(106分類)'!DN100</f>
        <v>0.52530210608722439</v>
      </c>
      <c r="G212" s="128">
        <v>0.24471927320167519</v>
      </c>
      <c r="H212" s="128">
        <v>0.10339821703740817</v>
      </c>
      <c r="I212" s="127">
        <f>'生産者価格表(106分類)'!DG100/'生産者価格表(106分類)'!DG$110</f>
        <v>1.5408078552019251E-5</v>
      </c>
      <c r="J212" s="128">
        <f t="shared" si="9"/>
        <v>1.5400436721257853E-5</v>
      </c>
    </row>
    <row r="213" spans="1:10" x14ac:dyDescent="0.15">
      <c r="A213" s="426" t="s">
        <v>210</v>
      </c>
      <c r="B213" s="427" t="s">
        <v>211</v>
      </c>
      <c r="C213" s="127">
        <f t="shared" si="10"/>
        <v>0</v>
      </c>
      <c r="D213" s="128">
        <f t="shared" si="11"/>
        <v>0</v>
      </c>
      <c r="E213" s="128">
        <f t="shared" si="12"/>
        <v>1</v>
      </c>
      <c r="F213" s="128">
        <f>ABS('生産者価格表(106分類)'!DX101)/'生産者価格表(106分類)'!DN101</f>
        <v>0.10563573534244357</v>
      </c>
      <c r="G213" s="128">
        <v>0.59707990269052069</v>
      </c>
      <c r="H213" s="128">
        <v>0.47908935984912598</v>
      </c>
      <c r="I213" s="127">
        <f>'生産者価格表(106分類)'!DG101/'生産者価格表(106分類)'!DG$110</f>
        <v>1.6846577133005018E-2</v>
      </c>
      <c r="J213" s="128">
        <f t="shared" si="9"/>
        <v>1.6838221860741534E-2</v>
      </c>
    </row>
    <row r="214" spans="1:10" x14ac:dyDescent="0.15">
      <c r="A214" s="426" t="s">
        <v>212</v>
      </c>
      <c r="B214" s="427" t="s">
        <v>213</v>
      </c>
      <c r="C214" s="123">
        <f t="shared" si="10"/>
        <v>0</v>
      </c>
      <c r="D214" s="124">
        <f t="shared" si="11"/>
        <v>0</v>
      </c>
      <c r="E214" s="124">
        <f t="shared" si="12"/>
        <v>1</v>
      </c>
      <c r="F214" s="124">
        <f>ABS('生産者価格表(106分類)'!DX102)/'生産者価格表(106分類)'!DN102</f>
        <v>0.48022579242889685</v>
      </c>
      <c r="G214" s="124">
        <v>0.69046717741680563</v>
      </c>
      <c r="H214" s="124">
        <v>0.36596315531062878</v>
      </c>
      <c r="I214" s="123">
        <f>'生産者価格表(106分類)'!DG102/'生産者価格表(106分類)'!DG$110</f>
        <v>2.3831549272440664E-3</v>
      </c>
      <c r="J214" s="124">
        <f t="shared" si="9"/>
        <v>2.3819729715205992E-3</v>
      </c>
    </row>
    <row r="215" spans="1:10" x14ac:dyDescent="0.15">
      <c r="A215" s="426" t="s">
        <v>214</v>
      </c>
      <c r="B215" s="427" t="s">
        <v>215</v>
      </c>
      <c r="C215" s="127">
        <f t="shared" si="10"/>
        <v>0</v>
      </c>
      <c r="D215" s="128">
        <f t="shared" si="11"/>
        <v>0</v>
      </c>
      <c r="E215" s="128">
        <f t="shared" si="12"/>
        <v>1</v>
      </c>
      <c r="F215" s="128">
        <f>ABS('生産者価格表(106分類)'!DX103)/'生産者価格表(106分類)'!DN103</f>
        <v>0.89578309269160594</v>
      </c>
      <c r="G215" s="128">
        <v>0.45276463174816833</v>
      </c>
      <c r="H215" s="128">
        <v>0.15024179708916718</v>
      </c>
      <c r="I215" s="127">
        <f>'生産者価格表(106分類)'!DG103/'生産者価格表(106分類)'!DG$110</f>
        <v>8.6475077950320459E-3</v>
      </c>
      <c r="J215" s="128">
        <f t="shared" si="9"/>
        <v>8.6432189545478551E-3</v>
      </c>
    </row>
    <row r="216" spans="1:10" x14ac:dyDescent="0.15">
      <c r="A216" s="428" t="s">
        <v>216</v>
      </c>
      <c r="B216" s="429" t="s">
        <v>217</v>
      </c>
      <c r="C216" s="125">
        <f t="shared" si="10"/>
        <v>0</v>
      </c>
      <c r="D216" s="126">
        <f t="shared" si="11"/>
        <v>0</v>
      </c>
      <c r="E216" s="126">
        <f t="shared" si="12"/>
        <v>1</v>
      </c>
      <c r="F216" s="126">
        <f>ABS('生産者価格表(106分類)'!DX104)/'生産者価格表(106分類)'!DN104</f>
        <v>0.24186700887088641</v>
      </c>
      <c r="G216" s="126">
        <v>0.45396425545769914</v>
      </c>
      <c r="H216" s="126">
        <v>0.2483212146332634</v>
      </c>
      <c r="I216" s="125">
        <f>'生産者価格表(106分類)'!DG104/'生産者価格表(106分類)'!DG$110</f>
        <v>6.1305542323204371E-2</v>
      </c>
      <c r="J216" s="126">
        <f t="shared" si="9"/>
        <v>6.1275137066793717E-2</v>
      </c>
    </row>
    <row r="217" spans="1:10" x14ac:dyDescent="0.15">
      <c r="A217" s="426" t="s">
        <v>218</v>
      </c>
      <c r="B217" s="427" t="s">
        <v>219</v>
      </c>
      <c r="C217" s="127">
        <f t="shared" si="10"/>
        <v>0</v>
      </c>
      <c r="D217" s="128">
        <f t="shared" si="11"/>
        <v>0</v>
      </c>
      <c r="E217" s="128">
        <f t="shared" si="12"/>
        <v>1</v>
      </c>
      <c r="F217" s="128">
        <f>ABS('生産者価格表(106分類)'!DX105)/'生産者価格表(106分類)'!DN105</f>
        <v>8.9797541759695801E-2</v>
      </c>
      <c r="G217" s="128">
        <v>0.67577102634319719</v>
      </c>
      <c r="H217" s="128">
        <v>0.27622351764275949</v>
      </c>
      <c r="I217" s="127">
        <f>'生産者価格表(106分類)'!DG105/'生産者価格表(106分類)'!DG$110</f>
        <v>1.3312996220759271E-2</v>
      </c>
      <c r="J217" s="128">
        <f t="shared" si="9"/>
        <v>1.3306393472486494E-2</v>
      </c>
    </row>
    <row r="218" spans="1:10" x14ac:dyDescent="0.15">
      <c r="A218" s="426" t="s">
        <v>220</v>
      </c>
      <c r="B218" s="427" t="s">
        <v>221</v>
      </c>
      <c r="C218" s="127">
        <f t="shared" si="10"/>
        <v>0</v>
      </c>
      <c r="D218" s="128">
        <f t="shared" si="11"/>
        <v>0</v>
      </c>
      <c r="E218" s="128">
        <f t="shared" si="12"/>
        <v>1</v>
      </c>
      <c r="F218" s="128">
        <f>ABS('生産者価格表(106分類)'!DX106)/'生産者価格表(106分類)'!DN106</f>
        <v>0.25910708604055532</v>
      </c>
      <c r="G218" s="128">
        <v>0.66648514077002619</v>
      </c>
      <c r="H218" s="128">
        <v>0.23337869854497037</v>
      </c>
      <c r="I218" s="127">
        <f>'生産者価格表(106分類)'!DG106/'生産者価格表(106分類)'!DG$110</f>
        <v>3.0288054625505028E-2</v>
      </c>
      <c r="J218" s="128">
        <f t="shared" si="9"/>
        <v>3.027303288306267E-2</v>
      </c>
    </row>
    <row r="219" spans="1:10" x14ac:dyDescent="0.15">
      <c r="A219" s="426" t="s">
        <v>222</v>
      </c>
      <c r="B219" s="427" t="s">
        <v>17</v>
      </c>
      <c r="C219" s="123">
        <f t="shared" si="10"/>
        <v>1.358086727418413E-4</v>
      </c>
      <c r="D219" s="124">
        <f t="shared" si="11"/>
        <v>4.8150347608471004E-5</v>
      </c>
      <c r="E219" s="124">
        <f t="shared" si="12"/>
        <v>0.99981604097964971</v>
      </c>
      <c r="F219" s="124">
        <f>ABS('生産者価格表(106分類)'!DX107)/'生産者価格表(106分類)'!DN107</f>
        <v>0.19282013532492667</v>
      </c>
      <c r="G219" s="124">
        <v>0.81254733700827642</v>
      </c>
      <c r="H219" s="124">
        <v>0.34932078736573297</v>
      </c>
      <c r="I219" s="123">
        <f>'生産者価格表(106分類)'!DG107/'生産者価格表(106分類)'!DG$110</f>
        <v>2.1165875147681291E-2</v>
      </c>
      <c r="J219" s="124">
        <f t="shared" si="9"/>
        <v>2.115537766512697E-2</v>
      </c>
    </row>
    <row r="220" spans="1:10" x14ac:dyDescent="0.15">
      <c r="A220" s="15" t="s">
        <v>223</v>
      </c>
      <c r="B220" s="18" t="s">
        <v>18</v>
      </c>
      <c r="C220" s="131">
        <f t="shared" si="10"/>
        <v>0</v>
      </c>
      <c r="D220" s="132">
        <f t="shared" si="11"/>
        <v>0</v>
      </c>
      <c r="E220" s="132">
        <f t="shared" si="12"/>
        <v>1</v>
      </c>
      <c r="F220" s="132">
        <f>ABS('生産者価格表(106分類)'!DX108)/'生産者価格表(106分類)'!DN108</f>
        <v>0</v>
      </c>
      <c r="G220" s="132">
        <v>0</v>
      </c>
      <c r="H220" s="132">
        <v>0</v>
      </c>
      <c r="I220" s="131">
        <f>'生産者価格表(106分類)'!DG108/'生産者価格表(106分類)'!DG$110</f>
        <v>0</v>
      </c>
      <c r="J220" s="132">
        <f t="shared" si="9"/>
        <v>0</v>
      </c>
    </row>
    <row r="221" spans="1:10" x14ac:dyDescent="0.15">
      <c r="A221" s="430" t="s">
        <v>224</v>
      </c>
      <c r="B221" s="431" t="s">
        <v>19</v>
      </c>
      <c r="C221" s="135">
        <f t="shared" si="10"/>
        <v>2.3505125679551809E-2</v>
      </c>
      <c r="D221" s="136">
        <f t="shared" si="11"/>
        <v>3.0097892967934352E-2</v>
      </c>
      <c r="E221" s="136">
        <f t="shared" si="12"/>
        <v>0.94639698135251382</v>
      </c>
      <c r="F221" s="136">
        <f>ABS('生産者価格表(106分類)'!DX109)/'生産者価格表(106分類)'!DN109</f>
        <v>0.48802175271057358</v>
      </c>
      <c r="G221" s="136">
        <v>0.46207115851021763</v>
      </c>
      <c r="H221" s="136">
        <v>2.2515184763084801E-2</v>
      </c>
      <c r="I221" s="135">
        <f>'生産者価格表(106分類)'!DG109/'生産者価格表(106分類)'!DG$110</f>
        <v>3.689305675151679E-5</v>
      </c>
      <c r="J221" s="136">
        <f t="shared" si="9"/>
        <v>3.6874759175020543E-5</v>
      </c>
    </row>
    <row r="223" spans="1:10" x14ac:dyDescent="0.15">
      <c r="I223" s="459"/>
    </row>
  </sheetData>
  <mergeCells count="5">
    <mergeCell ref="H57:H58"/>
    <mergeCell ref="H41:H42"/>
    <mergeCell ref="C114:E114"/>
    <mergeCell ref="F114:K114"/>
    <mergeCell ref="H25:H26"/>
  </mergeCells>
  <phoneticPr fontId="2"/>
  <pageMargins left="1.5748031496062993" right="0.39370078740157483" top="0.59055118110236227" bottom="0.19685039370078741" header="0.51181102362204722" footer="0.27559055118110237"/>
  <pageSetup paperSize="8"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pageSetUpPr fitToPage="1"/>
  </sheetPr>
  <dimension ref="A1:H112"/>
  <sheetViews>
    <sheetView showGridLines="0" zoomScale="115" zoomScaleNormal="115" workbookViewId="0">
      <selection activeCell="H5" sqref="H5"/>
    </sheetView>
  </sheetViews>
  <sheetFormatPr defaultRowHeight="13.5" x14ac:dyDescent="0.15"/>
  <cols>
    <col min="1" max="1" width="5" style="60" customWidth="1"/>
    <col min="2" max="2" width="26" style="60" customWidth="1"/>
    <col min="3" max="3" width="12.75" style="60" bestFit="1" customWidth="1"/>
    <col min="4" max="4" width="14.125" style="60" bestFit="1" customWidth="1"/>
    <col min="5" max="5" width="12.25" style="60" bestFit="1" customWidth="1"/>
    <col min="6" max="6" width="4.5" style="60" customWidth="1"/>
    <col min="7" max="8" width="11.75" style="60" customWidth="1"/>
    <col min="9" max="16384" width="9" style="60"/>
  </cols>
  <sheetData>
    <row r="1" spans="1:8" ht="17.25" x14ac:dyDescent="0.2">
      <c r="A1" s="61" t="s">
        <v>251</v>
      </c>
      <c r="E1" s="62"/>
    </row>
    <row r="2" spans="1:8" x14ac:dyDescent="0.15">
      <c r="A2" s="620"/>
      <c r="B2" s="620"/>
      <c r="C2" s="623" t="s">
        <v>248</v>
      </c>
      <c r="D2" s="623" t="s">
        <v>250</v>
      </c>
      <c r="E2" s="623" t="s">
        <v>247</v>
      </c>
      <c r="G2" s="432" t="s">
        <v>31</v>
      </c>
      <c r="H2" s="432" t="s">
        <v>249</v>
      </c>
    </row>
    <row r="3" spans="1:8" s="63" customFormat="1" x14ac:dyDescent="0.15">
      <c r="A3" s="621"/>
      <c r="B3" s="621"/>
      <c r="C3" s="621"/>
      <c r="D3" s="621"/>
      <c r="E3" s="624"/>
      <c r="G3" s="462" t="s">
        <v>823</v>
      </c>
      <c r="H3" s="462" t="s">
        <v>823</v>
      </c>
    </row>
    <row r="4" spans="1:8" s="63" customFormat="1" x14ac:dyDescent="0.15">
      <c r="A4" s="622"/>
      <c r="B4" s="622"/>
      <c r="C4" s="622"/>
      <c r="D4" s="622"/>
      <c r="E4" s="625"/>
      <c r="G4" s="433"/>
      <c r="H4" s="433"/>
    </row>
    <row r="5" spans="1:8" s="64" customFormat="1" ht="14.25" x14ac:dyDescent="0.15">
      <c r="A5" s="434" t="s">
        <v>39</v>
      </c>
      <c r="B5" s="435" t="s">
        <v>0</v>
      </c>
      <c r="C5" s="66">
        <f>'生産者価格表(106分類)'!DZ4</f>
        <v>16086569</v>
      </c>
      <c r="D5" s="66">
        <v>47418</v>
      </c>
      <c r="E5" s="72">
        <v>9953</v>
      </c>
      <c r="G5" s="152">
        <f>IF(OR(C5=0,D5=0),0,D5/C5)</f>
        <v>2.9476764125401754E-3</v>
      </c>
      <c r="H5" s="152">
        <f>IF(OR(C5=0,E5=0),0,E5/C5)</f>
        <v>6.1871490434038483E-4</v>
      </c>
    </row>
    <row r="6" spans="1:8" ht="14.25" x14ac:dyDescent="0.15">
      <c r="A6" s="434" t="s">
        <v>40</v>
      </c>
      <c r="B6" s="435" t="s">
        <v>1</v>
      </c>
      <c r="C6" s="66">
        <f>'生産者価格表(106分類)'!DZ5</f>
        <v>28740974</v>
      </c>
      <c r="D6" s="66">
        <v>18001</v>
      </c>
      <c r="E6" s="73">
        <v>6258</v>
      </c>
      <c r="G6" s="152">
        <f t="shared" ref="G6:G69" si="0">IF(OR(C6=0,D6=0),0,D6/C6)</f>
        <v>6.2631837042126685E-4</v>
      </c>
      <c r="H6" s="152">
        <f t="shared" ref="H6:H69" si="1">IF(OR(C6=0,E6=0),0,E6/C6)</f>
        <v>2.1773792356515127E-4</v>
      </c>
    </row>
    <row r="7" spans="1:8" ht="14.25" x14ac:dyDescent="0.15">
      <c r="A7" s="434" t="s">
        <v>41</v>
      </c>
      <c r="B7" s="435" t="s">
        <v>2</v>
      </c>
      <c r="C7" s="66">
        <f>'生産者価格表(106分類)'!DZ6</f>
        <v>1986486</v>
      </c>
      <c r="D7" s="66">
        <v>2974</v>
      </c>
      <c r="E7" s="73">
        <v>2411</v>
      </c>
      <c r="G7" s="152">
        <f t="shared" si="0"/>
        <v>1.4971160128991595E-3</v>
      </c>
      <c r="H7" s="152">
        <f t="shared" si="1"/>
        <v>1.2137009775050013E-3</v>
      </c>
    </row>
    <row r="8" spans="1:8" ht="14.25" x14ac:dyDescent="0.15">
      <c r="A8" s="434" t="s">
        <v>42</v>
      </c>
      <c r="B8" s="435" t="s">
        <v>3</v>
      </c>
      <c r="C8" s="66">
        <f>'生産者価格表(106分類)'!DZ7</f>
        <v>2050820</v>
      </c>
      <c r="D8" s="66">
        <v>2158</v>
      </c>
      <c r="E8" s="73">
        <v>703</v>
      </c>
      <c r="G8" s="152">
        <f t="shared" si="0"/>
        <v>1.0522620220204601E-3</v>
      </c>
      <c r="H8" s="152">
        <f t="shared" si="1"/>
        <v>3.427897133829395E-4</v>
      </c>
    </row>
    <row r="9" spans="1:8" ht="14.25" x14ac:dyDescent="0.15">
      <c r="A9" s="434" t="s">
        <v>43</v>
      </c>
      <c r="B9" s="435" t="s">
        <v>4</v>
      </c>
      <c r="C9" s="66">
        <f>'生産者価格表(106分類)'!DZ8</f>
        <v>10898583</v>
      </c>
      <c r="D9" s="66">
        <v>7374</v>
      </c>
      <c r="E9" s="73">
        <v>2588</v>
      </c>
      <c r="G9" s="152">
        <f t="shared" si="0"/>
        <v>6.7660171969144975E-4</v>
      </c>
      <c r="H9" s="152">
        <f t="shared" si="1"/>
        <v>2.374620627287052E-4</v>
      </c>
    </row>
    <row r="10" spans="1:8" ht="14.25" x14ac:dyDescent="0.15">
      <c r="A10" s="436" t="s">
        <v>44</v>
      </c>
      <c r="B10" s="437" t="s">
        <v>46</v>
      </c>
      <c r="C10" s="67">
        <f>'生産者価格表(106分類)'!DZ9</f>
        <v>0</v>
      </c>
      <c r="D10" s="67">
        <v>0</v>
      </c>
      <c r="E10" s="74">
        <v>0</v>
      </c>
      <c r="G10" s="152">
        <f t="shared" si="0"/>
        <v>0</v>
      </c>
      <c r="H10" s="152">
        <f t="shared" si="1"/>
        <v>0</v>
      </c>
    </row>
    <row r="11" spans="1:8" ht="14.25" x14ac:dyDescent="0.15">
      <c r="A11" s="434" t="s">
        <v>45</v>
      </c>
      <c r="B11" s="435" t="s">
        <v>417</v>
      </c>
      <c r="C11" s="66">
        <f>'生産者価格表(106分類)'!DZ10</f>
        <v>4519297</v>
      </c>
      <c r="D11" s="66">
        <v>984</v>
      </c>
      <c r="E11" s="73">
        <v>984</v>
      </c>
      <c r="G11" s="152">
        <f t="shared" si="0"/>
        <v>2.1773297926646555E-4</v>
      </c>
      <c r="H11" s="152">
        <f t="shared" si="1"/>
        <v>2.1773297926646555E-4</v>
      </c>
    </row>
    <row r="12" spans="1:8" ht="14.25" x14ac:dyDescent="0.15">
      <c r="A12" s="434" t="s">
        <v>47</v>
      </c>
      <c r="B12" s="435" t="s">
        <v>48</v>
      </c>
      <c r="C12" s="66">
        <f>'生産者価格表(106分類)'!DZ11</f>
        <v>70556926</v>
      </c>
      <c r="D12" s="66">
        <v>27239</v>
      </c>
      <c r="E12" s="73">
        <v>25885</v>
      </c>
      <c r="G12" s="152">
        <f t="shared" si="0"/>
        <v>3.860570683025505E-4</v>
      </c>
      <c r="H12" s="152">
        <f t="shared" si="1"/>
        <v>3.6686688986422114E-4</v>
      </c>
    </row>
    <row r="13" spans="1:8" ht="14.25" x14ac:dyDescent="0.15">
      <c r="A13" s="438" t="s">
        <v>49</v>
      </c>
      <c r="B13" s="435" t="s">
        <v>50</v>
      </c>
      <c r="C13" s="66">
        <f>'生産者価格表(106分類)'!DZ12</f>
        <v>17423415</v>
      </c>
      <c r="D13" s="66">
        <v>4255</v>
      </c>
      <c r="E13" s="73">
        <v>2994</v>
      </c>
      <c r="G13" s="152">
        <f t="shared" si="0"/>
        <v>2.4421159686548248E-4</v>
      </c>
      <c r="H13" s="152">
        <f t="shared" si="1"/>
        <v>1.7183772526797991E-4</v>
      </c>
    </row>
    <row r="14" spans="1:8" ht="14.25" x14ac:dyDescent="0.15">
      <c r="A14" s="438" t="s">
        <v>51</v>
      </c>
      <c r="B14" s="435" t="s">
        <v>418</v>
      </c>
      <c r="C14" s="66">
        <f>'生産者価格表(106分類)'!DZ13</f>
        <v>30021364</v>
      </c>
      <c r="D14" s="66">
        <v>3070</v>
      </c>
      <c r="E14" s="73">
        <v>2908</v>
      </c>
      <c r="G14" s="152">
        <f t="shared" si="0"/>
        <v>1.0226051021532532E-4</v>
      </c>
      <c r="H14" s="152">
        <f t="shared" si="1"/>
        <v>9.686435299875116E-5</v>
      </c>
    </row>
    <row r="15" spans="1:8" ht="14.25" x14ac:dyDescent="0.15">
      <c r="A15" s="436" t="s">
        <v>53</v>
      </c>
      <c r="B15" s="437" t="s">
        <v>5</v>
      </c>
      <c r="C15" s="67">
        <f>'生産者価格表(106分類)'!DZ14</f>
        <v>0</v>
      </c>
      <c r="D15" s="67">
        <v>0</v>
      </c>
      <c r="E15" s="74">
        <v>0</v>
      </c>
      <c r="G15" s="152">
        <f t="shared" si="0"/>
        <v>0</v>
      </c>
      <c r="H15" s="152">
        <f t="shared" si="1"/>
        <v>0</v>
      </c>
    </row>
    <row r="16" spans="1:8" ht="14.25" x14ac:dyDescent="0.15">
      <c r="A16" s="438" t="s">
        <v>54</v>
      </c>
      <c r="B16" s="435" t="s">
        <v>55</v>
      </c>
      <c r="C16" s="66">
        <f>'生産者価格表(106分類)'!DZ15</f>
        <v>258558</v>
      </c>
      <c r="D16" s="66">
        <v>440</v>
      </c>
      <c r="E16" s="73">
        <v>365</v>
      </c>
      <c r="G16" s="152">
        <f t="shared" si="0"/>
        <v>1.7017458365241069E-3</v>
      </c>
      <c r="H16" s="152">
        <f t="shared" si="1"/>
        <v>1.4116755234802249E-3</v>
      </c>
    </row>
    <row r="17" spans="1:8" ht="14.25" x14ac:dyDescent="0.15">
      <c r="A17" s="438" t="s">
        <v>56</v>
      </c>
      <c r="B17" s="435" t="s">
        <v>57</v>
      </c>
      <c r="C17" s="66">
        <f>'生産者価格表(106分類)'!DZ16</f>
        <v>1967412</v>
      </c>
      <c r="D17" s="66">
        <v>3330</v>
      </c>
      <c r="E17" s="73">
        <v>2702</v>
      </c>
      <c r="G17" s="152">
        <f t="shared" si="0"/>
        <v>1.6925788802752042E-3</v>
      </c>
      <c r="H17" s="152">
        <f t="shared" si="1"/>
        <v>1.3733778181692499E-3</v>
      </c>
    </row>
    <row r="18" spans="1:8" ht="14.25" x14ac:dyDescent="0.15">
      <c r="A18" s="438" t="s">
        <v>58</v>
      </c>
      <c r="B18" s="435" t="s">
        <v>59</v>
      </c>
      <c r="C18" s="66">
        <f>'生産者価格表(106分類)'!DZ17</f>
        <v>1696391</v>
      </c>
      <c r="D18" s="66">
        <v>1638</v>
      </c>
      <c r="E18" s="73">
        <v>1197</v>
      </c>
      <c r="G18" s="152">
        <f t="shared" si="0"/>
        <v>9.6557927977689105E-4</v>
      </c>
      <c r="H18" s="152">
        <f t="shared" si="1"/>
        <v>7.0561562752926655E-4</v>
      </c>
    </row>
    <row r="19" spans="1:8" ht="14.25" x14ac:dyDescent="0.15">
      <c r="A19" s="438" t="s">
        <v>60</v>
      </c>
      <c r="B19" s="435" t="s">
        <v>61</v>
      </c>
      <c r="C19" s="66">
        <f>'生産者価格表(106分類)'!DZ18</f>
        <v>707921</v>
      </c>
      <c r="D19" s="66">
        <v>1156</v>
      </c>
      <c r="E19" s="73">
        <v>480</v>
      </c>
      <c r="G19" s="152">
        <f t="shared" si="0"/>
        <v>1.6329505693431893E-3</v>
      </c>
      <c r="H19" s="152">
        <f t="shared" si="1"/>
        <v>6.7804175889682602E-4</v>
      </c>
    </row>
    <row r="20" spans="1:8" ht="14.25" x14ac:dyDescent="0.15">
      <c r="A20" s="436" t="s">
        <v>62</v>
      </c>
      <c r="B20" s="437" t="s">
        <v>6</v>
      </c>
      <c r="C20" s="67">
        <f>'生産者価格表(106分類)'!DZ19</f>
        <v>4482284</v>
      </c>
      <c r="D20" s="67">
        <v>1106</v>
      </c>
      <c r="E20" s="74">
        <v>962</v>
      </c>
      <c r="G20" s="152">
        <f t="shared" si="0"/>
        <v>2.4674920196935313E-4</v>
      </c>
      <c r="H20" s="152">
        <f t="shared" si="1"/>
        <v>2.1462272359359648E-4</v>
      </c>
    </row>
    <row r="21" spans="1:8" ht="14.25" x14ac:dyDescent="0.15">
      <c r="A21" s="438" t="s">
        <v>63</v>
      </c>
      <c r="B21" s="435" t="s">
        <v>64</v>
      </c>
      <c r="C21" s="66">
        <f>'生産者価格表(106分類)'!DZ20</f>
        <v>1358687</v>
      </c>
      <c r="D21" s="66">
        <v>725</v>
      </c>
      <c r="E21" s="73">
        <v>482</v>
      </c>
      <c r="G21" s="152">
        <f t="shared" si="0"/>
        <v>5.3360339798643841E-4</v>
      </c>
      <c r="H21" s="152">
        <f t="shared" si="1"/>
        <v>3.547542590751218E-4</v>
      </c>
    </row>
    <row r="22" spans="1:8" ht="14.25" x14ac:dyDescent="0.15">
      <c r="A22" s="438" t="s">
        <v>65</v>
      </c>
      <c r="B22" s="435" t="s">
        <v>66</v>
      </c>
      <c r="C22" s="66">
        <f>'生産者価格表(106分類)'!DZ21</f>
        <v>1858461</v>
      </c>
      <c r="D22" s="66">
        <v>1342</v>
      </c>
      <c r="E22" s="73">
        <v>1153</v>
      </c>
      <c r="G22" s="152">
        <f t="shared" si="0"/>
        <v>7.2210285822516592E-4</v>
      </c>
      <c r="H22" s="152">
        <f t="shared" si="1"/>
        <v>6.2040580889241147E-4</v>
      </c>
    </row>
    <row r="23" spans="1:8" ht="14.25" x14ac:dyDescent="0.15">
      <c r="A23" s="438" t="s">
        <v>67</v>
      </c>
      <c r="B23" s="435" t="s">
        <v>68</v>
      </c>
      <c r="C23" s="66">
        <f>'生産者価格表(106分類)'!DZ22</f>
        <v>437233</v>
      </c>
      <c r="D23" s="66">
        <v>69</v>
      </c>
      <c r="E23" s="73">
        <v>69</v>
      </c>
      <c r="G23" s="152">
        <f t="shared" si="0"/>
        <v>1.5781059526613956E-4</v>
      </c>
      <c r="H23" s="152">
        <f t="shared" si="1"/>
        <v>1.5781059526613956E-4</v>
      </c>
    </row>
    <row r="24" spans="1:8" ht="14.25" x14ac:dyDescent="0.15">
      <c r="A24" s="438" t="s">
        <v>69</v>
      </c>
      <c r="B24" s="435" t="s">
        <v>70</v>
      </c>
      <c r="C24" s="66">
        <f>'生産者価格表(106分類)'!DZ23</f>
        <v>418389</v>
      </c>
      <c r="D24" s="66">
        <v>109</v>
      </c>
      <c r="E24" s="73">
        <v>94</v>
      </c>
      <c r="G24" s="152">
        <f t="shared" si="0"/>
        <v>2.6052310170678484E-4</v>
      </c>
      <c r="H24" s="152">
        <f t="shared" si="1"/>
        <v>2.2467129871961262E-4</v>
      </c>
    </row>
    <row r="25" spans="1:8" ht="14.25" x14ac:dyDescent="0.15">
      <c r="A25" s="436" t="s">
        <v>71</v>
      </c>
      <c r="B25" s="437" t="s">
        <v>419</v>
      </c>
      <c r="C25" s="67">
        <f>'生産者価格表(106分類)'!DZ24</f>
        <v>0</v>
      </c>
      <c r="D25" s="67">
        <v>0</v>
      </c>
      <c r="E25" s="74">
        <v>0</v>
      </c>
      <c r="G25" s="152">
        <f t="shared" si="0"/>
        <v>0</v>
      </c>
      <c r="H25" s="152">
        <f t="shared" si="1"/>
        <v>0</v>
      </c>
    </row>
    <row r="26" spans="1:8" ht="14.25" x14ac:dyDescent="0.15">
      <c r="A26" s="438" t="s">
        <v>72</v>
      </c>
      <c r="B26" s="435" t="s">
        <v>420</v>
      </c>
      <c r="C26" s="66">
        <f>'生産者価格表(106分類)'!DZ25</f>
        <v>1051368</v>
      </c>
      <c r="D26" s="66">
        <v>187</v>
      </c>
      <c r="E26" s="73">
        <v>180</v>
      </c>
      <c r="G26" s="152">
        <f t="shared" si="0"/>
        <v>1.7786350735422802E-4</v>
      </c>
      <c r="H26" s="152">
        <f t="shared" si="1"/>
        <v>1.7120551510032645E-4</v>
      </c>
    </row>
    <row r="27" spans="1:8" ht="14.25" x14ac:dyDescent="0.15">
      <c r="A27" s="438" t="s">
        <v>75</v>
      </c>
      <c r="B27" s="435" t="s">
        <v>76</v>
      </c>
      <c r="C27" s="66">
        <f>'生産者価格表(106分類)'!DZ26</f>
        <v>0</v>
      </c>
      <c r="D27" s="66">
        <v>0</v>
      </c>
      <c r="E27" s="73">
        <v>0</v>
      </c>
      <c r="G27" s="152">
        <f t="shared" si="0"/>
        <v>0</v>
      </c>
      <c r="H27" s="152">
        <f t="shared" si="1"/>
        <v>0</v>
      </c>
    </row>
    <row r="28" spans="1:8" ht="14.25" x14ac:dyDescent="0.15">
      <c r="A28" s="438" t="s">
        <v>77</v>
      </c>
      <c r="B28" s="435" t="s">
        <v>78</v>
      </c>
      <c r="C28" s="66">
        <f>'生産者価格表(106分類)'!DZ27</f>
        <v>56653</v>
      </c>
      <c r="D28" s="66">
        <v>8</v>
      </c>
      <c r="E28" s="73">
        <v>8</v>
      </c>
      <c r="G28" s="152">
        <f t="shared" si="0"/>
        <v>1.4121052724480609E-4</v>
      </c>
      <c r="H28" s="152">
        <f t="shared" si="1"/>
        <v>1.4121052724480609E-4</v>
      </c>
    </row>
    <row r="29" spans="1:8" ht="14.25" x14ac:dyDescent="0.15">
      <c r="A29" s="438" t="s">
        <v>79</v>
      </c>
      <c r="B29" s="435" t="s">
        <v>421</v>
      </c>
      <c r="C29" s="66">
        <f>'生産者価格表(106分類)'!DZ28</f>
        <v>786755</v>
      </c>
      <c r="D29" s="66">
        <v>238</v>
      </c>
      <c r="E29" s="73">
        <v>204</v>
      </c>
      <c r="G29" s="152">
        <f t="shared" si="0"/>
        <v>3.0250840477658231E-4</v>
      </c>
      <c r="H29" s="152">
        <f t="shared" si="1"/>
        <v>2.5929291837992766E-4</v>
      </c>
    </row>
    <row r="30" spans="1:8" ht="14.25" x14ac:dyDescent="0.15">
      <c r="A30" s="436" t="s">
        <v>81</v>
      </c>
      <c r="B30" s="437" t="s">
        <v>82</v>
      </c>
      <c r="C30" s="67">
        <f>'生産者価格表(106分類)'!DZ29</f>
        <v>19458</v>
      </c>
      <c r="D30" s="67">
        <v>19</v>
      </c>
      <c r="E30" s="74">
        <v>19</v>
      </c>
      <c r="G30" s="152">
        <f t="shared" si="0"/>
        <v>9.7646212354815499E-4</v>
      </c>
      <c r="H30" s="152">
        <f t="shared" si="1"/>
        <v>9.7646212354815499E-4</v>
      </c>
    </row>
    <row r="31" spans="1:8" ht="14.25" x14ac:dyDescent="0.15">
      <c r="A31" s="438" t="s">
        <v>83</v>
      </c>
      <c r="B31" s="435" t="s">
        <v>84</v>
      </c>
      <c r="C31" s="66">
        <f>'生産者価格表(106分類)'!DZ30</f>
        <v>561768</v>
      </c>
      <c r="D31" s="66">
        <v>82</v>
      </c>
      <c r="E31" s="73">
        <v>82</v>
      </c>
      <c r="G31" s="152">
        <f t="shared" si="0"/>
        <v>1.4596773045100469E-4</v>
      </c>
      <c r="H31" s="152">
        <f t="shared" si="1"/>
        <v>1.4596773045100469E-4</v>
      </c>
    </row>
    <row r="32" spans="1:8" ht="14.25" x14ac:dyDescent="0.15">
      <c r="A32" s="438" t="s">
        <v>85</v>
      </c>
      <c r="B32" s="435" t="s">
        <v>7</v>
      </c>
      <c r="C32" s="66">
        <f>'生産者価格表(106分類)'!DZ31</f>
        <v>1341661</v>
      </c>
      <c r="D32" s="66">
        <v>848</v>
      </c>
      <c r="E32" s="73">
        <v>801</v>
      </c>
      <c r="G32" s="152">
        <f t="shared" si="0"/>
        <v>6.320523589789075E-4</v>
      </c>
      <c r="H32" s="152">
        <f t="shared" si="1"/>
        <v>5.9702115512040674E-4</v>
      </c>
    </row>
    <row r="33" spans="1:8" ht="14.25" x14ac:dyDescent="0.15">
      <c r="A33" s="438" t="s">
        <v>86</v>
      </c>
      <c r="B33" s="435" t="s">
        <v>87</v>
      </c>
      <c r="C33" s="66">
        <f>'生産者価格表(106分類)'!DZ32</f>
        <v>47363</v>
      </c>
      <c r="D33" s="66">
        <v>39</v>
      </c>
      <c r="E33" s="73">
        <v>37</v>
      </c>
      <c r="G33" s="152">
        <f t="shared" si="0"/>
        <v>8.234275700441273E-4</v>
      </c>
      <c r="H33" s="152">
        <f t="shared" si="1"/>
        <v>7.8120051517006949E-4</v>
      </c>
    </row>
    <row r="34" spans="1:8" ht="14.25" x14ac:dyDescent="0.15">
      <c r="A34" s="438" t="s">
        <v>88</v>
      </c>
      <c r="B34" s="435" t="s">
        <v>422</v>
      </c>
      <c r="C34" s="66">
        <f>'生産者価格表(106分類)'!DZ33</f>
        <v>63280</v>
      </c>
      <c r="D34" s="66">
        <v>88</v>
      </c>
      <c r="E34" s="73">
        <v>18</v>
      </c>
      <c r="G34" s="152">
        <f t="shared" si="0"/>
        <v>1.390644753476612E-3</v>
      </c>
      <c r="H34" s="152">
        <f t="shared" si="1"/>
        <v>2.8445006321112514E-4</v>
      </c>
    </row>
    <row r="35" spans="1:8" ht="14.25" x14ac:dyDescent="0.15">
      <c r="A35" s="436" t="s">
        <v>89</v>
      </c>
      <c r="B35" s="437" t="s">
        <v>8</v>
      </c>
      <c r="C35" s="67">
        <f>'生産者価格表(106分類)'!DZ34</f>
        <v>83867</v>
      </c>
      <c r="D35" s="67">
        <v>172</v>
      </c>
      <c r="E35" s="74">
        <v>152</v>
      </c>
      <c r="G35" s="152">
        <f t="shared" si="0"/>
        <v>2.0508662525188692E-3</v>
      </c>
      <c r="H35" s="152">
        <f t="shared" si="1"/>
        <v>1.8123934324585356E-3</v>
      </c>
    </row>
    <row r="36" spans="1:8" ht="14.25" x14ac:dyDescent="0.15">
      <c r="A36" s="438" t="s">
        <v>90</v>
      </c>
      <c r="B36" s="435" t="s">
        <v>9</v>
      </c>
      <c r="C36" s="66">
        <f>'生産者価格表(106分類)'!DZ35</f>
        <v>3385076</v>
      </c>
      <c r="D36" s="66">
        <v>1679</v>
      </c>
      <c r="E36" s="73">
        <v>1666</v>
      </c>
      <c r="G36" s="152">
        <f t="shared" si="0"/>
        <v>4.9600068063464459E-4</v>
      </c>
      <c r="H36" s="152">
        <f t="shared" si="1"/>
        <v>4.921602941854186E-4</v>
      </c>
    </row>
    <row r="37" spans="1:8" ht="14.25" x14ac:dyDescent="0.15">
      <c r="A37" s="438" t="s">
        <v>91</v>
      </c>
      <c r="B37" s="435" t="s">
        <v>92</v>
      </c>
      <c r="C37" s="66">
        <f>'生産者価格表(106分類)'!DZ36</f>
        <v>9292082</v>
      </c>
      <c r="D37" s="66">
        <v>4117</v>
      </c>
      <c r="E37" s="73">
        <v>3846</v>
      </c>
      <c r="G37" s="152">
        <f t="shared" si="0"/>
        <v>4.4306539696916151E-4</v>
      </c>
      <c r="H37" s="152">
        <f t="shared" si="1"/>
        <v>4.1390078133189098E-4</v>
      </c>
    </row>
    <row r="38" spans="1:8" ht="14.25" x14ac:dyDescent="0.15">
      <c r="A38" s="438" t="s">
        <v>93</v>
      </c>
      <c r="B38" s="435" t="s">
        <v>10</v>
      </c>
      <c r="C38" s="66">
        <f>'生産者価格表(106分類)'!DZ37</f>
        <v>1255447</v>
      </c>
      <c r="D38" s="66">
        <v>768</v>
      </c>
      <c r="E38" s="73">
        <v>666</v>
      </c>
      <c r="G38" s="152">
        <f t="shared" si="0"/>
        <v>6.1173430658562251E-4</v>
      </c>
      <c r="H38" s="152">
        <f t="shared" si="1"/>
        <v>5.3048834399221955E-4</v>
      </c>
    </row>
    <row r="39" spans="1:8" ht="14.25" x14ac:dyDescent="0.15">
      <c r="A39" s="438" t="s">
        <v>94</v>
      </c>
      <c r="B39" s="435" t="s">
        <v>11</v>
      </c>
      <c r="C39" s="66">
        <f>'生産者価格表(106分類)'!DZ38</f>
        <v>0</v>
      </c>
      <c r="D39" s="66">
        <v>0</v>
      </c>
      <c r="E39" s="73">
        <v>0</v>
      </c>
      <c r="G39" s="152">
        <f t="shared" si="0"/>
        <v>0</v>
      </c>
      <c r="H39" s="152">
        <f t="shared" si="1"/>
        <v>0</v>
      </c>
    </row>
    <row r="40" spans="1:8" ht="14.25" x14ac:dyDescent="0.15">
      <c r="A40" s="436" t="s">
        <v>95</v>
      </c>
      <c r="B40" s="437" t="s">
        <v>96</v>
      </c>
      <c r="C40" s="67">
        <f>'生産者価格表(106分類)'!DZ39</f>
        <v>0</v>
      </c>
      <c r="D40" s="67">
        <v>0</v>
      </c>
      <c r="E40" s="74">
        <v>0</v>
      </c>
      <c r="G40" s="152">
        <f t="shared" si="0"/>
        <v>0</v>
      </c>
      <c r="H40" s="152">
        <f t="shared" si="1"/>
        <v>0</v>
      </c>
    </row>
    <row r="41" spans="1:8" ht="14.25" x14ac:dyDescent="0.15">
      <c r="A41" s="438" t="s">
        <v>97</v>
      </c>
      <c r="B41" s="435" t="s">
        <v>423</v>
      </c>
      <c r="C41" s="66">
        <f>'生産者価格表(106分類)'!DZ40</f>
        <v>0</v>
      </c>
      <c r="D41" s="66">
        <v>0</v>
      </c>
      <c r="E41" s="73">
        <v>0</v>
      </c>
      <c r="G41" s="152">
        <f t="shared" si="0"/>
        <v>0</v>
      </c>
      <c r="H41" s="152">
        <f t="shared" si="1"/>
        <v>0</v>
      </c>
    </row>
    <row r="42" spans="1:8" ht="14.25" x14ac:dyDescent="0.15">
      <c r="A42" s="439" t="s">
        <v>98</v>
      </c>
      <c r="B42" s="435" t="s">
        <v>99</v>
      </c>
      <c r="C42" s="66">
        <f>'生産者価格表(106分類)'!DZ41</f>
        <v>297888</v>
      </c>
      <c r="D42" s="66">
        <v>99</v>
      </c>
      <c r="E42" s="73">
        <v>73</v>
      </c>
      <c r="G42" s="152">
        <f t="shared" si="0"/>
        <v>3.3233967128585239E-4</v>
      </c>
      <c r="H42" s="152">
        <f t="shared" si="1"/>
        <v>2.4505854549360833E-4</v>
      </c>
    </row>
    <row r="43" spans="1:8" ht="14.25" x14ac:dyDescent="0.15">
      <c r="A43" s="438" t="s">
        <v>100</v>
      </c>
      <c r="B43" s="435" t="s">
        <v>12</v>
      </c>
      <c r="C43" s="66">
        <f>'生産者価格表(106分類)'!DZ42</f>
        <v>2105625</v>
      </c>
      <c r="D43" s="66">
        <v>97</v>
      </c>
      <c r="E43" s="73">
        <v>97</v>
      </c>
      <c r="G43" s="152">
        <f t="shared" si="0"/>
        <v>4.6067082220243395E-5</v>
      </c>
      <c r="H43" s="152">
        <f t="shared" si="1"/>
        <v>4.6067082220243395E-5</v>
      </c>
    </row>
    <row r="44" spans="1:8" ht="14.25" x14ac:dyDescent="0.15">
      <c r="A44" s="438" t="s">
        <v>101</v>
      </c>
      <c r="B44" s="435" t="s">
        <v>13</v>
      </c>
      <c r="C44" s="66">
        <f>'生産者価格表(106分類)'!DZ43</f>
        <v>44332</v>
      </c>
      <c r="D44" s="66">
        <v>22</v>
      </c>
      <c r="E44" s="73">
        <v>22</v>
      </c>
      <c r="G44" s="152">
        <f t="shared" si="0"/>
        <v>4.9625552648199941E-4</v>
      </c>
      <c r="H44" s="152">
        <f t="shared" si="1"/>
        <v>4.9625552648199941E-4</v>
      </c>
    </row>
    <row r="45" spans="1:8" ht="14.25" x14ac:dyDescent="0.15">
      <c r="A45" s="436" t="s">
        <v>102</v>
      </c>
      <c r="B45" s="437" t="s">
        <v>424</v>
      </c>
      <c r="C45" s="67">
        <f>'生産者価格表(106分類)'!DZ44</f>
        <v>1591688</v>
      </c>
      <c r="D45" s="67">
        <v>945</v>
      </c>
      <c r="E45" s="74">
        <v>826</v>
      </c>
      <c r="G45" s="152">
        <f t="shared" si="0"/>
        <v>5.9370931991696867E-4</v>
      </c>
      <c r="H45" s="152">
        <f t="shared" si="1"/>
        <v>5.1894592407557261E-4</v>
      </c>
    </row>
    <row r="46" spans="1:8" ht="14.25" x14ac:dyDescent="0.15">
      <c r="A46" s="438" t="s">
        <v>103</v>
      </c>
      <c r="B46" s="435" t="s">
        <v>14</v>
      </c>
      <c r="C46" s="66">
        <f>'生産者価格表(106分類)'!DZ45</f>
        <v>2875336</v>
      </c>
      <c r="D46" s="66">
        <v>2296</v>
      </c>
      <c r="E46" s="73">
        <v>1893</v>
      </c>
      <c r="G46" s="152">
        <f t="shared" si="0"/>
        <v>7.9851537350765262E-4</v>
      </c>
      <c r="H46" s="152">
        <f t="shared" si="1"/>
        <v>6.583578406141056E-4</v>
      </c>
    </row>
    <row r="47" spans="1:8" ht="14.25" x14ac:dyDescent="0.15">
      <c r="A47" s="438" t="s">
        <v>104</v>
      </c>
      <c r="B47" s="435" t="s">
        <v>105</v>
      </c>
      <c r="C47" s="66">
        <f>'生産者価格表(106分類)'!DZ46</f>
        <v>427166</v>
      </c>
      <c r="D47" s="66">
        <v>391</v>
      </c>
      <c r="E47" s="73">
        <v>336</v>
      </c>
      <c r="G47" s="152">
        <f t="shared" si="0"/>
        <v>9.1533502198208659E-4</v>
      </c>
      <c r="H47" s="152">
        <f t="shared" si="1"/>
        <v>7.8657945623013064E-4</v>
      </c>
    </row>
    <row r="48" spans="1:8" ht="14.25" x14ac:dyDescent="0.15">
      <c r="A48" s="438" t="s">
        <v>106</v>
      </c>
      <c r="B48" s="435" t="s">
        <v>107</v>
      </c>
      <c r="C48" s="66">
        <f>'生産者価格表(106分類)'!DZ47</f>
        <v>9410268</v>
      </c>
      <c r="D48" s="66">
        <v>4393</v>
      </c>
      <c r="E48" s="73">
        <v>4287</v>
      </c>
      <c r="G48" s="152">
        <f t="shared" si="0"/>
        <v>4.6683048771830942E-4</v>
      </c>
      <c r="H48" s="152">
        <f t="shared" si="1"/>
        <v>4.5556619641438478E-4</v>
      </c>
    </row>
    <row r="49" spans="1:8" ht="14.25" x14ac:dyDescent="0.15">
      <c r="A49" s="438" t="s">
        <v>108</v>
      </c>
      <c r="B49" s="435" t="s">
        <v>109</v>
      </c>
      <c r="C49" s="66">
        <f>'生産者価格表(106分類)'!DZ48</f>
        <v>466717</v>
      </c>
      <c r="D49" s="66">
        <v>184</v>
      </c>
      <c r="E49" s="73">
        <v>170</v>
      </c>
      <c r="G49" s="152">
        <f t="shared" si="0"/>
        <v>3.9424319234139749E-4</v>
      </c>
      <c r="H49" s="152">
        <f t="shared" si="1"/>
        <v>3.6424642770672592E-4</v>
      </c>
    </row>
    <row r="50" spans="1:8" ht="14.25" x14ac:dyDescent="0.15">
      <c r="A50" s="436" t="s">
        <v>110</v>
      </c>
      <c r="B50" s="437" t="s">
        <v>111</v>
      </c>
      <c r="C50" s="67">
        <f>'生産者価格表(106分類)'!DZ49</f>
        <v>6442493</v>
      </c>
      <c r="D50" s="67">
        <v>1200</v>
      </c>
      <c r="E50" s="74">
        <v>1200</v>
      </c>
      <c r="G50" s="152">
        <f t="shared" si="0"/>
        <v>1.8626329900552473E-4</v>
      </c>
      <c r="H50" s="152">
        <f t="shared" si="1"/>
        <v>1.8626329900552473E-4</v>
      </c>
    </row>
    <row r="51" spans="1:8" ht="14.25" x14ac:dyDescent="0.15">
      <c r="A51" s="438" t="s">
        <v>112</v>
      </c>
      <c r="B51" s="435" t="s">
        <v>113</v>
      </c>
      <c r="C51" s="66">
        <f>'生産者価格表(106分類)'!DZ50</f>
        <v>15316327</v>
      </c>
      <c r="D51" s="66">
        <v>8568</v>
      </c>
      <c r="E51" s="73">
        <v>8517</v>
      </c>
      <c r="G51" s="152">
        <f t="shared" si="0"/>
        <v>5.5940304747998651E-4</v>
      </c>
      <c r="H51" s="152">
        <f t="shared" si="1"/>
        <v>5.560732674354628E-4</v>
      </c>
    </row>
    <row r="52" spans="1:8" ht="14.25" x14ac:dyDescent="0.15">
      <c r="A52" s="438" t="s">
        <v>114</v>
      </c>
      <c r="B52" s="435" t="s">
        <v>115</v>
      </c>
      <c r="C52" s="66">
        <f>'生産者価格表(106分類)'!DZ51</f>
        <v>10070258</v>
      </c>
      <c r="D52" s="66">
        <v>3656</v>
      </c>
      <c r="E52" s="73">
        <v>3310</v>
      </c>
      <c r="G52" s="152">
        <f t="shared" si="0"/>
        <v>3.6304928831019028E-4</v>
      </c>
      <c r="H52" s="152">
        <f t="shared" si="1"/>
        <v>3.2869068498542935E-4</v>
      </c>
    </row>
    <row r="53" spans="1:8" ht="14.25" x14ac:dyDescent="0.15">
      <c r="A53" s="438" t="s">
        <v>116</v>
      </c>
      <c r="B53" s="435" t="s">
        <v>117</v>
      </c>
      <c r="C53" s="66">
        <f>'生産者価格表(106分類)'!DZ52</f>
        <v>125896</v>
      </c>
      <c r="D53" s="66">
        <v>72</v>
      </c>
      <c r="E53" s="73">
        <v>72</v>
      </c>
      <c r="G53" s="152">
        <f t="shared" si="0"/>
        <v>5.7190061638177545E-4</v>
      </c>
      <c r="H53" s="152">
        <f t="shared" si="1"/>
        <v>5.7190061638177545E-4</v>
      </c>
    </row>
    <row r="54" spans="1:8" ht="14.25" x14ac:dyDescent="0.15">
      <c r="A54" s="438" t="s">
        <v>118</v>
      </c>
      <c r="B54" s="435" t="s">
        <v>119</v>
      </c>
      <c r="C54" s="66">
        <f>'生産者価格表(106分類)'!DZ53</f>
        <v>27247</v>
      </c>
      <c r="D54" s="66">
        <v>30</v>
      </c>
      <c r="E54" s="73">
        <v>30</v>
      </c>
      <c r="G54" s="152">
        <f t="shared" si="0"/>
        <v>1.1010386464564907E-3</v>
      </c>
      <c r="H54" s="152">
        <f t="shared" si="1"/>
        <v>1.1010386464564907E-3</v>
      </c>
    </row>
    <row r="55" spans="1:8" ht="14.25" x14ac:dyDescent="0.15">
      <c r="A55" s="436" t="s">
        <v>120</v>
      </c>
      <c r="B55" s="437" t="s">
        <v>121</v>
      </c>
      <c r="C55" s="67">
        <f>'生産者価格表(106分類)'!DZ54</f>
        <v>756740</v>
      </c>
      <c r="D55" s="67">
        <v>272</v>
      </c>
      <c r="E55" s="74">
        <v>259</v>
      </c>
      <c r="G55" s="152">
        <f t="shared" si="0"/>
        <v>3.5943653038031555E-4</v>
      </c>
      <c r="H55" s="152">
        <f t="shared" si="1"/>
        <v>3.4225757856066812E-4</v>
      </c>
    </row>
    <row r="56" spans="1:8" ht="14.25" x14ac:dyDescent="0.15">
      <c r="A56" s="438" t="s">
        <v>122</v>
      </c>
      <c r="B56" s="435" t="s">
        <v>425</v>
      </c>
      <c r="C56" s="66">
        <f>'生産者価格表(106分類)'!DZ55</f>
        <v>616028</v>
      </c>
      <c r="D56" s="66">
        <v>304</v>
      </c>
      <c r="E56" s="73">
        <v>263</v>
      </c>
      <c r="G56" s="152">
        <f t="shared" si="0"/>
        <v>4.9348406241274748E-4</v>
      </c>
      <c r="H56" s="152">
        <f t="shared" si="1"/>
        <v>4.2692864610050191E-4</v>
      </c>
    </row>
    <row r="57" spans="1:8" ht="14.25" x14ac:dyDescent="0.15">
      <c r="A57" s="439" t="s">
        <v>123</v>
      </c>
      <c r="B57" s="435" t="s">
        <v>124</v>
      </c>
      <c r="C57" s="66">
        <f>'生産者価格表(106分類)'!DZ56</f>
        <v>1728534</v>
      </c>
      <c r="D57" s="66">
        <v>504</v>
      </c>
      <c r="E57" s="73">
        <v>504</v>
      </c>
      <c r="G57" s="152">
        <f t="shared" si="0"/>
        <v>2.9157656140984211E-4</v>
      </c>
      <c r="H57" s="152">
        <f t="shared" si="1"/>
        <v>2.9157656140984211E-4</v>
      </c>
    </row>
    <row r="58" spans="1:8" ht="14.25" x14ac:dyDescent="0.15">
      <c r="A58" s="438" t="s">
        <v>125</v>
      </c>
      <c r="B58" s="435" t="s">
        <v>126</v>
      </c>
      <c r="C58" s="66">
        <f>'生産者価格表(106分類)'!DZ57</f>
        <v>0</v>
      </c>
      <c r="D58" s="66">
        <v>0</v>
      </c>
      <c r="E58" s="73">
        <v>0</v>
      </c>
      <c r="G58" s="152">
        <f t="shared" si="0"/>
        <v>0</v>
      </c>
      <c r="H58" s="152">
        <f t="shared" si="1"/>
        <v>0</v>
      </c>
    </row>
    <row r="59" spans="1:8" ht="14.25" x14ac:dyDescent="0.15">
      <c r="A59" s="438" t="s">
        <v>127</v>
      </c>
      <c r="B59" s="435" t="s">
        <v>128</v>
      </c>
      <c r="C59" s="66">
        <f>'生産者価格表(106分類)'!DZ58</f>
        <v>50375</v>
      </c>
      <c r="D59" s="66">
        <v>16</v>
      </c>
      <c r="E59" s="73">
        <v>16</v>
      </c>
      <c r="G59" s="152">
        <f t="shared" si="0"/>
        <v>3.176178660049628E-4</v>
      </c>
      <c r="H59" s="152">
        <f t="shared" si="1"/>
        <v>3.176178660049628E-4</v>
      </c>
    </row>
    <row r="60" spans="1:8" ht="14.25" x14ac:dyDescent="0.15">
      <c r="A60" s="436" t="s">
        <v>129</v>
      </c>
      <c r="B60" s="437" t="s">
        <v>130</v>
      </c>
      <c r="C60" s="67">
        <f>'生産者価格表(106分類)'!DZ59</f>
        <v>4379034</v>
      </c>
      <c r="D60" s="67">
        <v>2551</v>
      </c>
      <c r="E60" s="74">
        <v>2357</v>
      </c>
      <c r="G60" s="152">
        <f t="shared" si="0"/>
        <v>5.825485712145647E-4</v>
      </c>
      <c r="H60" s="152">
        <f t="shared" si="1"/>
        <v>5.3824656305477417E-4</v>
      </c>
    </row>
    <row r="61" spans="1:8" ht="14.25" x14ac:dyDescent="0.15">
      <c r="A61" s="438" t="s">
        <v>131</v>
      </c>
      <c r="B61" s="435" t="s">
        <v>132</v>
      </c>
      <c r="C61" s="66">
        <f>'生産者価格表(106分類)'!DZ60</f>
        <v>728315</v>
      </c>
      <c r="D61" s="66">
        <v>466</v>
      </c>
      <c r="E61" s="73">
        <v>351</v>
      </c>
      <c r="G61" s="152">
        <f t="shared" si="0"/>
        <v>6.3983303927558812E-4</v>
      </c>
      <c r="H61" s="152">
        <f t="shared" si="1"/>
        <v>4.8193432786637652E-4</v>
      </c>
    </row>
    <row r="62" spans="1:8" ht="14.25" x14ac:dyDescent="0.15">
      <c r="A62" s="438" t="s">
        <v>133</v>
      </c>
      <c r="B62" s="435" t="s">
        <v>15</v>
      </c>
      <c r="C62" s="66">
        <f>'生産者価格表(106分類)'!DZ61</f>
        <v>22892</v>
      </c>
      <c r="D62" s="66">
        <v>18</v>
      </c>
      <c r="E62" s="73">
        <v>18</v>
      </c>
      <c r="G62" s="152">
        <f t="shared" si="0"/>
        <v>7.8630089114100992E-4</v>
      </c>
      <c r="H62" s="152">
        <f t="shared" si="1"/>
        <v>7.8630089114100992E-4</v>
      </c>
    </row>
    <row r="63" spans="1:8" ht="14.25" x14ac:dyDescent="0.15">
      <c r="A63" s="438" t="s">
        <v>134</v>
      </c>
      <c r="B63" s="435" t="s">
        <v>135</v>
      </c>
      <c r="C63" s="66">
        <f>'生産者価格表(106分類)'!DZ62</f>
        <v>1484250</v>
      </c>
      <c r="D63" s="66">
        <v>2067</v>
      </c>
      <c r="E63" s="73">
        <v>1449</v>
      </c>
      <c r="G63" s="152">
        <f t="shared" si="0"/>
        <v>1.392622536634664E-3</v>
      </c>
      <c r="H63" s="152">
        <f t="shared" si="1"/>
        <v>9.7625063163213745E-4</v>
      </c>
    </row>
    <row r="64" spans="1:8" ht="14.25" x14ac:dyDescent="0.15">
      <c r="A64" s="438" t="s">
        <v>136</v>
      </c>
      <c r="B64" s="435" t="s">
        <v>137</v>
      </c>
      <c r="C64" s="66">
        <f>'生産者価格表(106分類)'!DZ63</f>
        <v>661556</v>
      </c>
      <c r="D64" s="66">
        <v>432</v>
      </c>
      <c r="E64" s="73">
        <v>357</v>
      </c>
      <c r="G64" s="152">
        <f t="shared" si="0"/>
        <v>6.5300594356335669E-4</v>
      </c>
      <c r="H64" s="152">
        <f t="shared" si="1"/>
        <v>5.3963685613916284E-4</v>
      </c>
    </row>
    <row r="65" spans="1:8" ht="14.25" x14ac:dyDescent="0.15">
      <c r="A65" s="436" t="s">
        <v>138</v>
      </c>
      <c r="B65" s="437" t="s">
        <v>139</v>
      </c>
      <c r="C65" s="67">
        <f>'生産者価格表(106分類)'!DZ64</f>
        <v>26692617</v>
      </c>
      <c r="D65" s="67">
        <v>22489</v>
      </c>
      <c r="E65" s="74">
        <v>19719</v>
      </c>
      <c r="G65" s="152">
        <f t="shared" si="0"/>
        <v>8.4251761451490498E-4</v>
      </c>
      <c r="H65" s="152">
        <f t="shared" si="1"/>
        <v>7.387436008990801E-4</v>
      </c>
    </row>
    <row r="66" spans="1:8" ht="14.25" x14ac:dyDescent="0.15">
      <c r="A66" s="438" t="s">
        <v>140</v>
      </c>
      <c r="B66" s="435" t="s">
        <v>141</v>
      </c>
      <c r="C66" s="66">
        <f>'生産者価格表(106分類)'!DZ65</f>
        <v>11234055</v>
      </c>
      <c r="D66" s="66">
        <v>8936</v>
      </c>
      <c r="E66" s="73">
        <v>7761</v>
      </c>
      <c r="G66" s="152">
        <f t="shared" si="0"/>
        <v>7.9543851262967827E-4</v>
      </c>
      <c r="H66" s="152">
        <f t="shared" si="1"/>
        <v>6.9084582548331836E-4</v>
      </c>
    </row>
    <row r="67" spans="1:8" ht="14.25" x14ac:dyDescent="0.15">
      <c r="A67" s="438" t="s">
        <v>142</v>
      </c>
      <c r="B67" s="435" t="s">
        <v>143</v>
      </c>
      <c r="C67" s="66">
        <f>'生産者価格表(106分類)'!DZ66</f>
        <v>25790472</v>
      </c>
      <c r="D67" s="66">
        <v>21729</v>
      </c>
      <c r="E67" s="73">
        <v>18731</v>
      </c>
      <c r="G67" s="152">
        <f t="shared" si="0"/>
        <v>8.425204470860401E-4</v>
      </c>
      <c r="H67" s="152">
        <f t="shared" si="1"/>
        <v>7.2627596734173771E-4</v>
      </c>
    </row>
    <row r="68" spans="1:8" ht="14.25" x14ac:dyDescent="0.15">
      <c r="A68" s="438" t="s">
        <v>144</v>
      </c>
      <c r="B68" s="435" t="s">
        <v>145</v>
      </c>
      <c r="C68" s="66">
        <f>'生産者価格表(106分類)'!DZ67</f>
        <v>8214508</v>
      </c>
      <c r="D68" s="66">
        <v>10094</v>
      </c>
      <c r="E68" s="73">
        <v>8875</v>
      </c>
      <c r="G68" s="152">
        <f t="shared" si="0"/>
        <v>1.2288015301707661E-3</v>
      </c>
      <c r="H68" s="152">
        <f t="shared" si="1"/>
        <v>1.0804055458951407E-3</v>
      </c>
    </row>
    <row r="69" spans="1:8" ht="14.25" x14ac:dyDescent="0.15">
      <c r="A69" s="438" t="s">
        <v>146</v>
      </c>
      <c r="B69" s="435" t="s">
        <v>147</v>
      </c>
      <c r="C69" s="66">
        <f>'生産者価格表(106分類)'!DZ68</f>
        <v>12744978</v>
      </c>
      <c r="D69" s="66">
        <v>1681</v>
      </c>
      <c r="E69" s="73">
        <v>1681</v>
      </c>
      <c r="G69" s="152">
        <f t="shared" si="0"/>
        <v>1.3189508840266337E-4</v>
      </c>
      <c r="H69" s="152">
        <f t="shared" si="1"/>
        <v>1.3189508840266337E-4</v>
      </c>
    </row>
    <row r="70" spans="1:8" ht="14.25" x14ac:dyDescent="0.15">
      <c r="A70" s="436" t="s">
        <v>148</v>
      </c>
      <c r="B70" s="437" t="s">
        <v>149</v>
      </c>
      <c r="C70" s="67">
        <f>'生産者価格表(106分類)'!DZ69</f>
        <v>1951919</v>
      </c>
      <c r="D70" s="67">
        <v>410</v>
      </c>
      <c r="E70" s="74">
        <v>410</v>
      </c>
      <c r="G70" s="152">
        <f t="shared" ref="G70:G110" si="2">IF(OR(C70=0,D70=0),0,D70/C70)</f>
        <v>2.1004969980824E-4</v>
      </c>
      <c r="H70" s="152">
        <f t="shared" ref="H70:H110" si="3">IF(OR(C70=0,E70=0),0,E70/C70)</f>
        <v>2.1004969980824E-4</v>
      </c>
    </row>
    <row r="71" spans="1:8" ht="14.25" x14ac:dyDescent="0.15">
      <c r="A71" s="438" t="s">
        <v>150</v>
      </c>
      <c r="B71" s="435" t="s">
        <v>151</v>
      </c>
      <c r="C71" s="66">
        <f>'生産者価格表(106分類)'!DZ70</f>
        <v>4877884</v>
      </c>
      <c r="D71" s="66">
        <v>1609</v>
      </c>
      <c r="E71" s="73">
        <v>1609</v>
      </c>
      <c r="G71" s="152">
        <f t="shared" si="2"/>
        <v>3.2985614254049504E-4</v>
      </c>
      <c r="H71" s="152">
        <f t="shared" si="3"/>
        <v>3.2985614254049504E-4</v>
      </c>
    </row>
    <row r="72" spans="1:8" ht="14.25" x14ac:dyDescent="0.15">
      <c r="A72" s="438" t="s">
        <v>152</v>
      </c>
      <c r="B72" s="435" t="s">
        <v>153</v>
      </c>
      <c r="C72" s="66">
        <f>'生産者価格表(106分類)'!DZ71</f>
        <v>4276139</v>
      </c>
      <c r="D72" s="66">
        <v>4511</v>
      </c>
      <c r="E72" s="73">
        <v>4342</v>
      </c>
      <c r="G72" s="152">
        <f t="shared" si="2"/>
        <v>1.0549236121650863E-3</v>
      </c>
      <c r="H72" s="152">
        <f t="shared" si="3"/>
        <v>1.015401978279939E-3</v>
      </c>
    </row>
    <row r="73" spans="1:8" ht="14.25" x14ac:dyDescent="0.15">
      <c r="A73" s="438" t="s">
        <v>154</v>
      </c>
      <c r="B73" s="435" t="s">
        <v>155</v>
      </c>
      <c r="C73" s="66">
        <f>'生産者価格表(106分類)'!DZ72</f>
        <v>91441739</v>
      </c>
      <c r="D73" s="66">
        <v>138980</v>
      </c>
      <c r="E73" s="73">
        <v>122467</v>
      </c>
      <c r="G73" s="152">
        <f t="shared" si="2"/>
        <v>1.5198748571481127E-3</v>
      </c>
      <c r="H73" s="152">
        <f t="shared" si="3"/>
        <v>1.3392899275461068E-3</v>
      </c>
    </row>
    <row r="74" spans="1:8" ht="14.25" x14ac:dyDescent="0.15">
      <c r="A74" s="438" t="s">
        <v>156</v>
      </c>
      <c r="B74" s="435" t="s">
        <v>157</v>
      </c>
      <c r="C74" s="66">
        <f>'生産者価格表(106分類)'!DZ73</f>
        <v>30149075</v>
      </c>
      <c r="D74" s="66">
        <v>15234</v>
      </c>
      <c r="E74" s="73">
        <v>14288</v>
      </c>
      <c r="G74" s="152">
        <f t="shared" si="2"/>
        <v>5.0528913407791123E-4</v>
      </c>
      <c r="H74" s="152">
        <f t="shared" si="3"/>
        <v>4.7391172034299558E-4</v>
      </c>
    </row>
    <row r="75" spans="1:8" ht="14.25" x14ac:dyDescent="0.15">
      <c r="A75" s="436" t="s">
        <v>158</v>
      </c>
      <c r="B75" s="437" t="s">
        <v>16</v>
      </c>
      <c r="C75" s="67">
        <f>'生産者価格表(106分類)'!DZ74</f>
        <v>4764618</v>
      </c>
      <c r="D75" s="67">
        <v>1542</v>
      </c>
      <c r="E75" s="74">
        <v>1365</v>
      </c>
      <c r="G75" s="152">
        <f t="shared" si="2"/>
        <v>3.2363559890845393E-4</v>
      </c>
      <c r="H75" s="152">
        <f t="shared" si="3"/>
        <v>2.8648676557071313E-4</v>
      </c>
    </row>
    <row r="76" spans="1:8" ht="14.25" x14ac:dyDescent="0.15">
      <c r="A76" s="438" t="s">
        <v>159</v>
      </c>
      <c r="B76" s="435" t="s">
        <v>160</v>
      </c>
      <c r="C76" s="66">
        <f>'生産者価格表(106分類)'!DZ75</f>
        <v>12442650</v>
      </c>
      <c r="D76" s="66">
        <v>3959</v>
      </c>
      <c r="E76" s="73">
        <v>2306</v>
      </c>
      <c r="G76" s="152">
        <f t="shared" si="2"/>
        <v>3.1817980896352467E-4</v>
      </c>
      <c r="H76" s="152">
        <f t="shared" si="3"/>
        <v>1.8533029539527352E-4</v>
      </c>
    </row>
    <row r="77" spans="1:8" ht="14.25" x14ac:dyDescent="0.15">
      <c r="A77" s="438" t="s">
        <v>161</v>
      </c>
      <c r="B77" s="435" t="s">
        <v>426</v>
      </c>
      <c r="C77" s="66">
        <f>'生産者価格表(106分類)'!DZ76</f>
        <v>53676669</v>
      </c>
      <c r="D77" s="66">
        <v>0</v>
      </c>
      <c r="E77" s="73">
        <v>0</v>
      </c>
      <c r="G77" s="152">
        <f t="shared" si="2"/>
        <v>0</v>
      </c>
      <c r="H77" s="152">
        <f t="shared" si="3"/>
        <v>0</v>
      </c>
    </row>
    <row r="78" spans="1:8" ht="14.25" x14ac:dyDescent="0.15">
      <c r="A78" s="438" t="s">
        <v>163</v>
      </c>
      <c r="B78" s="435" t="s">
        <v>164</v>
      </c>
      <c r="C78" s="66">
        <f>'生産者価格表(106分類)'!DZ77</f>
        <v>1884775</v>
      </c>
      <c r="D78" s="66">
        <v>562</v>
      </c>
      <c r="E78" s="73">
        <v>562</v>
      </c>
      <c r="G78" s="152">
        <f t="shared" si="2"/>
        <v>2.9817882771153057E-4</v>
      </c>
      <c r="H78" s="152">
        <f t="shared" si="3"/>
        <v>2.9817882771153057E-4</v>
      </c>
    </row>
    <row r="79" spans="1:8" ht="14.25" x14ac:dyDescent="0.15">
      <c r="A79" s="438" t="s">
        <v>165</v>
      </c>
      <c r="B79" s="435" t="s">
        <v>427</v>
      </c>
      <c r="C79" s="66">
        <f>'生産者価格表(106分類)'!DZ78</f>
        <v>24530473</v>
      </c>
      <c r="D79" s="66">
        <v>24675</v>
      </c>
      <c r="E79" s="73">
        <v>23588</v>
      </c>
      <c r="G79" s="152">
        <f t="shared" si="2"/>
        <v>1.0058917331108943E-3</v>
      </c>
      <c r="H79" s="152">
        <f t="shared" si="3"/>
        <v>9.6157950154487437E-4</v>
      </c>
    </row>
    <row r="80" spans="1:8" ht="14.25" x14ac:dyDescent="0.15">
      <c r="A80" s="436" t="s">
        <v>167</v>
      </c>
      <c r="B80" s="437" t="s">
        <v>168</v>
      </c>
      <c r="C80" s="67">
        <f>'生産者価格表(106分類)'!DZ79</f>
        <v>15797811</v>
      </c>
      <c r="D80" s="67">
        <v>0</v>
      </c>
      <c r="E80" s="74">
        <v>0</v>
      </c>
      <c r="G80" s="152">
        <f t="shared" si="2"/>
        <v>0</v>
      </c>
      <c r="H80" s="152">
        <f t="shared" si="3"/>
        <v>0</v>
      </c>
    </row>
    <row r="81" spans="1:8" ht="14.25" x14ac:dyDescent="0.15">
      <c r="A81" s="438" t="s">
        <v>169</v>
      </c>
      <c r="B81" s="435" t="s">
        <v>170</v>
      </c>
      <c r="C81" s="66">
        <f>'生産者価格表(106分類)'!DZ80</f>
        <v>9082124</v>
      </c>
      <c r="D81" s="66">
        <v>2223</v>
      </c>
      <c r="E81" s="75">
        <v>2189</v>
      </c>
      <c r="G81" s="152">
        <f t="shared" si="2"/>
        <v>2.4476653258643025E-4</v>
      </c>
      <c r="H81" s="152">
        <f t="shared" si="3"/>
        <v>2.4102291490404667E-4</v>
      </c>
    </row>
    <row r="82" spans="1:8" ht="14.25" x14ac:dyDescent="0.15">
      <c r="A82" s="438" t="s">
        <v>171</v>
      </c>
      <c r="B82" s="435" t="s">
        <v>172</v>
      </c>
      <c r="C82" s="66">
        <f>'生産者価格表(106分類)'!DZ81</f>
        <v>4483528</v>
      </c>
      <c r="D82" s="66">
        <v>436</v>
      </c>
      <c r="E82" s="73">
        <v>436</v>
      </c>
      <c r="G82" s="152">
        <f t="shared" si="2"/>
        <v>9.7244848253428997E-5</v>
      </c>
      <c r="H82" s="152">
        <f t="shared" si="3"/>
        <v>9.7244848253428997E-5</v>
      </c>
    </row>
    <row r="83" spans="1:8" ht="14.25" x14ac:dyDescent="0.15">
      <c r="A83" s="438" t="s">
        <v>173</v>
      </c>
      <c r="B83" s="435" t="s">
        <v>174</v>
      </c>
      <c r="C83" s="66">
        <f>'生産者価格表(106分類)'!DZ82</f>
        <v>417438</v>
      </c>
      <c r="D83" s="66">
        <v>266</v>
      </c>
      <c r="E83" s="73">
        <v>259</v>
      </c>
      <c r="G83" s="152">
        <f t="shared" si="2"/>
        <v>6.3722037763691856E-4</v>
      </c>
      <c r="H83" s="152">
        <f t="shared" si="3"/>
        <v>6.2045142033068383E-4</v>
      </c>
    </row>
    <row r="84" spans="1:8" ht="14.25" x14ac:dyDescent="0.15">
      <c r="A84" s="438" t="s">
        <v>175</v>
      </c>
      <c r="B84" s="435" t="s">
        <v>176</v>
      </c>
      <c r="C84" s="66">
        <f>'生産者価格表(106分類)'!DZ83</f>
        <v>3655574</v>
      </c>
      <c r="D84" s="66">
        <v>1246</v>
      </c>
      <c r="E84" s="75">
        <v>1246</v>
      </c>
      <c r="G84" s="152">
        <f t="shared" si="2"/>
        <v>3.4084934404282337E-4</v>
      </c>
      <c r="H84" s="152">
        <f t="shared" si="3"/>
        <v>3.4084934404282337E-4</v>
      </c>
    </row>
    <row r="85" spans="1:8" ht="14.25" x14ac:dyDescent="0.15">
      <c r="A85" s="436" t="s">
        <v>177</v>
      </c>
      <c r="B85" s="437" t="s">
        <v>178</v>
      </c>
      <c r="C85" s="67">
        <f>'生産者価格表(106分類)'!DZ84</f>
        <v>7033620</v>
      </c>
      <c r="D85" s="67">
        <v>3519</v>
      </c>
      <c r="E85" s="74">
        <v>3519</v>
      </c>
      <c r="G85" s="152">
        <f t="shared" si="2"/>
        <v>5.0031136171701054E-4</v>
      </c>
      <c r="H85" s="152">
        <f t="shared" si="3"/>
        <v>5.0031136171701054E-4</v>
      </c>
    </row>
    <row r="86" spans="1:8" ht="14.25" x14ac:dyDescent="0.15">
      <c r="A86" s="438" t="s">
        <v>179</v>
      </c>
      <c r="B86" s="435" t="s">
        <v>180</v>
      </c>
      <c r="C86" s="66">
        <f>'生産者価格表(106分類)'!DZ85</f>
        <v>2199173</v>
      </c>
      <c r="D86" s="66">
        <v>3827</v>
      </c>
      <c r="E86" s="73">
        <v>3587</v>
      </c>
      <c r="G86" s="152">
        <f t="shared" si="2"/>
        <v>1.740199611399376E-3</v>
      </c>
      <c r="H86" s="152">
        <f t="shared" si="3"/>
        <v>1.6310676786228278E-3</v>
      </c>
    </row>
    <row r="87" spans="1:8" ht="14.25" x14ac:dyDescent="0.15">
      <c r="A87" s="438" t="s">
        <v>181</v>
      </c>
      <c r="B87" s="435" t="s">
        <v>182</v>
      </c>
      <c r="C87" s="66">
        <f>'生産者価格表(106分類)'!DZ86</f>
        <v>22292431</v>
      </c>
      <c r="D87" s="66">
        <v>1633</v>
      </c>
      <c r="E87" s="73">
        <v>1558</v>
      </c>
      <c r="G87" s="152">
        <f t="shared" si="2"/>
        <v>7.3253563059138768E-5</v>
      </c>
      <c r="H87" s="152">
        <f t="shared" si="3"/>
        <v>6.9889192434867243E-5</v>
      </c>
    </row>
    <row r="88" spans="1:8" ht="14.25" x14ac:dyDescent="0.15">
      <c r="A88" s="438" t="s">
        <v>183</v>
      </c>
      <c r="B88" s="435" t="s">
        <v>184</v>
      </c>
      <c r="C88" s="66">
        <f>'生産者価格表(106分類)'!DZ87</f>
        <v>3516125</v>
      </c>
      <c r="D88" s="66">
        <v>1030</v>
      </c>
      <c r="E88" s="73">
        <v>1030</v>
      </c>
      <c r="G88" s="152">
        <f t="shared" si="2"/>
        <v>2.929361157524263E-4</v>
      </c>
      <c r="H88" s="152">
        <f t="shared" si="3"/>
        <v>2.929361157524263E-4</v>
      </c>
    </row>
    <row r="89" spans="1:8" ht="14.25" x14ac:dyDescent="0.15">
      <c r="A89" s="438" t="s">
        <v>185</v>
      </c>
      <c r="B89" s="435" t="s">
        <v>186</v>
      </c>
      <c r="C89" s="66">
        <f>'生産者価格表(106分類)'!DZ88</f>
        <v>2797729</v>
      </c>
      <c r="D89" s="66">
        <v>2524</v>
      </c>
      <c r="E89" s="73">
        <v>2365</v>
      </c>
      <c r="G89" s="152">
        <f t="shared" si="2"/>
        <v>9.0216028786204816E-4</v>
      </c>
      <c r="H89" s="152">
        <f t="shared" si="3"/>
        <v>8.4532847891986677E-4</v>
      </c>
    </row>
    <row r="90" spans="1:8" ht="14.25" x14ac:dyDescent="0.15">
      <c r="A90" s="436" t="s">
        <v>187</v>
      </c>
      <c r="B90" s="437" t="s">
        <v>188</v>
      </c>
      <c r="C90" s="67">
        <f>'生産者価格表(106分類)'!DZ89</f>
        <v>178183</v>
      </c>
      <c r="D90" s="67">
        <v>143</v>
      </c>
      <c r="E90" s="74">
        <v>89</v>
      </c>
      <c r="G90" s="152">
        <f t="shared" si="2"/>
        <v>8.0254569740098667E-4</v>
      </c>
      <c r="H90" s="152">
        <f t="shared" si="3"/>
        <v>4.9948648299781681E-4</v>
      </c>
    </row>
    <row r="91" spans="1:8" ht="14.25" x14ac:dyDescent="0.15">
      <c r="A91" s="438" t="s">
        <v>189</v>
      </c>
      <c r="B91" s="435" t="s">
        <v>190</v>
      </c>
      <c r="C91" s="66">
        <f>'生産者価格表(106分類)'!DZ90</f>
        <v>2419244</v>
      </c>
      <c r="D91" s="66">
        <v>977</v>
      </c>
      <c r="E91" s="73">
        <v>877</v>
      </c>
      <c r="G91" s="152">
        <f t="shared" si="2"/>
        <v>4.0384516815997066E-4</v>
      </c>
      <c r="H91" s="152">
        <f t="shared" si="3"/>
        <v>3.6250994112210262E-4</v>
      </c>
    </row>
    <row r="92" spans="1:8" ht="14.25" x14ac:dyDescent="0.15">
      <c r="A92" s="438" t="s">
        <v>191</v>
      </c>
      <c r="B92" s="435" t="s">
        <v>192</v>
      </c>
      <c r="C92" s="66">
        <f>'生産者価格表(106分類)'!DZ91</f>
        <v>57647705</v>
      </c>
      <c r="D92" s="66">
        <v>36780</v>
      </c>
      <c r="E92" s="73">
        <v>36780</v>
      </c>
      <c r="G92" s="152">
        <f t="shared" si="2"/>
        <v>6.3801325655548648E-4</v>
      </c>
      <c r="H92" s="152">
        <f t="shared" si="3"/>
        <v>6.3801325655548648E-4</v>
      </c>
    </row>
    <row r="93" spans="1:8" ht="14.25" x14ac:dyDescent="0.15">
      <c r="A93" s="438" t="s">
        <v>193</v>
      </c>
      <c r="B93" s="435" t="s">
        <v>194</v>
      </c>
      <c r="C93" s="66">
        <f>'生産者価格表(106分類)'!DZ92</f>
        <v>33421002</v>
      </c>
      <c r="D93" s="66">
        <v>41632</v>
      </c>
      <c r="E93" s="73">
        <v>41501</v>
      </c>
      <c r="G93" s="152">
        <f t="shared" si="2"/>
        <v>1.2456837769256588E-3</v>
      </c>
      <c r="H93" s="152">
        <f t="shared" si="3"/>
        <v>1.2417640859481113E-3</v>
      </c>
    </row>
    <row r="94" spans="1:8" ht="14.25" x14ac:dyDescent="0.15">
      <c r="A94" s="438" t="s">
        <v>195</v>
      </c>
      <c r="B94" s="435" t="s">
        <v>196</v>
      </c>
      <c r="C94" s="66">
        <f>'生産者価格表(106分類)'!DZ93</f>
        <v>15304876</v>
      </c>
      <c r="D94" s="66">
        <v>9689</v>
      </c>
      <c r="E94" s="73">
        <v>9689</v>
      </c>
      <c r="G94" s="152">
        <f t="shared" si="2"/>
        <v>6.3306622020328687E-4</v>
      </c>
      <c r="H94" s="152">
        <f t="shared" si="3"/>
        <v>6.3306622020328687E-4</v>
      </c>
    </row>
    <row r="95" spans="1:8" ht="14.25" x14ac:dyDescent="0.15">
      <c r="A95" s="436" t="s">
        <v>197</v>
      </c>
      <c r="B95" s="437" t="s">
        <v>198</v>
      </c>
      <c r="C95" s="67">
        <f>'生産者価格表(106分類)'!DZ94</f>
        <v>70600079</v>
      </c>
      <c r="D95" s="67">
        <v>76945</v>
      </c>
      <c r="E95" s="74">
        <v>73465</v>
      </c>
      <c r="G95" s="152">
        <f t="shared" si="2"/>
        <v>1.0898713017020844E-3</v>
      </c>
      <c r="H95" s="152">
        <f t="shared" si="3"/>
        <v>1.0405795721560027E-3</v>
      </c>
    </row>
    <row r="96" spans="1:8" ht="14.25" x14ac:dyDescent="0.15">
      <c r="A96" s="438" t="s">
        <v>199</v>
      </c>
      <c r="B96" s="435" t="s">
        <v>200</v>
      </c>
      <c r="C96" s="66">
        <f>'生産者価格表(106分類)'!DZ95</f>
        <v>3867292</v>
      </c>
      <c r="D96" s="66">
        <v>5315</v>
      </c>
      <c r="E96" s="73">
        <v>5315</v>
      </c>
      <c r="G96" s="152">
        <f t="shared" si="2"/>
        <v>1.3743467004818876E-3</v>
      </c>
      <c r="H96" s="152">
        <f t="shared" si="3"/>
        <v>1.3743467004818876E-3</v>
      </c>
    </row>
    <row r="97" spans="1:8" ht="14.25" x14ac:dyDescent="0.15">
      <c r="A97" s="438" t="s">
        <v>201</v>
      </c>
      <c r="B97" s="435" t="s">
        <v>202</v>
      </c>
      <c r="C97" s="66">
        <f>'生産者価格表(106分類)'!DZ96</f>
        <v>16113344</v>
      </c>
      <c r="D97" s="66">
        <v>25490</v>
      </c>
      <c r="E97" s="73">
        <v>25432</v>
      </c>
      <c r="G97" s="152">
        <f t="shared" si="2"/>
        <v>1.581918688014108E-3</v>
      </c>
      <c r="H97" s="152">
        <f t="shared" si="3"/>
        <v>1.578319186880141E-3</v>
      </c>
    </row>
    <row r="98" spans="1:8" ht="14.25" x14ac:dyDescent="0.15">
      <c r="A98" s="438" t="s">
        <v>203</v>
      </c>
      <c r="B98" s="435" t="s">
        <v>204</v>
      </c>
      <c r="C98" s="66">
        <f>'生産者価格表(106分類)'!DZ97</f>
        <v>16330460</v>
      </c>
      <c r="D98" s="66">
        <v>24626</v>
      </c>
      <c r="E98" s="73">
        <v>24626</v>
      </c>
      <c r="G98" s="152">
        <f t="shared" si="2"/>
        <v>1.507979567017708E-3</v>
      </c>
      <c r="H98" s="152">
        <f t="shared" si="3"/>
        <v>1.507979567017708E-3</v>
      </c>
    </row>
    <row r="99" spans="1:8" ht="14.25" x14ac:dyDescent="0.15">
      <c r="A99" s="438" t="s">
        <v>205</v>
      </c>
      <c r="B99" s="435" t="s">
        <v>428</v>
      </c>
      <c r="C99" s="66">
        <f>'生産者価格表(106分類)'!DZ98</f>
        <v>5378419</v>
      </c>
      <c r="D99" s="66">
        <v>6725</v>
      </c>
      <c r="E99" s="73">
        <v>6304</v>
      </c>
      <c r="G99" s="152">
        <f t="shared" si="2"/>
        <v>1.2503674406921439E-3</v>
      </c>
      <c r="H99" s="152">
        <f t="shared" si="3"/>
        <v>1.1720916499811562E-3</v>
      </c>
    </row>
    <row r="100" spans="1:8" ht="14.25" x14ac:dyDescent="0.15">
      <c r="A100" s="436" t="s">
        <v>206</v>
      </c>
      <c r="B100" s="437" t="s">
        <v>207</v>
      </c>
      <c r="C100" s="67">
        <f>'生産者価格表(106分類)'!DZ99</f>
        <v>6786809</v>
      </c>
      <c r="D100" s="67">
        <v>4180</v>
      </c>
      <c r="E100" s="74">
        <v>3864</v>
      </c>
      <c r="G100" s="152">
        <f t="shared" si="2"/>
        <v>6.1590063901901463E-4</v>
      </c>
      <c r="H100" s="152">
        <f t="shared" si="3"/>
        <v>5.6933972946638105E-4</v>
      </c>
    </row>
    <row r="101" spans="1:8" ht="14.25" x14ac:dyDescent="0.15">
      <c r="A101" s="438" t="s">
        <v>208</v>
      </c>
      <c r="B101" s="435" t="s">
        <v>209</v>
      </c>
      <c r="C101" s="66">
        <f>'生産者価格表(106分類)'!DZ100</f>
        <v>2644475</v>
      </c>
      <c r="D101" s="66">
        <v>903</v>
      </c>
      <c r="E101" s="73">
        <v>837</v>
      </c>
      <c r="G101" s="152">
        <f t="shared" si="2"/>
        <v>3.4146664271736356E-4</v>
      </c>
      <c r="H101" s="152">
        <f t="shared" si="3"/>
        <v>3.1650894790081205E-4</v>
      </c>
    </row>
    <row r="102" spans="1:8" ht="14.25" x14ac:dyDescent="0.15">
      <c r="A102" s="438" t="s">
        <v>210</v>
      </c>
      <c r="B102" s="435" t="s">
        <v>211</v>
      </c>
      <c r="C102" s="66">
        <f>'生産者価格表(106分類)'!DZ101</f>
        <v>13039223</v>
      </c>
      <c r="D102" s="66">
        <v>12120</v>
      </c>
      <c r="E102" s="73">
        <v>9176</v>
      </c>
      <c r="G102" s="152">
        <f t="shared" si="2"/>
        <v>9.2950323803803344E-4</v>
      </c>
      <c r="H102" s="152">
        <f t="shared" si="3"/>
        <v>7.0372291355090717E-4</v>
      </c>
    </row>
    <row r="103" spans="1:8" ht="14.25" x14ac:dyDescent="0.15">
      <c r="A103" s="438" t="s">
        <v>212</v>
      </c>
      <c r="B103" s="435" t="s">
        <v>213</v>
      </c>
      <c r="C103" s="66">
        <f>'生産者価格表(106分類)'!DZ102</f>
        <v>21986615</v>
      </c>
      <c r="D103" s="66">
        <v>29231</v>
      </c>
      <c r="E103" s="73">
        <v>23869</v>
      </c>
      <c r="G103" s="152">
        <f t="shared" si="2"/>
        <v>1.3294906924053566E-3</v>
      </c>
      <c r="H103" s="152">
        <f t="shared" si="3"/>
        <v>1.0856150435162484E-3</v>
      </c>
    </row>
    <row r="104" spans="1:8" ht="14.25" x14ac:dyDescent="0.15">
      <c r="A104" s="438" t="s">
        <v>214</v>
      </c>
      <c r="B104" s="435" t="s">
        <v>215</v>
      </c>
      <c r="C104" s="66">
        <f>'生産者価格表(106分類)'!DZ103</f>
        <v>8977362</v>
      </c>
      <c r="D104" s="66">
        <v>9562</v>
      </c>
      <c r="E104" s="73">
        <v>8920</v>
      </c>
      <c r="G104" s="152">
        <f t="shared" si="2"/>
        <v>1.0651235853026758E-3</v>
      </c>
      <c r="H104" s="152">
        <f t="shared" si="3"/>
        <v>9.9361037240115746E-4</v>
      </c>
    </row>
    <row r="105" spans="1:8" ht="14.25" x14ac:dyDescent="0.15">
      <c r="A105" s="436" t="s">
        <v>216</v>
      </c>
      <c r="B105" s="437" t="s">
        <v>217</v>
      </c>
      <c r="C105" s="67">
        <f>'生産者価格表(106分類)'!DZ104</f>
        <v>28010430</v>
      </c>
      <c r="D105" s="67">
        <v>46028</v>
      </c>
      <c r="E105" s="74">
        <v>39185</v>
      </c>
      <c r="G105" s="152">
        <f t="shared" si="2"/>
        <v>1.6432450340819473E-3</v>
      </c>
      <c r="H105" s="152">
        <f t="shared" si="3"/>
        <v>1.3989431793799668E-3</v>
      </c>
    </row>
    <row r="106" spans="1:8" ht="14.25" x14ac:dyDescent="0.15">
      <c r="A106" s="438" t="s">
        <v>218</v>
      </c>
      <c r="B106" s="435" t="s">
        <v>219</v>
      </c>
      <c r="C106" s="66">
        <f>'生産者価格表(106分類)'!DZ105</f>
        <v>5543974</v>
      </c>
      <c r="D106" s="66">
        <v>10053</v>
      </c>
      <c r="E106" s="73">
        <v>5940</v>
      </c>
      <c r="G106" s="152">
        <f t="shared" si="2"/>
        <v>1.8133201923385643E-3</v>
      </c>
      <c r="H106" s="152">
        <f t="shared" si="3"/>
        <v>1.071433596189304E-3</v>
      </c>
    </row>
    <row r="107" spans="1:8" ht="14.25" x14ac:dyDescent="0.15">
      <c r="A107" s="438" t="s">
        <v>220</v>
      </c>
      <c r="B107" s="435" t="s">
        <v>221</v>
      </c>
      <c r="C107" s="66">
        <f>'生産者価格表(106分類)'!DZ106</f>
        <v>9223661</v>
      </c>
      <c r="D107" s="66">
        <v>8612</v>
      </c>
      <c r="E107" s="73">
        <v>8009</v>
      </c>
      <c r="G107" s="152">
        <f t="shared" si="2"/>
        <v>9.3368565908916212E-4</v>
      </c>
      <c r="H107" s="152">
        <f t="shared" si="3"/>
        <v>8.6831031626162319E-4</v>
      </c>
    </row>
    <row r="108" spans="1:8" ht="14.25" x14ac:dyDescent="0.15">
      <c r="A108" s="438" t="s">
        <v>222</v>
      </c>
      <c r="B108" s="435" t="s">
        <v>17</v>
      </c>
      <c r="C108" s="66">
        <f>'生産者価格表(106分類)'!DZ107</f>
        <v>6085355</v>
      </c>
      <c r="D108" s="66">
        <v>10913</v>
      </c>
      <c r="E108" s="73">
        <v>6553</v>
      </c>
      <c r="G108" s="152">
        <f t="shared" si="2"/>
        <v>1.7933218357844365E-3</v>
      </c>
      <c r="H108" s="152">
        <f t="shared" si="3"/>
        <v>1.076847612012775E-3</v>
      </c>
    </row>
    <row r="109" spans="1:8" ht="14.25" x14ac:dyDescent="0.15">
      <c r="A109" s="438" t="s">
        <v>223</v>
      </c>
      <c r="B109" s="435" t="s">
        <v>18</v>
      </c>
      <c r="C109" s="66">
        <f>'生産者価格表(106分類)'!DZ108</f>
        <v>1521950</v>
      </c>
      <c r="D109" s="66">
        <v>0</v>
      </c>
      <c r="E109" s="73">
        <v>0</v>
      </c>
      <c r="G109" s="152">
        <f t="shared" si="2"/>
        <v>0</v>
      </c>
      <c r="H109" s="152">
        <f t="shared" si="3"/>
        <v>0</v>
      </c>
    </row>
    <row r="110" spans="1:8" ht="14.25" x14ac:dyDescent="0.15">
      <c r="A110" s="436" t="s">
        <v>224</v>
      </c>
      <c r="B110" s="437" t="s">
        <v>19</v>
      </c>
      <c r="C110" s="67">
        <f>'生産者価格表(106分類)'!DZ109</f>
        <v>2918386</v>
      </c>
      <c r="D110" s="67">
        <v>265</v>
      </c>
      <c r="E110" s="74">
        <v>264</v>
      </c>
      <c r="G110" s="152">
        <f t="shared" si="2"/>
        <v>9.0803615423045483E-5</v>
      </c>
      <c r="H110" s="152">
        <f t="shared" si="3"/>
        <v>9.0460960270505688E-5</v>
      </c>
    </row>
    <row r="111" spans="1:8" x14ac:dyDescent="0.15">
      <c r="A111" s="440"/>
      <c r="B111" s="441" t="s">
        <v>20</v>
      </c>
      <c r="C111" s="68">
        <f>SUM(C5:C110)</f>
        <v>986990481</v>
      </c>
      <c r="D111" s="68">
        <v>793520</v>
      </c>
      <c r="E111" s="68">
        <v>670862</v>
      </c>
      <c r="G111" s="328">
        <f>IF(OR(C111=0,D111=0),0,D111/C111)</f>
        <v>8.0397938508588312E-4</v>
      </c>
      <c r="H111" s="328">
        <f>IF(OR(C111=0,E111=0),0,E111/C111)</f>
        <v>6.7970463030230584E-4</v>
      </c>
    </row>
    <row r="112" spans="1:8" s="71" customFormat="1" x14ac:dyDescent="0.15">
      <c r="A112" s="70" t="s">
        <v>32</v>
      </c>
      <c r="B112" s="69" t="s">
        <v>33</v>
      </c>
      <c r="C112" s="65"/>
      <c r="D112" s="65"/>
    </row>
  </sheetData>
  <mergeCells count="4">
    <mergeCell ref="A2:B4"/>
    <mergeCell ref="E2:E4"/>
    <mergeCell ref="D2:D4"/>
    <mergeCell ref="C2:C4"/>
  </mergeCells>
  <phoneticPr fontId="2"/>
  <printOptions horizontalCentered="1"/>
  <pageMargins left="0.74803149606299213" right="0.74803149606299213" top="0.39370078740157483" bottom="0.39370078740157483" header="0.51181102362204722" footer="0.51181102362204722"/>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FFC000"/>
    <pageSetUpPr fitToPage="1"/>
  </sheetPr>
  <dimension ref="A1:DZ119"/>
  <sheetViews>
    <sheetView zoomScaleNormal="100" workbookViewId="0">
      <pane xSplit="2" ySplit="3" topLeftCell="C4" activePane="bottomRight" state="frozen"/>
      <selection activeCell="D95" sqref="D95"/>
      <selection pane="topRight" activeCell="D95" sqref="D95"/>
      <selection pane="bottomLeft" activeCell="D95" sqref="D95"/>
      <selection pane="bottomRight" activeCell="A3" sqref="A3"/>
    </sheetView>
  </sheetViews>
  <sheetFormatPr defaultRowHeight="13.5" x14ac:dyDescent="0.15"/>
  <cols>
    <col min="1" max="1" width="4.5" style="40" bestFit="1" customWidth="1"/>
    <col min="2" max="2" width="25.625" style="42" customWidth="1"/>
    <col min="3" max="130" width="13.625" style="40" customWidth="1"/>
    <col min="131" max="16384" width="9" style="40"/>
  </cols>
  <sheetData>
    <row r="1" spans="1:130" ht="14.25" x14ac:dyDescent="0.15">
      <c r="B1" s="57"/>
      <c r="C1" s="39" t="s">
        <v>313</v>
      </c>
      <c r="D1" s="39"/>
      <c r="E1" s="39"/>
      <c r="F1" s="39"/>
      <c r="G1" s="39"/>
      <c r="H1" s="39"/>
      <c r="DQ1" s="41"/>
      <c r="DU1" s="41"/>
    </row>
    <row r="2" spans="1:130" s="45" customFormat="1" x14ac:dyDescent="0.15">
      <c r="A2" s="43"/>
      <c r="B2" s="44"/>
      <c r="C2" s="260" t="s">
        <v>39</v>
      </c>
      <c r="D2" s="260" t="s">
        <v>40</v>
      </c>
      <c r="E2" s="260" t="s">
        <v>41</v>
      </c>
      <c r="F2" s="260" t="s">
        <v>42</v>
      </c>
      <c r="G2" s="260" t="s">
        <v>43</v>
      </c>
      <c r="H2" s="260" t="s">
        <v>44</v>
      </c>
      <c r="I2" s="260" t="s">
        <v>45</v>
      </c>
      <c r="J2" s="260" t="s">
        <v>47</v>
      </c>
      <c r="K2" s="261" t="s">
        <v>49</v>
      </c>
      <c r="L2" s="261" t="s">
        <v>51</v>
      </c>
      <c r="M2" s="261" t="s">
        <v>53</v>
      </c>
      <c r="N2" s="261" t="s">
        <v>54</v>
      </c>
      <c r="O2" s="261" t="s">
        <v>56</v>
      </c>
      <c r="P2" s="261" t="s">
        <v>58</v>
      </c>
      <c r="Q2" s="261" t="s">
        <v>60</v>
      </c>
      <c r="R2" s="261" t="s">
        <v>62</v>
      </c>
      <c r="S2" s="261" t="s">
        <v>63</v>
      </c>
      <c r="T2" s="261" t="s">
        <v>65</v>
      </c>
      <c r="U2" s="261" t="s">
        <v>67</v>
      </c>
      <c r="V2" s="261" t="s">
        <v>69</v>
      </c>
      <c r="W2" s="261" t="s">
        <v>71</v>
      </c>
      <c r="X2" s="261" t="s">
        <v>72</v>
      </c>
      <c r="Y2" s="261" t="s">
        <v>75</v>
      </c>
      <c r="Z2" s="261" t="s">
        <v>77</v>
      </c>
      <c r="AA2" s="261" t="s">
        <v>79</v>
      </c>
      <c r="AB2" s="261" t="s">
        <v>81</v>
      </c>
      <c r="AC2" s="261" t="s">
        <v>83</v>
      </c>
      <c r="AD2" s="261" t="s">
        <v>85</v>
      </c>
      <c r="AE2" s="261" t="s">
        <v>86</v>
      </c>
      <c r="AF2" s="261" t="s">
        <v>88</v>
      </c>
      <c r="AG2" s="261" t="s">
        <v>89</v>
      </c>
      <c r="AH2" s="261" t="s">
        <v>90</v>
      </c>
      <c r="AI2" s="261" t="s">
        <v>91</v>
      </c>
      <c r="AJ2" s="261" t="s">
        <v>93</v>
      </c>
      <c r="AK2" s="261" t="s">
        <v>94</v>
      </c>
      <c r="AL2" s="261" t="s">
        <v>95</v>
      </c>
      <c r="AM2" s="261" t="s">
        <v>97</v>
      </c>
      <c r="AN2" s="261" t="s">
        <v>98</v>
      </c>
      <c r="AO2" s="261" t="s">
        <v>100</v>
      </c>
      <c r="AP2" s="261" t="s">
        <v>101</v>
      </c>
      <c r="AQ2" s="261" t="s">
        <v>102</v>
      </c>
      <c r="AR2" s="261" t="s">
        <v>103</v>
      </c>
      <c r="AS2" s="261" t="s">
        <v>104</v>
      </c>
      <c r="AT2" s="261" t="s">
        <v>106</v>
      </c>
      <c r="AU2" s="261" t="s">
        <v>108</v>
      </c>
      <c r="AV2" s="261" t="s">
        <v>110</v>
      </c>
      <c r="AW2" s="261" t="s">
        <v>112</v>
      </c>
      <c r="AX2" s="261" t="s">
        <v>114</v>
      </c>
      <c r="AY2" s="261" t="s">
        <v>116</v>
      </c>
      <c r="AZ2" s="261" t="s">
        <v>118</v>
      </c>
      <c r="BA2" s="261" t="s">
        <v>120</v>
      </c>
      <c r="BB2" s="261" t="s">
        <v>122</v>
      </c>
      <c r="BC2" s="261" t="s">
        <v>123</v>
      </c>
      <c r="BD2" s="261" t="s">
        <v>125</v>
      </c>
      <c r="BE2" s="261" t="s">
        <v>127</v>
      </c>
      <c r="BF2" s="261" t="s">
        <v>129</v>
      </c>
      <c r="BG2" s="261" t="s">
        <v>131</v>
      </c>
      <c r="BH2" s="261" t="s">
        <v>133</v>
      </c>
      <c r="BI2" s="261" t="s">
        <v>134</v>
      </c>
      <c r="BJ2" s="261" t="s">
        <v>136</v>
      </c>
      <c r="BK2" s="261" t="s">
        <v>138</v>
      </c>
      <c r="BL2" s="261" t="s">
        <v>140</v>
      </c>
      <c r="BM2" s="261" t="s">
        <v>142</v>
      </c>
      <c r="BN2" s="261" t="s">
        <v>144</v>
      </c>
      <c r="BO2" s="261" t="s">
        <v>146</v>
      </c>
      <c r="BP2" s="261" t="s">
        <v>148</v>
      </c>
      <c r="BQ2" s="261" t="s">
        <v>150</v>
      </c>
      <c r="BR2" s="261" t="s">
        <v>152</v>
      </c>
      <c r="BS2" s="261" t="s">
        <v>154</v>
      </c>
      <c r="BT2" s="261" t="s">
        <v>156</v>
      </c>
      <c r="BU2" s="261" t="s">
        <v>158</v>
      </c>
      <c r="BV2" s="261" t="s">
        <v>159</v>
      </c>
      <c r="BW2" s="261" t="s">
        <v>161</v>
      </c>
      <c r="BX2" s="261" t="s">
        <v>163</v>
      </c>
      <c r="BY2" s="261" t="s">
        <v>165</v>
      </c>
      <c r="BZ2" s="261" t="s">
        <v>167</v>
      </c>
      <c r="CA2" s="261" t="s">
        <v>169</v>
      </c>
      <c r="CB2" s="261" t="s">
        <v>171</v>
      </c>
      <c r="CC2" s="261" t="s">
        <v>173</v>
      </c>
      <c r="CD2" s="261" t="s">
        <v>175</v>
      </c>
      <c r="CE2" s="261" t="s">
        <v>177</v>
      </c>
      <c r="CF2" s="261" t="s">
        <v>179</v>
      </c>
      <c r="CG2" s="261" t="s">
        <v>181</v>
      </c>
      <c r="CH2" s="261" t="s">
        <v>183</v>
      </c>
      <c r="CI2" s="261" t="s">
        <v>185</v>
      </c>
      <c r="CJ2" s="261" t="s">
        <v>187</v>
      </c>
      <c r="CK2" s="261" t="s">
        <v>189</v>
      </c>
      <c r="CL2" s="261" t="s">
        <v>191</v>
      </c>
      <c r="CM2" s="261" t="s">
        <v>193</v>
      </c>
      <c r="CN2" s="261" t="s">
        <v>195</v>
      </c>
      <c r="CO2" s="261" t="s">
        <v>197</v>
      </c>
      <c r="CP2" s="261" t="s">
        <v>199</v>
      </c>
      <c r="CQ2" s="261" t="s">
        <v>201</v>
      </c>
      <c r="CR2" s="261" t="s">
        <v>203</v>
      </c>
      <c r="CS2" s="261" t="s">
        <v>205</v>
      </c>
      <c r="CT2" s="261" t="s">
        <v>206</v>
      </c>
      <c r="CU2" s="261" t="s">
        <v>208</v>
      </c>
      <c r="CV2" s="261" t="s">
        <v>210</v>
      </c>
      <c r="CW2" s="261" t="s">
        <v>212</v>
      </c>
      <c r="CX2" s="261" t="s">
        <v>214</v>
      </c>
      <c r="CY2" s="261" t="s">
        <v>216</v>
      </c>
      <c r="CZ2" s="261" t="s">
        <v>218</v>
      </c>
      <c r="DA2" s="261" t="s">
        <v>220</v>
      </c>
      <c r="DB2" s="261" t="s">
        <v>222</v>
      </c>
      <c r="DC2" s="261" t="s">
        <v>223</v>
      </c>
      <c r="DD2" s="262" t="s">
        <v>224</v>
      </c>
      <c r="DE2" s="274" t="s">
        <v>229</v>
      </c>
      <c r="DF2" s="275" t="s">
        <v>540</v>
      </c>
      <c r="DG2" s="276" t="s">
        <v>541</v>
      </c>
      <c r="DH2" s="276" t="s">
        <v>542</v>
      </c>
      <c r="DI2" s="276" t="s">
        <v>543</v>
      </c>
      <c r="DJ2" s="276" t="s">
        <v>544</v>
      </c>
      <c r="DK2" s="276" t="s">
        <v>545</v>
      </c>
      <c r="DL2" s="276" t="s">
        <v>546</v>
      </c>
      <c r="DM2" s="277">
        <v>780</v>
      </c>
      <c r="DN2" s="276">
        <v>790</v>
      </c>
      <c r="DO2" s="278" t="s">
        <v>547</v>
      </c>
      <c r="DP2" s="279">
        <v>801</v>
      </c>
      <c r="DQ2" s="276">
        <v>810</v>
      </c>
      <c r="DR2" s="277">
        <v>820</v>
      </c>
      <c r="DS2" s="277">
        <v>830</v>
      </c>
      <c r="DT2" s="280" t="s">
        <v>548</v>
      </c>
      <c r="DU2" s="276">
        <v>841</v>
      </c>
      <c r="DV2" s="276">
        <v>851</v>
      </c>
      <c r="DW2" s="276">
        <v>861</v>
      </c>
      <c r="DX2" s="277">
        <v>870</v>
      </c>
      <c r="DY2" s="276">
        <v>880</v>
      </c>
      <c r="DZ2" s="277">
        <v>970</v>
      </c>
    </row>
    <row r="3" spans="1:130" s="48" customFormat="1" ht="36" x14ac:dyDescent="0.15">
      <c r="A3" s="46"/>
      <c r="B3" s="47"/>
      <c r="C3" s="263" t="s">
        <v>0</v>
      </c>
      <c r="D3" s="263" t="s">
        <v>1</v>
      </c>
      <c r="E3" s="263" t="s">
        <v>429</v>
      </c>
      <c r="F3" s="263" t="s">
        <v>3</v>
      </c>
      <c r="G3" s="263" t="s">
        <v>4</v>
      </c>
      <c r="H3" s="263" t="s">
        <v>430</v>
      </c>
      <c r="I3" s="233" t="s">
        <v>431</v>
      </c>
      <c r="J3" s="263" t="s">
        <v>48</v>
      </c>
      <c r="K3" s="263" t="s">
        <v>50</v>
      </c>
      <c r="L3" s="263" t="s">
        <v>418</v>
      </c>
      <c r="M3" s="233" t="s">
        <v>5</v>
      </c>
      <c r="N3" s="263" t="s">
        <v>432</v>
      </c>
      <c r="O3" s="263" t="s">
        <v>57</v>
      </c>
      <c r="P3" s="263" t="s">
        <v>433</v>
      </c>
      <c r="Q3" s="263" t="s">
        <v>434</v>
      </c>
      <c r="R3" s="263" t="s">
        <v>435</v>
      </c>
      <c r="S3" s="263" t="s">
        <v>64</v>
      </c>
      <c r="T3" s="263" t="s">
        <v>436</v>
      </c>
      <c r="U3" s="263" t="s">
        <v>68</v>
      </c>
      <c r="V3" s="263" t="s">
        <v>437</v>
      </c>
      <c r="W3" s="263" t="s">
        <v>438</v>
      </c>
      <c r="X3" s="263" t="s">
        <v>420</v>
      </c>
      <c r="Y3" s="263" t="s">
        <v>76</v>
      </c>
      <c r="Z3" s="263" t="s">
        <v>78</v>
      </c>
      <c r="AA3" s="263" t="s">
        <v>439</v>
      </c>
      <c r="AB3" s="263" t="s">
        <v>82</v>
      </c>
      <c r="AC3" s="263" t="s">
        <v>84</v>
      </c>
      <c r="AD3" s="263" t="s">
        <v>440</v>
      </c>
      <c r="AE3" s="263" t="s">
        <v>87</v>
      </c>
      <c r="AF3" s="263" t="s">
        <v>441</v>
      </c>
      <c r="AG3" s="263" t="s">
        <v>442</v>
      </c>
      <c r="AH3" s="263" t="s">
        <v>443</v>
      </c>
      <c r="AI3" s="263" t="s">
        <v>92</v>
      </c>
      <c r="AJ3" s="263" t="s">
        <v>444</v>
      </c>
      <c r="AK3" s="263" t="s">
        <v>11</v>
      </c>
      <c r="AL3" s="263" t="s">
        <v>96</v>
      </c>
      <c r="AM3" s="263" t="s">
        <v>423</v>
      </c>
      <c r="AN3" s="263" t="s">
        <v>445</v>
      </c>
      <c r="AO3" s="263" t="s">
        <v>446</v>
      </c>
      <c r="AP3" s="263" t="s">
        <v>447</v>
      </c>
      <c r="AQ3" s="263" t="s">
        <v>424</v>
      </c>
      <c r="AR3" s="263" t="s">
        <v>448</v>
      </c>
      <c r="AS3" s="263" t="s">
        <v>105</v>
      </c>
      <c r="AT3" s="263" t="s">
        <v>107</v>
      </c>
      <c r="AU3" s="263" t="s">
        <v>109</v>
      </c>
      <c r="AV3" s="263" t="s">
        <v>111</v>
      </c>
      <c r="AW3" s="263" t="s">
        <v>449</v>
      </c>
      <c r="AX3" s="263" t="s">
        <v>450</v>
      </c>
      <c r="AY3" s="263" t="s">
        <v>451</v>
      </c>
      <c r="AZ3" s="263" t="s">
        <v>452</v>
      </c>
      <c r="BA3" s="263" t="s">
        <v>453</v>
      </c>
      <c r="BB3" s="263" t="s">
        <v>454</v>
      </c>
      <c r="BC3" s="263" t="s">
        <v>455</v>
      </c>
      <c r="BD3" s="263" t="s">
        <v>126</v>
      </c>
      <c r="BE3" s="263" t="s">
        <v>456</v>
      </c>
      <c r="BF3" s="263" t="s">
        <v>457</v>
      </c>
      <c r="BG3" s="263" t="s">
        <v>458</v>
      </c>
      <c r="BH3" s="263" t="s">
        <v>459</v>
      </c>
      <c r="BI3" s="263" t="s">
        <v>460</v>
      </c>
      <c r="BJ3" s="263" t="s">
        <v>461</v>
      </c>
      <c r="BK3" s="263" t="s">
        <v>139</v>
      </c>
      <c r="BL3" s="263" t="s">
        <v>141</v>
      </c>
      <c r="BM3" s="263" t="s">
        <v>143</v>
      </c>
      <c r="BN3" s="263" t="s">
        <v>462</v>
      </c>
      <c r="BO3" s="263" t="s">
        <v>147</v>
      </c>
      <c r="BP3" s="263" t="s">
        <v>463</v>
      </c>
      <c r="BQ3" s="263" t="s">
        <v>151</v>
      </c>
      <c r="BR3" s="263" t="s">
        <v>153</v>
      </c>
      <c r="BS3" s="263" t="s">
        <v>155</v>
      </c>
      <c r="BT3" s="263" t="s">
        <v>157</v>
      </c>
      <c r="BU3" s="263" t="s">
        <v>464</v>
      </c>
      <c r="BV3" s="263" t="s">
        <v>160</v>
      </c>
      <c r="BW3" s="263" t="s">
        <v>465</v>
      </c>
      <c r="BX3" s="263" t="s">
        <v>164</v>
      </c>
      <c r="BY3" s="263" t="s">
        <v>427</v>
      </c>
      <c r="BZ3" s="263" t="s">
        <v>168</v>
      </c>
      <c r="CA3" s="263" t="s">
        <v>170</v>
      </c>
      <c r="CB3" s="263" t="s">
        <v>172</v>
      </c>
      <c r="CC3" s="263" t="s">
        <v>174</v>
      </c>
      <c r="CD3" s="263" t="s">
        <v>176</v>
      </c>
      <c r="CE3" s="263" t="s">
        <v>466</v>
      </c>
      <c r="CF3" s="263" t="s">
        <v>467</v>
      </c>
      <c r="CG3" s="263" t="s">
        <v>182</v>
      </c>
      <c r="CH3" s="263" t="s">
        <v>184</v>
      </c>
      <c r="CI3" s="263" t="s">
        <v>186</v>
      </c>
      <c r="CJ3" s="263" t="s">
        <v>188</v>
      </c>
      <c r="CK3" s="263" t="s">
        <v>468</v>
      </c>
      <c r="CL3" s="263" t="s">
        <v>192</v>
      </c>
      <c r="CM3" s="263" t="s">
        <v>194</v>
      </c>
      <c r="CN3" s="263" t="s">
        <v>196</v>
      </c>
      <c r="CO3" s="263" t="s">
        <v>198</v>
      </c>
      <c r="CP3" s="263" t="s">
        <v>200</v>
      </c>
      <c r="CQ3" s="263" t="s">
        <v>469</v>
      </c>
      <c r="CR3" s="263" t="s">
        <v>204</v>
      </c>
      <c r="CS3" s="234" t="s">
        <v>428</v>
      </c>
      <c r="CT3" s="263" t="s">
        <v>470</v>
      </c>
      <c r="CU3" s="263" t="s">
        <v>209</v>
      </c>
      <c r="CV3" s="263" t="s">
        <v>471</v>
      </c>
      <c r="CW3" s="234" t="s">
        <v>213</v>
      </c>
      <c r="CX3" s="263" t="s">
        <v>215</v>
      </c>
      <c r="CY3" s="263" t="s">
        <v>217</v>
      </c>
      <c r="CZ3" s="234" t="s">
        <v>472</v>
      </c>
      <c r="DA3" s="263" t="s">
        <v>221</v>
      </c>
      <c r="DB3" s="234" t="s">
        <v>17</v>
      </c>
      <c r="DC3" s="263" t="s">
        <v>18</v>
      </c>
      <c r="DD3" s="246" t="s">
        <v>19</v>
      </c>
      <c r="DE3" s="246" t="s">
        <v>20</v>
      </c>
      <c r="DF3" s="281" t="s">
        <v>549</v>
      </c>
      <c r="DG3" s="234" t="s">
        <v>537</v>
      </c>
      <c r="DH3" s="234" t="s">
        <v>550</v>
      </c>
      <c r="DI3" s="234" t="s">
        <v>551</v>
      </c>
      <c r="DJ3" s="234" t="s">
        <v>552</v>
      </c>
      <c r="DK3" s="234" t="s">
        <v>553</v>
      </c>
      <c r="DL3" s="282" t="s">
        <v>21</v>
      </c>
      <c r="DM3" s="283" t="s">
        <v>538</v>
      </c>
      <c r="DN3" s="282" t="s">
        <v>554</v>
      </c>
      <c r="DO3" s="284" t="s">
        <v>555</v>
      </c>
      <c r="DP3" s="285" t="s">
        <v>228</v>
      </c>
      <c r="DQ3" s="282" t="s">
        <v>556</v>
      </c>
      <c r="DR3" s="286" t="s">
        <v>22</v>
      </c>
      <c r="DS3" s="286" t="s">
        <v>23</v>
      </c>
      <c r="DT3" s="282" t="s">
        <v>557</v>
      </c>
      <c r="DU3" s="282" t="s">
        <v>558</v>
      </c>
      <c r="DV3" s="282" t="s">
        <v>559</v>
      </c>
      <c r="DW3" s="234" t="s">
        <v>560</v>
      </c>
      <c r="DX3" s="283" t="s">
        <v>561</v>
      </c>
      <c r="DY3" s="282" t="s">
        <v>539</v>
      </c>
      <c r="DZ3" s="286" t="s">
        <v>562</v>
      </c>
    </row>
    <row r="4" spans="1:130" x14ac:dyDescent="0.15">
      <c r="A4" s="49" t="s">
        <v>39</v>
      </c>
      <c r="B4" s="50" t="s">
        <v>0</v>
      </c>
      <c r="C4" s="264">
        <v>713185</v>
      </c>
      <c r="D4" s="264">
        <v>1211617</v>
      </c>
      <c r="E4" s="264">
        <v>14595</v>
      </c>
      <c r="F4" s="264">
        <v>4473</v>
      </c>
      <c r="G4" s="264">
        <v>0</v>
      </c>
      <c r="H4" s="264">
        <v>0</v>
      </c>
      <c r="I4" s="264">
        <v>0</v>
      </c>
      <c r="J4" s="264">
        <v>4739816</v>
      </c>
      <c r="K4" s="264">
        <v>2557131</v>
      </c>
      <c r="L4" s="264">
        <v>8180741</v>
      </c>
      <c r="M4" s="264">
        <v>0</v>
      </c>
      <c r="N4" s="264">
        <v>13548</v>
      </c>
      <c r="O4" s="264">
        <v>2020</v>
      </c>
      <c r="P4" s="264">
        <v>55</v>
      </c>
      <c r="Q4" s="264">
        <v>0</v>
      </c>
      <c r="R4" s="264">
        <v>8909</v>
      </c>
      <c r="S4" s="264">
        <v>0</v>
      </c>
      <c r="T4" s="264">
        <v>0</v>
      </c>
      <c r="U4" s="264">
        <v>0</v>
      </c>
      <c r="V4" s="264">
        <v>0</v>
      </c>
      <c r="W4" s="264">
        <v>0</v>
      </c>
      <c r="X4" s="264">
        <v>397</v>
      </c>
      <c r="Y4" s="264">
        <v>0</v>
      </c>
      <c r="Z4" s="264">
        <v>239</v>
      </c>
      <c r="AA4" s="264">
        <v>383</v>
      </c>
      <c r="AB4" s="264">
        <v>0</v>
      </c>
      <c r="AC4" s="264">
        <v>0</v>
      </c>
      <c r="AD4" s="264">
        <v>0</v>
      </c>
      <c r="AE4" s="264">
        <v>3453</v>
      </c>
      <c r="AF4" s="264">
        <v>0</v>
      </c>
      <c r="AG4" s="264">
        <v>0</v>
      </c>
      <c r="AH4" s="264">
        <v>0</v>
      </c>
      <c r="AI4" s="264">
        <v>0</v>
      </c>
      <c r="AJ4" s="264">
        <v>2713</v>
      </c>
      <c r="AK4" s="264">
        <v>0</v>
      </c>
      <c r="AL4" s="264">
        <v>0</v>
      </c>
      <c r="AM4" s="264">
        <v>0</v>
      </c>
      <c r="AN4" s="264">
        <v>0</v>
      </c>
      <c r="AO4" s="264">
        <v>0</v>
      </c>
      <c r="AP4" s="264">
        <v>1</v>
      </c>
      <c r="AQ4" s="264">
        <v>0</v>
      </c>
      <c r="AR4" s="264">
        <v>0</v>
      </c>
      <c r="AS4" s="264">
        <v>0</v>
      </c>
      <c r="AT4" s="264">
        <v>0</v>
      </c>
      <c r="AU4" s="264">
        <v>0</v>
      </c>
      <c r="AV4" s="264">
        <v>0</v>
      </c>
      <c r="AW4" s="264">
        <v>0</v>
      </c>
      <c r="AX4" s="264">
        <v>0</v>
      </c>
      <c r="AY4" s="264">
        <v>0</v>
      </c>
      <c r="AZ4" s="264">
        <v>0</v>
      </c>
      <c r="BA4" s="264">
        <v>0</v>
      </c>
      <c r="BB4" s="264">
        <v>0</v>
      </c>
      <c r="BC4" s="264">
        <v>0</v>
      </c>
      <c r="BD4" s="264">
        <v>0</v>
      </c>
      <c r="BE4" s="264">
        <v>0</v>
      </c>
      <c r="BF4" s="264">
        <v>0</v>
      </c>
      <c r="BG4" s="264">
        <v>0</v>
      </c>
      <c r="BH4" s="264">
        <v>0</v>
      </c>
      <c r="BI4" s="264">
        <v>15107</v>
      </c>
      <c r="BJ4" s="264">
        <v>0</v>
      </c>
      <c r="BK4" s="264">
        <v>17262</v>
      </c>
      <c r="BL4" s="264">
        <v>83</v>
      </c>
      <c r="BM4" s="264">
        <v>57932</v>
      </c>
      <c r="BN4" s="264">
        <v>6248</v>
      </c>
      <c r="BO4" s="264">
        <v>0</v>
      </c>
      <c r="BP4" s="264">
        <v>0</v>
      </c>
      <c r="BQ4" s="264">
        <v>0</v>
      </c>
      <c r="BR4" s="264">
        <v>0</v>
      </c>
      <c r="BS4" s="264">
        <v>11009</v>
      </c>
      <c r="BT4" s="264">
        <v>0</v>
      </c>
      <c r="BU4" s="264">
        <v>6</v>
      </c>
      <c r="BV4" s="264">
        <v>3</v>
      </c>
      <c r="BW4" s="264">
        <v>226</v>
      </c>
      <c r="BX4" s="264">
        <v>0</v>
      </c>
      <c r="BY4" s="264">
        <v>0</v>
      </c>
      <c r="BZ4" s="264">
        <v>0</v>
      </c>
      <c r="CA4" s="264">
        <v>0</v>
      </c>
      <c r="CB4" s="264">
        <v>0</v>
      </c>
      <c r="CC4" s="264">
        <v>0</v>
      </c>
      <c r="CD4" s="264">
        <v>0</v>
      </c>
      <c r="CE4" s="264">
        <v>3038</v>
      </c>
      <c r="CF4" s="264">
        <v>0</v>
      </c>
      <c r="CG4" s="264">
        <v>0</v>
      </c>
      <c r="CH4" s="264">
        <v>0</v>
      </c>
      <c r="CI4" s="264">
        <v>0</v>
      </c>
      <c r="CJ4" s="264">
        <v>0</v>
      </c>
      <c r="CK4" s="264">
        <v>0</v>
      </c>
      <c r="CL4" s="264">
        <v>1405</v>
      </c>
      <c r="CM4" s="264">
        <v>69259</v>
      </c>
      <c r="CN4" s="264">
        <v>0</v>
      </c>
      <c r="CO4" s="264">
        <v>105490</v>
      </c>
      <c r="CP4" s="264">
        <v>0</v>
      </c>
      <c r="CQ4" s="264">
        <v>57031</v>
      </c>
      <c r="CR4" s="264">
        <v>93807</v>
      </c>
      <c r="CS4" s="264">
        <v>9117</v>
      </c>
      <c r="CT4" s="264">
        <v>439</v>
      </c>
      <c r="CU4" s="264">
        <v>0</v>
      </c>
      <c r="CV4" s="264">
        <v>0</v>
      </c>
      <c r="CW4" s="264">
        <v>36</v>
      </c>
      <c r="CX4" s="264">
        <v>112752</v>
      </c>
      <c r="CY4" s="264">
        <v>631389</v>
      </c>
      <c r="CZ4" s="264">
        <v>471</v>
      </c>
      <c r="DA4" s="264">
        <v>3963</v>
      </c>
      <c r="DB4" s="264">
        <v>34147</v>
      </c>
      <c r="DC4" s="264">
        <v>0</v>
      </c>
      <c r="DD4" s="265">
        <v>0</v>
      </c>
      <c r="DE4" s="265">
        <v>18683496</v>
      </c>
      <c r="DF4" s="264">
        <v>43683</v>
      </c>
      <c r="DG4" s="264">
        <v>2707162</v>
      </c>
      <c r="DH4" s="264">
        <v>0</v>
      </c>
      <c r="DI4" s="264">
        <v>0</v>
      </c>
      <c r="DJ4" s="264">
        <v>0</v>
      </c>
      <c r="DK4" s="264">
        <v>82878</v>
      </c>
      <c r="DL4" s="264">
        <v>-29107</v>
      </c>
      <c r="DM4" s="287">
        <v>2804616</v>
      </c>
      <c r="DN4" s="264">
        <v>21488112</v>
      </c>
      <c r="DO4" s="270">
        <v>8739750</v>
      </c>
      <c r="DP4" s="265">
        <v>2046</v>
      </c>
      <c r="DQ4" s="264">
        <v>8741796</v>
      </c>
      <c r="DR4" s="287">
        <v>11546412</v>
      </c>
      <c r="DS4" s="287">
        <v>30229908</v>
      </c>
      <c r="DT4" s="264">
        <v>-5053481</v>
      </c>
      <c r="DU4" s="264">
        <v>-8401797</v>
      </c>
      <c r="DV4" s="264">
        <v>-15011</v>
      </c>
      <c r="DW4" s="264">
        <v>-673050</v>
      </c>
      <c r="DX4" s="287">
        <v>-14143339</v>
      </c>
      <c r="DY4" s="264">
        <v>-2596927</v>
      </c>
      <c r="DZ4" s="287">
        <v>16086569</v>
      </c>
    </row>
    <row r="5" spans="1:130" x14ac:dyDescent="0.15">
      <c r="A5" s="49" t="s">
        <v>40</v>
      </c>
      <c r="B5" s="50" t="s">
        <v>1</v>
      </c>
      <c r="C5" s="264">
        <v>178143</v>
      </c>
      <c r="D5" s="264">
        <v>3190697</v>
      </c>
      <c r="E5" s="264">
        <v>40208</v>
      </c>
      <c r="F5" s="264">
        <v>133</v>
      </c>
      <c r="G5" s="264">
        <v>0</v>
      </c>
      <c r="H5" s="264">
        <v>0</v>
      </c>
      <c r="I5" s="264">
        <v>0</v>
      </c>
      <c r="J5" s="264">
        <v>23972521</v>
      </c>
      <c r="K5" s="264">
        <v>0</v>
      </c>
      <c r="L5" s="264">
        <v>13321</v>
      </c>
      <c r="M5" s="264">
        <v>0</v>
      </c>
      <c r="N5" s="264">
        <v>919</v>
      </c>
      <c r="O5" s="264">
        <v>252</v>
      </c>
      <c r="P5" s="264">
        <v>0</v>
      </c>
      <c r="Q5" s="264">
        <v>0</v>
      </c>
      <c r="R5" s="264">
        <v>0</v>
      </c>
      <c r="S5" s="264">
        <v>0</v>
      </c>
      <c r="T5" s="264">
        <v>0</v>
      </c>
      <c r="U5" s="264">
        <v>284</v>
      </c>
      <c r="V5" s="264">
        <v>0</v>
      </c>
      <c r="W5" s="264">
        <v>0</v>
      </c>
      <c r="X5" s="264">
        <v>0</v>
      </c>
      <c r="Y5" s="264">
        <v>0</v>
      </c>
      <c r="Z5" s="264">
        <v>1</v>
      </c>
      <c r="AA5" s="264">
        <v>0</v>
      </c>
      <c r="AB5" s="264">
        <v>0</v>
      </c>
      <c r="AC5" s="264">
        <v>0</v>
      </c>
      <c r="AD5" s="264">
        <v>0</v>
      </c>
      <c r="AE5" s="264">
        <v>0</v>
      </c>
      <c r="AF5" s="264">
        <v>1762</v>
      </c>
      <c r="AG5" s="264">
        <v>0</v>
      </c>
      <c r="AH5" s="264">
        <v>0</v>
      </c>
      <c r="AI5" s="264">
        <v>44</v>
      </c>
      <c r="AJ5" s="264">
        <v>0</v>
      </c>
      <c r="AK5" s="264">
        <v>0</v>
      </c>
      <c r="AL5" s="264">
        <v>0</v>
      </c>
      <c r="AM5" s="264">
        <v>0</v>
      </c>
      <c r="AN5" s="264">
        <v>0</v>
      </c>
      <c r="AO5" s="264">
        <v>0</v>
      </c>
      <c r="AP5" s="264">
        <v>0</v>
      </c>
      <c r="AQ5" s="264">
        <v>0</v>
      </c>
      <c r="AR5" s="264">
        <v>0</v>
      </c>
      <c r="AS5" s="264">
        <v>0</v>
      </c>
      <c r="AT5" s="264">
        <v>0</v>
      </c>
      <c r="AU5" s="264">
        <v>0</v>
      </c>
      <c r="AV5" s="264">
        <v>0</v>
      </c>
      <c r="AW5" s="264">
        <v>0</v>
      </c>
      <c r="AX5" s="264">
        <v>0</v>
      </c>
      <c r="AY5" s="264">
        <v>0</v>
      </c>
      <c r="AZ5" s="264">
        <v>0</v>
      </c>
      <c r="BA5" s="264">
        <v>0</v>
      </c>
      <c r="BB5" s="264">
        <v>0</v>
      </c>
      <c r="BC5" s="264">
        <v>0</v>
      </c>
      <c r="BD5" s="264">
        <v>0</v>
      </c>
      <c r="BE5" s="264">
        <v>0</v>
      </c>
      <c r="BF5" s="264">
        <v>0</v>
      </c>
      <c r="BG5" s="264">
        <v>0</v>
      </c>
      <c r="BH5" s="264">
        <v>0</v>
      </c>
      <c r="BI5" s="264">
        <v>58</v>
      </c>
      <c r="BJ5" s="264">
        <v>0</v>
      </c>
      <c r="BK5" s="264">
        <v>0</v>
      </c>
      <c r="BL5" s="264">
        <v>0</v>
      </c>
      <c r="BM5" s="264">
        <v>0</v>
      </c>
      <c r="BN5" s="264">
        <v>0</v>
      </c>
      <c r="BO5" s="264">
        <v>0</v>
      </c>
      <c r="BP5" s="264">
        <v>0</v>
      </c>
      <c r="BQ5" s="264">
        <v>0</v>
      </c>
      <c r="BR5" s="264">
        <v>0</v>
      </c>
      <c r="BS5" s="264">
        <v>0</v>
      </c>
      <c r="BT5" s="264">
        <v>0</v>
      </c>
      <c r="BU5" s="264">
        <v>0</v>
      </c>
      <c r="BV5" s="264">
        <v>0</v>
      </c>
      <c r="BW5" s="264">
        <v>0</v>
      </c>
      <c r="BX5" s="264">
        <v>0</v>
      </c>
      <c r="BY5" s="264">
        <v>0</v>
      </c>
      <c r="BZ5" s="264">
        <v>0</v>
      </c>
      <c r="CA5" s="264">
        <v>0</v>
      </c>
      <c r="CB5" s="264">
        <v>0</v>
      </c>
      <c r="CC5" s="264">
        <v>0</v>
      </c>
      <c r="CD5" s="264">
        <v>0</v>
      </c>
      <c r="CE5" s="264">
        <v>381</v>
      </c>
      <c r="CF5" s="264">
        <v>0</v>
      </c>
      <c r="CG5" s="264">
        <v>0</v>
      </c>
      <c r="CH5" s="264">
        <v>0</v>
      </c>
      <c r="CI5" s="264">
        <v>0</v>
      </c>
      <c r="CJ5" s="264">
        <v>0</v>
      </c>
      <c r="CK5" s="264">
        <v>0</v>
      </c>
      <c r="CL5" s="264">
        <v>122</v>
      </c>
      <c r="CM5" s="264">
        <v>8168</v>
      </c>
      <c r="CN5" s="264">
        <v>7293</v>
      </c>
      <c r="CO5" s="264">
        <v>14111</v>
      </c>
      <c r="CP5" s="264">
        <v>0</v>
      </c>
      <c r="CQ5" s="264">
        <v>8735</v>
      </c>
      <c r="CR5" s="264">
        <v>16824</v>
      </c>
      <c r="CS5" s="264">
        <v>0</v>
      </c>
      <c r="CT5" s="264">
        <v>0</v>
      </c>
      <c r="CU5" s="264">
        <v>0</v>
      </c>
      <c r="CV5" s="264">
        <v>0</v>
      </c>
      <c r="CW5" s="264">
        <v>0</v>
      </c>
      <c r="CX5" s="264">
        <v>18580</v>
      </c>
      <c r="CY5" s="264">
        <v>162024</v>
      </c>
      <c r="CZ5" s="264">
        <v>0</v>
      </c>
      <c r="DA5" s="264">
        <v>17</v>
      </c>
      <c r="DB5" s="264">
        <v>1410</v>
      </c>
      <c r="DC5" s="264">
        <v>0</v>
      </c>
      <c r="DD5" s="265">
        <v>0</v>
      </c>
      <c r="DE5" s="265">
        <v>27636008</v>
      </c>
      <c r="DF5" s="264">
        <v>0</v>
      </c>
      <c r="DG5" s="264">
        <v>267338</v>
      </c>
      <c r="DH5" s="264">
        <v>0</v>
      </c>
      <c r="DI5" s="264">
        <v>0</v>
      </c>
      <c r="DJ5" s="264">
        <v>0</v>
      </c>
      <c r="DK5" s="264">
        <v>1076832</v>
      </c>
      <c r="DL5" s="264">
        <v>-60745</v>
      </c>
      <c r="DM5" s="287">
        <v>1283425</v>
      </c>
      <c r="DN5" s="264">
        <v>28919433</v>
      </c>
      <c r="DO5" s="270">
        <v>6568826</v>
      </c>
      <c r="DP5" s="265">
        <v>155</v>
      </c>
      <c r="DQ5" s="264">
        <v>6568981</v>
      </c>
      <c r="DR5" s="287">
        <v>7852406</v>
      </c>
      <c r="DS5" s="287">
        <v>35488414</v>
      </c>
      <c r="DT5" s="264">
        <v>-6747383</v>
      </c>
      <c r="DU5" s="264">
        <v>-46</v>
      </c>
      <c r="DV5" s="264">
        <v>-7</v>
      </c>
      <c r="DW5" s="264">
        <v>-4</v>
      </c>
      <c r="DX5" s="287">
        <v>-6747440</v>
      </c>
      <c r="DY5" s="264">
        <v>1104966</v>
      </c>
      <c r="DZ5" s="287">
        <v>28740974</v>
      </c>
    </row>
    <row r="6" spans="1:130" x14ac:dyDescent="0.15">
      <c r="A6" s="49" t="s">
        <v>41</v>
      </c>
      <c r="B6" s="50" t="s">
        <v>2</v>
      </c>
      <c r="C6" s="264">
        <v>402312</v>
      </c>
      <c r="D6" s="264">
        <v>1174990</v>
      </c>
      <c r="E6" s="264">
        <v>0</v>
      </c>
      <c r="F6" s="264">
        <v>198</v>
      </c>
      <c r="G6" s="264">
        <v>0</v>
      </c>
      <c r="H6" s="264">
        <v>0</v>
      </c>
      <c r="I6" s="264">
        <v>0</v>
      </c>
      <c r="J6" s="264">
        <v>0</v>
      </c>
      <c r="K6" s="264">
        <v>0</v>
      </c>
      <c r="L6" s="264">
        <v>0</v>
      </c>
      <c r="M6" s="264">
        <v>0</v>
      </c>
      <c r="N6" s="264">
        <v>0</v>
      </c>
      <c r="O6" s="264">
        <v>0</v>
      </c>
      <c r="P6" s="264">
        <v>0</v>
      </c>
      <c r="Q6" s="264">
        <v>0</v>
      </c>
      <c r="R6" s="264">
        <v>0</v>
      </c>
      <c r="S6" s="264">
        <v>0</v>
      </c>
      <c r="T6" s="264">
        <v>0</v>
      </c>
      <c r="U6" s="264">
        <v>0</v>
      </c>
      <c r="V6" s="264">
        <v>0</v>
      </c>
      <c r="W6" s="264">
        <v>0</v>
      </c>
      <c r="X6" s="264">
        <v>0</v>
      </c>
      <c r="Y6" s="264">
        <v>0</v>
      </c>
      <c r="Z6" s="264">
        <v>0</v>
      </c>
      <c r="AA6" s="264">
        <v>0</v>
      </c>
      <c r="AB6" s="264">
        <v>0</v>
      </c>
      <c r="AC6" s="264">
        <v>0</v>
      </c>
      <c r="AD6" s="264">
        <v>0</v>
      </c>
      <c r="AE6" s="264">
        <v>0</v>
      </c>
      <c r="AF6" s="264">
        <v>0</v>
      </c>
      <c r="AG6" s="264">
        <v>0</v>
      </c>
      <c r="AH6" s="264">
        <v>0</v>
      </c>
      <c r="AI6" s="264">
        <v>0</v>
      </c>
      <c r="AJ6" s="264">
        <v>0</v>
      </c>
      <c r="AK6" s="264">
        <v>0</v>
      </c>
      <c r="AL6" s="264">
        <v>0</v>
      </c>
      <c r="AM6" s="264">
        <v>0</v>
      </c>
      <c r="AN6" s="264">
        <v>0</v>
      </c>
      <c r="AO6" s="264">
        <v>0</v>
      </c>
      <c r="AP6" s="264">
        <v>0</v>
      </c>
      <c r="AQ6" s="264">
        <v>0</v>
      </c>
      <c r="AR6" s="264">
        <v>0</v>
      </c>
      <c r="AS6" s="264">
        <v>0</v>
      </c>
      <c r="AT6" s="264">
        <v>0</v>
      </c>
      <c r="AU6" s="264">
        <v>0</v>
      </c>
      <c r="AV6" s="264">
        <v>0</v>
      </c>
      <c r="AW6" s="264">
        <v>0</v>
      </c>
      <c r="AX6" s="264">
        <v>0</v>
      </c>
      <c r="AY6" s="264">
        <v>0</v>
      </c>
      <c r="AZ6" s="264">
        <v>0</v>
      </c>
      <c r="BA6" s="264">
        <v>0</v>
      </c>
      <c r="BB6" s="264">
        <v>0</v>
      </c>
      <c r="BC6" s="264">
        <v>0</v>
      </c>
      <c r="BD6" s="264">
        <v>0</v>
      </c>
      <c r="BE6" s="264">
        <v>0</v>
      </c>
      <c r="BF6" s="264">
        <v>0</v>
      </c>
      <c r="BG6" s="264">
        <v>0</v>
      </c>
      <c r="BH6" s="264">
        <v>0</v>
      </c>
      <c r="BI6" s="264">
        <v>0</v>
      </c>
      <c r="BJ6" s="264">
        <v>0</v>
      </c>
      <c r="BK6" s="264">
        <v>0</v>
      </c>
      <c r="BL6" s="264">
        <v>0</v>
      </c>
      <c r="BM6" s="264">
        <v>0</v>
      </c>
      <c r="BN6" s="264">
        <v>0</v>
      </c>
      <c r="BO6" s="264">
        <v>0</v>
      </c>
      <c r="BP6" s="264">
        <v>0</v>
      </c>
      <c r="BQ6" s="264">
        <v>0</v>
      </c>
      <c r="BR6" s="264">
        <v>0</v>
      </c>
      <c r="BS6" s="264">
        <v>0</v>
      </c>
      <c r="BT6" s="264">
        <v>0</v>
      </c>
      <c r="BU6" s="264">
        <v>0</v>
      </c>
      <c r="BV6" s="264">
        <v>0</v>
      </c>
      <c r="BW6" s="264">
        <v>0</v>
      </c>
      <c r="BX6" s="264">
        <v>0</v>
      </c>
      <c r="BY6" s="264">
        <v>0</v>
      </c>
      <c r="BZ6" s="264">
        <v>0</v>
      </c>
      <c r="CA6" s="264">
        <v>0</v>
      </c>
      <c r="CB6" s="264">
        <v>0</v>
      </c>
      <c r="CC6" s="264">
        <v>0</v>
      </c>
      <c r="CD6" s="264">
        <v>0</v>
      </c>
      <c r="CE6" s="264">
        <v>0</v>
      </c>
      <c r="CF6" s="264">
        <v>0</v>
      </c>
      <c r="CG6" s="264">
        <v>0</v>
      </c>
      <c r="CH6" s="264">
        <v>0</v>
      </c>
      <c r="CI6" s="264">
        <v>0</v>
      </c>
      <c r="CJ6" s="264">
        <v>0</v>
      </c>
      <c r="CK6" s="264">
        <v>0</v>
      </c>
      <c r="CL6" s="264">
        <v>0</v>
      </c>
      <c r="CM6" s="264">
        <v>22032</v>
      </c>
      <c r="CN6" s="264">
        <v>0</v>
      </c>
      <c r="CO6" s="264">
        <v>0</v>
      </c>
      <c r="CP6" s="264">
        <v>0</v>
      </c>
      <c r="CQ6" s="264">
        <v>0</v>
      </c>
      <c r="CR6" s="264">
        <v>0</v>
      </c>
      <c r="CS6" s="264">
        <v>0</v>
      </c>
      <c r="CT6" s="264">
        <v>0</v>
      </c>
      <c r="CU6" s="264">
        <v>0</v>
      </c>
      <c r="CV6" s="264">
        <v>0</v>
      </c>
      <c r="CW6" s="264">
        <v>0</v>
      </c>
      <c r="CX6" s="264">
        <v>0</v>
      </c>
      <c r="CY6" s="264">
        <v>0</v>
      </c>
      <c r="CZ6" s="264">
        <v>0</v>
      </c>
      <c r="DA6" s="264">
        <v>1523</v>
      </c>
      <c r="DB6" s="264">
        <v>0</v>
      </c>
      <c r="DC6" s="264">
        <v>0</v>
      </c>
      <c r="DD6" s="265">
        <v>0</v>
      </c>
      <c r="DE6" s="265">
        <v>1601055</v>
      </c>
      <c r="DF6" s="264">
        <v>0</v>
      </c>
      <c r="DG6" s="264">
        <v>385431</v>
      </c>
      <c r="DH6" s="264">
        <v>0</v>
      </c>
      <c r="DI6" s="264">
        <v>0</v>
      </c>
      <c r="DJ6" s="264">
        <v>0</v>
      </c>
      <c r="DK6" s="264">
        <v>0</v>
      </c>
      <c r="DL6" s="264">
        <v>0</v>
      </c>
      <c r="DM6" s="287">
        <v>385431</v>
      </c>
      <c r="DN6" s="264">
        <v>1986486</v>
      </c>
      <c r="DO6" s="270">
        <v>0</v>
      </c>
      <c r="DP6" s="265">
        <v>0</v>
      </c>
      <c r="DQ6" s="264">
        <v>0</v>
      </c>
      <c r="DR6" s="287">
        <v>385431</v>
      </c>
      <c r="DS6" s="287">
        <v>1986486</v>
      </c>
      <c r="DT6" s="264">
        <v>0</v>
      </c>
      <c r="DU6" s="264">
        <v>0</v>
      </c>
      <c r="DV6" s="264">
        <v>0</v>
      </c>
      <c r="DW6" s="264">
        <v>0</v>
      </c>
      <c r="DX6" s="287">
        <v>0</v>
      </c>
      <c r="DY6" s="264">
        <v>385431</v>
      </c>
      <c r="DZ6" s="287">
        <v>1986486</v>
      </c>
    </row>
    <row r="7" spans="1:130" x14ac:dyDescent="0.15">
      <c r="A7" s="49" t="s">
        <v>42</v>
      </c>
      <c r="B7" s="50" t="s">
        <v>3</v>
      </c>
      <c r="C7" s="264">
        <v>3314</v>
      </c>
      <c r="D7" s="264">
        <v>0</v>
      </c>
      <c r="E7" s="264">
        <v>0</v>
      </c>
      <c r="F7" s="264">
        <v>369225</v>
      </c>
      <c r="G7" s="264">
        <v>2867</v>
      </c>
      <c r="H7" s="264">
        <v>0</v>
      </c>
      <c r="I7" s="264">
        <v>280</v>
      </c>
      <c r="J7" s="264">
        <v>18744</v>
      </c>
      <c r="K7" s="264">
        <v>0</v>
      </c>
      <c r="L7" s="264">
        <v>1679</v>
      </c>
      <c r="M7" s="264">
        <v>0</v>
      </c>
      <c r="N7" s="264">
        <v>1</v>
      </c>
      <c r="O7" s="264">
        <v>0</v>
      </c>
      <c r="P7" s="264">
        <v>440279</v>
      </c>
      <c r="Q7" s="264">
        <v>16</v>
      </c>
      <c r="R7" s="264">
        <v>4304</v>
      </c>
      <c r="S7" s="264">
        <v>0</v>
      </c>
      <c r="T7" s="264">
        <v>0</v>
      </c>
      <c r="U7" s="264">
        <v>0</v>
      </c>
      <c r="V7" s="264">
        <v>71</v>
      </c>
      <c r="W7" s="264">
        <v>0</v>
      </c>
      <c r="X7" s="264">
        <v>0</v>
      </c>
      <c r="Y7" s="264">
        <v>0</v>
      </c>
      <c r="Z7" s="264">
        <v>0</v>
      </c>
      <c r="AA7" s="264">
        <v>106</v>
      </c>
      <c r="AB7" s="264">
        <v>0</v>
      </c>
      <c r="AC7" s="264">
        <v>0</v>
      </c>
      <c r="AD7" s="264">
        <v>0</v>
      </c>
      <c r="AE7" s="264">
        <v>0</v>
      </c>
      <c r="AF7" s="264">
        <v>414</v>
      </c>
      <c r="AG7" s="264">
        <v>0</v>
      </c>
      <c r="AH7" s="264">
        <v>0</v>
      </c>
      <c r="AI7" s="264">
        <v>15</v>
      </c>
      <c r="AJ7" s="264">
        <v>0</v>
      </c>
      <c r="AK7" s="264">
        <v>0</v>
      </c>
      <c r="AL7" s="264">
        <v>0</v>
      </c>
      <c r="AM7" s="264">
        <v>0</v>
      </c>
      <c r="AN7" s="264">
        <v>0</v>
      </c>
      <c r="AO7" s="264">
        <v>0</v>
      </c>
      <c r="AP7" s="264">
        <v>0</v>
      </c>
      <c r="AQ7" s="264">
        <v>0</v>
      </c>
      <c r="AR7" s="264">
        <v>0</v>
      </c>
      <c r="AS7" s="264">
        <v>0</v>
      </c>
      <c r="AT7" s="264">
        <v>0</v>
      </c>
      <c r="AU7" s="264">
        <v>0</v>
      </c>
      <c r="AV7" s="264">
        <v>0</v>
      </c>
      <c r="AW7" s="264">
        <v>0</v>
      </c>
      <c r="AX7" s="264">
        <v>0</v>
      </c>
      <c r="AY7" s="264">
        <v>0</v>
      </c>
      <c r="AZ7" s="264">
        <v>0</v>
      </c>
      <c r="BA7" s="264">
        <v>0</v>
      </c>
      <c r="BB7" s="264">
        <v>0</v>
      </c>
      <c r="BC7" s="264">
        <v>0</v>
      </c>
      <c r="BD7" s="264">
        <v>0</v>
      </c>
      <c r="BE7" s="264">
        <v>0</v>
      </c>
      <c r="BF7" s="264">
        <v>0</v>
      </c>
      <c r="BG7" s="264">
        <v>2</v>
      </c>
      <c r="BH7" s="264">
        <v>0</v>
      </c>
      <c r="BI7" s="264">
        <v>381</v>
      </c>
      <c r="BJ7" s="264">
        <v>0</v>
      </c>
      <c r="BK7" s="264">
        <v>298</v>
      </c>
      <c r="BL7" s="264">
        <v>454</v>
      </c>
      <c r="BM7" s="264">
        <v>4822</v>
      </c>
      <c r="BN7" s="264">
        <v>209</v>
      </c>
      <c r="BO7" s="264">
        <v>0</v>
      </c>
      <c r="BP7" s="264">
        <v>0</v>
      </c>
      <c r="BQ7" s="264">
        <v>0</v>
      </c>
      <c r="BR7" s="264">
        <v>0</v>
      </c>
      <c r="BS7" s="264">
        <v>0</v>
      </c>
      <c r="BT7" s="264">
        <v>0</v>
      </c>
      <c r="BU7" s="264">
        <v>0</v>
      </c>
      <c r="BV7" s="264">
        <v>0</v>
      </c>
      <c r="BW7" s="264">
        <v>0</v>
      </c>
      <c r="BX7" s="264">
        <v>0</v>
      </c>
      <c r="BY7" s="264">
        <v>0</v>
      </c>
      <c r="BZ7" s="264">
        <v>0</v>
      </c>
      <c r="CA7" s="264">
        <v>0</v>
      </c>
      <c r="CB7" s="264">
        <v>0</v>
      </c>
      <c r="CC7" s="264">
        <v>0</v>
      </c>
      <c r="CD7" s="264">
        <v>0</v>
      </c>
      <c r="CE7" s="264">
        <v>0</v>
      </c>
      <c r="CF7" s="264">
        <v>0</v>
      </c>
      <c r="CG7" s="264">
        <v>0</v>
      </c>
      <c r="CH7" s="264">
        <v>0</v>
      </c>
      <c r="CI7" s="264">
        <v>0</v>
      </c>
      <c r="CJ7" s="264">
        <v>0</v>
      </c>
      <c r="CK7" s="264">
        <v>0</v>
      </c>
      <c r="CL7" s="264">
        <v>181</v>
      </c>
      <c r="CM7" s="264">
        <v>2892</v>
      </c>
      <c r="CN7" s="264">
        <v>0</v>
      </c>
      <c r="CO7" s="264">
        <v>1096</v>
      </c>
      <c r="CP7" s="264">
        <v>0</v>
      </c>
      <c r="CQ7" s="264">
        <v>2309</v>
      </c>
      <c r="CR7" s="264">
        <v>4287</v>
      </c>
      <c r="CS7" s="264">
        <v>0</v>
      </c>
      <c r="CT7" s="264">
        <v>0</v>
      </c>
      <c r="CU7" s="264">
        <v>0</v>
      </c>
      <c r="CV7" s="264">
        <v>0</v>
      </c>
      <c r="CW7" s="264">
        <v>0</v>
      </c>
      <c r="CX7" s="264">
        <v>10561</v>
      </c>
      <c r="CY7" s="264">
        <v>50106</v>
      </c>
      <c r="CZ7" s="264">
        <v>0</v>
      </c>
      <c r="DA7" s="264">
        <v>0</v>
      </c>
      <c r="DB7" s="264">
        <v>817</v>
      </c>
      <c r="DC7" s="264">
        <v>0</v>
      </c>
      <c r="DD7" s="265">
        <v>0</v>
      </c>
      <c r="DE7" s="265">
        <v>919730</v>
      </c>
      <c r="DF7" s="264">
        <v>2696</v>
      </c>
      <c r="DG7" s="264">
        <v>183755</v>
      </c>
      <c r="DH7" s="264">
        <v>0</v>
      </c>
      <c r="DI7" s="264">
        <v>0</v>
      </c>
      <c r="DJ7" s="264">
        <v>0</v>
      </c>
      <c r="DK7" s="264">
        <v>0</v>
      </c>
      <c r="DL7" s="264">
        <v>345116</v>
      </c>
      <c r="DM7" s="287">
        <v>531567</v>
      </c>
      <c r="DN7" s="264">
        <v>1451297</v>
      </c>
      <c r="DO7" s="270">
        <v>532541</v>
      </c>
      <c r="DP7" s="265">
        <v>164081</v>
      </c>
      <c r="DQ7" s="264">
        <v>696622</v>
      </c>
      <c r="DR7" s="287">
        <v>1228189</v>
      </c>
      <c r="DS7" s="287">
        <v>2147919</v>
      </c>
      <c r="DT7" s="264">
        <v>-79856</v>
      </c>
      <c r="DU7" s="264">
        <v>-15379</v>
      </c>
      <c r="DV7" s="264">
        <v>-587</v>
      </c>
      <c r="DW7" s="264">
        <v>-1277</v>
      </c>
      <c r="DX7" s="287">
        <v>-97099</v>
      </c>
      <c r="DY7" s="264">
        <v>1131090</v>
      </c>
      <c r="DZ7" s="287">
        <v>2050820</v>
      </c>
    </row>
    <row r="8" spans="1:130" x14ac:dyDescent="0.15">
      <c r="A8" s="49" t="s">
        <v>43</v>
      </c>
      <c r="B8" s="50" t="s">
        <v>4</v>
      </c>
      <c r="C8" s="264">
        <v>0</v>
      </c>
      <c r="D8" s="264">
        <v>0</v>
      </c>
      <c r="E8" s="264">
        <v>0</v>
      </c>
      <c r="F8" s="264">
        <v>0</v>
      </c>
      <c r="G8" s="264">
        <v>961980</v>
      </c>
      <c r="H8" s="264">
        <v>0</v>
      </c>
      <c r="I8" s="264">
        <v>0</v>
      </c>
      <c r="J8" s="264">
        <v>2845222</v>
      </c>
      <c r="K8" s="264">
        <v>0</v>
      </c>
      <c r="L8" s="264">
        <v>51991</v>
      </c>
      <c r="M8" s="264">
        <v>0</v>
      </c>
      <c r="N8" s="264">
        <v>0</v>
      </c>
      <c r="O8" s="264">
        <v>0</v>
      </c>
      <c r="P8" s="264">
        <v>0</v>
      </c>
      <c r="Q8" s="264">
        <v>0</v>
      </c>
      <c r="R8" s="264">
        <v>0</v>
      </c>
      <c r="S8" s="264">
        <v>0</v>
      </c>
      <c r="T8" s="264">
        <v>0</v>
      </c>
      <c r="U8" s="264">
        <v>23</v>
      </c>
      <c r="V8" s="264">
        <v>0</v>
      </c>
      <c r="W8" s="264">
        <v>0</v>
      </c>
      <c r="X8" s="264">
        <v>0</v>
      </c>
      <c r="Y8" s="264">
        <v>0</v>
      </c>
      <c r="Z8" s="264">
        <v>8</v>
      </c>
      <c r="AA8" s="264">
        <v>0</v>
      </c>
      <c r="AB8" s="264">
        <v>0</v>
      </c>
      <c r="AC8" s="264">
        <v>0</v>
      </c>
      <c r="AD8" s="264">
        <v>0</v>
      </c>
      <c r="AE8" s="264">
        <v>0</v>
      </c>
      <c r="AF8" s="264">
        <v>0</v>
      </c>
      <c r="AG8" s="264">
        <v>0</v>
      </c>
      <c r="AH8" s="264">
        <v>0</v>
      </c>
      <c r="AI8" s="264">
        <v>0</v>
      </c>
      <c r="AJ8" s="264">
        <v>0</v>
      </c>
      <c r="AK8" s="264">
        <v>0</v>
      </c>
      <c r="AL8" s="264">
        <v>0</v>
      </c>
      <c r="AM8" s="264">
        <v>0</v>
      </c>
      <c r="AN8" s="264">
        <v>0</v>
      </c>
      <c r="AO8" s="264">
        <v>0</v>
      </c>
      <c r="AP8" s="264">
        <v>0</v>
      </c>
      <c r="AQ8" s="264">
        <v>0</v>
      </c>
      <c r="AR8" s="264">
        <v>0</v>
      </c>
      <c r="AS8" s="264">
        <v>0</v>
      </c>
      <c r="AT8" s="264">
        <v>0</v>
      </c>
      <c r="AU8" s="264">
        <v>0</v>
      </c>
      <c r="AV8" s="264">
        <v>0</v>
      </c>
      <c r="AW8" s="264">
        <v>0</v>
      </c>
      <c r="AX8" s="264">
        <v>0</v>
      </c>
      <c r="AY8" s="264">
        <v>0</v>
      </c>
      <c r="AZ8" s="264">
        <v>0</v>
      </c>
      <c r="BA8" s="264">
        <v>0</v>
      </c>
      <c r="BB8" s="264">
        <v>0</v>
      </c>
      <c r="BC8" s="264">
        <v>0</v>
      </c>
      <c r="BD8" s="264">
        <v>0</v>
      </c>
      <c r="BE8" s="264">
        <v>0</v>
      </c>
      <c r="BF8" s="264">
        <v>0</v>
      </c>
      <c r="BG8" s="264">
        <v>0</v>
      </c>
      <c r="BH8" s="264">
        <v>0</v>
      </c>
      <c r="BI8" s="264">
        <v>4876</v>
      </c>
      <c r="BJ8" s="264">
        <v>0</v>
      </c>
      <c r="BK8" s="264">
        <v>0</v>
      </c>
      <c r="BL8" s="264">
        <v>0</v>
      </c>
      <c r="BM8" s="264">
        <v>0</v>
      </c>
      <c r="BN8" s="264">
        <v>0</v>
      </c>
      <c r="BO8" s="264">
        <v>0</v>
      </c>
      <c r="BP8" s="264">
        <v>0</v>
      </c>
      <c r="BQ8" s="264">
        <v>0</v>
      </c>
      <c r="BR8" s="264">
        <v>0</v>
      </c>
      <c r="BS8" s="264">
        <v>0</v>
      </c>
      <c r="BT8" s="264">
        <v>0</v>
      </c>
      <c r="BU8" s="264">
        <v>0</v>
      </c>
      <c r="BV8" s="264">
        <v>0</v>
      </c>
      <c r="BW8" s="264">
        <v>0</v>
      </c>
      <c r="BX8" s="264">
        <v>0</v>
      </c>
      <c r="BY8" s="264">
        <v>0</v>
      </c>
      <c r="BZ8" s="264">
        <v>0</v>
      </c>
      <c r="CA8" s="264">
        <v>0</v>
      </c>
      <c r="CB8" s="264">
        <v>0</v>
      </c>
      <c r="CC8" s="264">
        <v>0</v>
      </c>
      <c r="CD8" s="264">
        <v>0</v>
      </c>
      <c r="CE8" s="264">
        <v>352</v>
      </c>
      <c r="CF8" s="264">
        <v>0</v>
      </c>
      <c r="CG8" s="264">
        <v>0</v>
      </c>
      <c r="CH8" s="264">
        <v>0</v>
      </c>
      <c r="CI8" s="264">
        <v>0</v>
      </c>
      <c r="CJ8" s="264">
        <v>0</v>
      </c>
      <c r="CK8" s="264">
        <v>0</v>
      </c>
      <c r="CL8" s="264">
        <v>286</v>
      </c>
      <c r="CM8" s="264">
        <v>3131</v>
      </c>
      <c r="CN8" s="264">
        <v>0</v>
      </c>
      <c r="CO8" s="264">
        <v>25229</v>
      </c>
      <c r="CP8" s="264">
        <v>0</v>
      </c>
      <c r="CQ8" s="264">
        <v>13744</v>
      </c>
      <c r="CR8" s="264">
        <v>30643</v>
      </c>
      <c r="CS8" s="264">
        <v>0</v>
      </c>
      <c r="CT8" s="264">
        <v>0</v>
      </c>
      <c r="CU8" s="264">
        <v>0</v>
      </c>
      <c r="CV8" s="264">
        <v>0</v>
      </c>
      <c r="CW8" s="264">
        <v>0</v>
      </c>
      <c r="CX8" s="264">
        <v>39514</v>
      </c>
      <c r="CY8" s="264">
        <v>177314</v>
      </c>
      <c r="CZ8" s="264">
        <v>0</v>
      </c>
      <c r="DA8" s="264">
        <v>206</v>
      </c>
      <c r="DB8" s="264">
        <v>2889</v>
      </c>
      <c r="DC8" s="264">
        <v>0</v>
      </c>
      <c r="DD8" s="265">
        <v>0</v>
      </c>
      <c r="DE8" s="265">
        <v>4157408</v>
      </c>
      <c r="DF8" s="264">
        <v>12584</v>
      </c>
      <c r="DG8" s="264">
        <v>370145</v>
      </c>
      <c r="DH8" s="264">
        <v>0</v>
      </c>
      <c r="DI8" s="264">
        <v>0</v>
      </c>
      <c r="DJ8" s="264">
        <v>0</v>
      </c>
      <c r="DK8" s="264">
        <v>0</v>
      </c>
      <c r="DL8" s="264">
        <v>83283</v>
      </c>
      <c r="DM8" s="287">
        <v>466012</v>
      </c>
      <c r="DN8" s="264">
        <v>4623420</v>
      </c>
      <c r="DO8" s="270">
        <v>7315804</v>
      </c>
      <c r="DP8" s="265">
        <v>7046</v>
      </c>
      <c r="DQ8" s="264">
        <v>7322850</v>
      </c>
      <c r="DR8" s="287">
        <v>7788862</v>
      </c>
      <c r="DS8" s="287">
        <v>11946270</v>
      </c>
      <c r="DT8" s="264">
        <v>-706155</v>
      </c>
      <c r="DU8" s="264">
        <v>-312010</v>
      </c>
      <c r="DV8" s="264">
        <v>-4323</v>
      </c>
      <c r="DW8" s="264">
        <v>-25199</v>
      </c>
      <c r="DX8" s="287">
        <v>-1047687</v>
      </c>
      <c r="DY8" s="264">
        <v>6741175</v>
      </c>
      <c r="DZ8" s="287">
        <v>10898583</v>
      </c>
    </row>
    <row r="9" spans="1:130" x14ac:dyDescent="0.15">
      <c r="A9" s="58" t="s">
        <v>44</v>
      </c>
      <c r="B9" s="59" t="s">
        <v>46</v>
      </c>
      <c r="C9" s="266">
        <v>0</v>
      </c>
      <c r="D9" s="266">
        <v>961</v>
      </c>
      <c r="E9" s="266">
        <v>0</v>
      </c>
      <c r="F9" s="266">
        <v>187</v>
      </c>
      <c r="G9" s="266">
        <v>0</v>
      </c>
      <c r="H9" s="266">
        <v>0</v>
      </c>
      <c r="I9" s="266">
        <v>0</v>
      </c>
      <c r="J9" s="266">
        <v>9824</v>
      </c>
      <c r="K9" s="266">
        <v>374</v>
      </c>
      <c r="L9" s="266">
        <v>14815</v>
      </c>
      <c r="M9" s="266">
        <v>0</v>
      </c>
      <c r="N9" s="266">
        <v>60</v>
      </c>
      <c r="O9" s="266">
        <v>134</v>
      </c>
      <c r="P9" s="266">
        <v>5</v>
      </c>
      <c r="Q9" s="266">
        <v>0</v>
      </c>
      <c r="R9" s="266">
        <v>71454</v>
      </c>
      <c r="S9" s="266">
        <v>61</v>
      </c>
      <c r="T9" s="266">
        <v>0</v>
      </c>
      <c r="U9" s="266">
        <v>38925</v>
      </c>
      <c r="V9" s="266">
        <v>311</v>
      </c>
      <c r="W9" s="266">
        <v>0</v>
      </c>
      <c r="X9" s="266">
        <v>5386</v>
      </c>
      <c r="Y9" s="266">
        <v>0</v>
      </c>
      <c r="Z9" s="266">
        <v>10</v>
      </c>
      <c r="AA9" s="266">
        <v>71</v>
      </c>
      <c r="AB9" s="266">
        <v>11401</v>
      </c>
      <c r="AC9" s="266">
        <v>84</v>
      </c>
      <c r="AD9" s="266">
        <v>41</v>
      </c>
      <c r="AE9" s="266">
        <v>13</v>
      </c>
      <c r="AF9" s="266">
        <v>0</v>
      </c>
      <c r="AG9" s="266">
        <v>948</v>
      </c>
      <c r="AH9" s="266">
        <v>1199</v>
      </c>
      <c r="AI9" s="266">
        <v>128340</v>
      </c>
      <c r="AJ9" s="266">
        <v>5086</v>
      </c>
      <c r="AK9" s="266">
        <v>0</v>
      </c>
      <c r="AL9" s="266">
        <v>0</v>
      </c>
      <c r="AM9" s="266">
        <v>0</v>
      </c>
      <c r="AN9" s="266">
        <v>1</v>
      </c>
      <c r="AO9" s="266">
        <v>1950</v>
      </c>
      <c r="AP9" s="266">
        <v>17</v>
      </c>
      <c r="AQ9" s="266">
        <v>143</v>
      </c>
      <c r="AR9" s="266">
        <v>894</v>
      </c>
      <c r="AS9" s="266">
        <v>22</v>
      </c>
      <c r="AT9" s="266">
        <v>235</v>
      </c>
      <c r="AU9" s="266">
        <v>0</v>
      </c>
      <c r="AV9" s="266">
        <v>490</v>
      </c>
      <c r="AW9" s="266">
        <v>3725</v>
      </c>
      <c r="AX9" s="266">
        <v>56</v>
      </c>
      <c r="AY9" s="266">
        <v>0</v>
      </c>
      <c r="AZ9" s="266">
        <v>0</v>
      </c>
      <c r="BA9" s="266">
        <v>145</v>
      </c>
      <c r="BB9" s="266">
        <v>0</v>
      </c>
      <c r="BC9" s="266">
        <v>195</v>
      </c>
      <c r="BD9" s="266">
        <v>0</v>
      </c>
      <c r="BE9" s="266">
        <v>0</v>
      </c>
      <c r="BF9" s="266">
        <v>1079</v>
      </c>
      <c r="BG9" s="266">
        <v>0</v>
      </c>
      <c r="BH9" s="266">
        <v>0</v>
      </c>
      <c r="BI9" s="266">
        <v>51</v>
      </c>
      <c r="BJ9" s="266">
        <v>159</v>
      </c>
      <c r="BK9" s="266">
        <v>18</v>
      </c>
      <c r="BL9" s="266">
        <v>8</v>
      </c>
      <c r="BM9" s="266">
        <v>263</v>
      </c>
      <c r="BN9" s="266">
        <v>25</v>
      </c>
      <c r="BO9" s="266">
        <v>1343472</v>
      </c>
      <c r="BP9" s="266">
        <v>811809</v>
      </c>
      <c r="BQ9" s="266">
        <v>0</v>
      </c>
      <c r="BR9" s="266">
        <v>8</v>
      </c>
      <c r="BS9" s="266">
        <v>241</v>
      </c>
      <c r="BT9" s="266">
        <v>29</v>
      </c>
      <c r="BU9" s="266">
        <v>36</v>
      </c>
      <c r="BV9" s="266">
        <v>0</v>
      </c>
      <c r="BW9" s="266">
        <v>0</v>
      </c>
      <c r="BX9" s="266">
        <v>38</v>
      </c>
      <c r="BY9" s="266">
        <v>1</v>
      </c>
      <c r="BZ9" s="266">
        <v>0</v>
      </c>
      <c r="CA9" s="266">
        <v>13</v>
      </c>
      <c r="CB9" s="266">
        <v>0</v>
      </c>
      <c r="CC9" s="266">
        <v>60</v>
      </c>
      <c r="CD9" s="266">
        <v>30</v>
      </c>
      <c r="CE9" s="266">
        <v>85</v>
      </c>
      <c r="CF9" s="266">
        <v>0</v>
      </c>
      <c r="CG9" s="266">
        <v>0</v>
      </c>
      <c r="CH9" s="266">
        <v>2</v>
      </c>
      <c r="CI9" s="266">
        <v>0</v>
      </c>
      <c r="CJ9" s="266">
        <v>0</v>
      </c>
      <c r="CK9" s="266">
        <v>3</v>
      </c>
      <c r="CL9" s="266">
        <v>7</v>
      </c>
      <c r="CM9" s="266">
        <v>150</v>
      </c>
      <c r="CN9" s="266">
        <v>155</v>
      </c>
      <c r="CO9" s="266">
        <v>823</v>
      </c>
      <c r="CP9" s="266">
        <v>0</v>
      </c>
      <c r="CQ9" s="266">
        <v>94</v>
      </c>
      <c r="CR9" s="266">
        <v>269</v>
      </c>
      <c r="CS9" s="266">
        <v>536</v>
      </c>
      <c r="CT9" s="266">
        <v>343</v>
      </c>
      <c r="CU9" s="266">
        <v>0</v>
      </c>
      <c r="CV9" s="266">
        <v>15</v>
      </c>
      <c r="CW9" s="266">
        <v>10</v>
      </c>
      <c r="CX9" s="266">
        <v>902</v>
      </c>
      <c r="CY9" s="266">
        <v>22</v>
      </c>
      <c r="CZ9" s="266">
        <v>888</v>
      </c>
      <c r="DA9" s="266">
        <v>101</v>
      </c>
      <c r="DB9" s="266">
        <v>7</v>
      </c>
      <c r="DC9" s="266">
        <v>0</v>
      </c>
      <c r="DD9" s="267">
        <v>0</v>
      </c>
      <c r="DE9" s="267">
        <v>2459315</v>
      </c>
      <c r="DF9" s="266">
        <v>0</v>
      </c>
      <c r="DG9" s="266">
        <v>20</v>
      </c>
      <c r="DH9" s="266">
        <v>0</v>
      </c>
      <c r="DI9" s="266">
        <v>0</v>
      </c>
      <c r="DJ9" s="266">
        <v>0</v>
      </c>
      <c r="DK9" s="266">
        <v>0</v>
      </c>
      <c r="DL9" s="266">
        <v>0</v>
      </c>
      <c r="DM9" s="288">
        <v>20</v>
      </c>
      <c r="DN9" s="266">
        <v>2459335</v>
      </c>
      <c r="DO9" s="289">
        <v>0</v>
      </c>
      <c r="DP9" s="267">
        <v>0</v>
      </c>
      <c r="DQ9" s="266">
        <v>0</v>
      </c>
      <c r="DR9" s="288">
        <v>20</v>
      </c>
      <c r="DS9" s="288">
        <v>2459335</v>
      </c>
      <c r="DT9" s="266">
        <v>-1428676</v>
      </c>
      <c r="DU9" s="266">
        <v>-932998</v>
      </c>
      <c r="DV9" s="266">
        <v>0</v>
      </c>
      <c r="DW9" s="266">
        <v>-97661</v>
      </c>
      <c r="DX9" s="288">
        <v>-2459335</v>
      </c>
      <c r="DY9" s="266">
        <v>-2459315</v>
      </c>
      <c r="DZ9" s="288">
        <v>0</v>
      </c>
    </row>
    <row r="10" spans="1:130" x14ac:dyDescent="0.15">
      <c r="A10" s="49" t="s">
        <v>45</v>
      </c>
      <c r="B10" s="50" t="s">
        <v>417</v>
      </c>
      <c r="C10" s="264">
        <v>0</v>
      </c>
      <c r="D10" s="264">
        <v>0</v>
      </c>
      <c r="E10" s="264">
        <v>0</v>
      </c>
      <c r="F10" s="264">
        <v>2625</v>
      </c>
      <c r="G10" s="264">
        <v>0</v>
      </c>
      <c r="H10" s="264">
        <v>0</v>
      </c>
      <c r="I10" s="264">
        <v>20300</v>
      </c>
      <c r="J10" s="264">
        <v>56</v>
      </c>
      <c r="K10" s="264">
        <v>0</v>
      </c>
      <c r="L10" s="264">
        <v>2293</v>
      </c>
      <c r="M10" s="264">
        <v>0</v>
      </c>
      <c r="N10" s="264">
        <v>0</v>
      </c>
      <c r="O10" s="264">
        <v>0</v>
      </c>
      <c r="P10" s="264">
        <v>1</v>
      </c>
      <c r="Q10" s="264">
        <v>0</v>
      </c>
      <c r="R10" s="264">
        <v>9434</v>
      </c>
      <c r="S10" s="264">
        <v>0</v>
      </c>
      <c r="T10" s="264">
        <v>0</v>
      </c>
      <c r="U10" s="264">
        <v>1855</v>
      </c>
      <c r="V10" s="264">
        <v>11703</v>
      </c>
      <c r="W10" s="264">
        <v>0</v>
      </c>
      <c r="X10" s="264">
        <v>496</v>
      </c>
      <c r="Y10" s="264">
        <v>0</v>
      </c>
      <c r="Z10" s="264">
        <v>4</v>
      </c>
      <c r="AA10" s="264">
        <v>896</v>
      </c>
      <c r="AB10" s="264">
        <v>-23</v>
      </c>
      <c r="AC10" s="264">
        <v>34501</v>
      </c>
      <c r="AD10" s="264">
        <v>0</v>
      </c>
      <c r="AE10" s="264">
        <v>8</v>
      </c>
      <c r="AF10" s="264">
        <v>5</v>
      </c>
      <c r="AG10" s="264">
        <v>4081</v>
      </c>
      <c r="AH10" s="264">
        <v>203825</v>
      </c>
      <c r="AI10" s="264">
        <v>404113</v>
      </c>
      <c r="AJ10" s="264">
        <v>51530</v>
      </c>
      <c r="AK10" s="264">
        <v>0</v>
      </c>
      <c r="AL10" s="264">
        <v>0</v>
      </c>
      <c r="AM10" s="264">
        <v>0</v>
      </c>
      <c r="AN10" s="264">
        <v>0</v>
      </c>
      <c r="AO10" s="264">
        <v>700480</v>
      </c>
      <c r="AP10" s="264">
        <v>9</v>
      </c>
      <c r="AQ10" s="264">
        <v>118</v>
      </c>
      <c r="AR10" s="264">
        <v>54</v>
      </c>
      <c r="AS10" s="264">
        <v>7</v>
      </c>
      <c r="AT10" s="264">
        <v>165</v>
      </c>
      <c r="AU10" s="264">
        <v>73</v>
      </c>
      <c r="AV10" s="264">
        <v>0</v>
      </c>
      <c r="AW10" s="264">
        <v>0</v>
      </c>
      <c r="AX10" s="264">
        <v>0</v>
      </c>
      <c r="AY10" s="264">
        <v>0</v>
      </c>
      <c r="AZ10" s="264">
        <v>0</v>
      </c>
      <c r="BA10" s="264">
        <v>0</v>
      </c>
      <c r="BB10" s="264">
        <v>0</v>
      </c>
      <c r="BC10" s="264">
        <v>0</v>
      </c>
      <c r="BD10" s="264">
        <v>0</v>
      </c>
      <c r="BE10" s="264">
        <v>0</v>
      </c>
      <c r="BF10" s="264">
        <v>0</v>
      </c>
      <c r="BG10" s="264">
        <v>0</v>
      </c>
      <c r="BH10" s="264">
        <v>0</v>
      </c>
      <c r="BI10" s="264">
        <v>984</v>
      </c>
      <c r="BJ10" s="264">
        <v>0</v>
      </c>
      <c r="BK10" s="264">
        <v>54045</v>
      </c>
      <c r="BL10" s="264">
        <v>2730</v>
      </c>
      <c r="BM10" s="264">
        <v>441741</v>
      </c>
      <c r="BN10" s="264">
        <v>70586</v>
      </c>
      <c r="BO10" s="264">
        <v>-49</v>
      </c>
      <c r="BP10" s="264">
        <v>0</v>
      </c>
      <c r="BQ10" s="264">
        <v>0</v>
      </c>
      <c r="BR10" s="264">
        <v>0</v>
      </c>
      <c r="BS10" s="264">
        <v>0</v>
      </c>
      <c r="BT10" s="264">
        <v>0</v>
      </c>
      <c r="BU10" s="264">
        <v>0</v>
      </c>
      <c r="BV10" s="264">
        <v>0</v>
      </c>
      <c r="BW10" s="264">
        <v>0</v>
      </c>
      <c r="BX10" s="264">
        <v>0</v>
      </c>
      <c r="BY10" s="264">
        <v>0</v>
      </c>
      <c r="BZ10" s="264">
        <v>0</v>
      </c>
      <c r="CA10" s="264">
        <v>0</v>
      </c>
      <c r="CB10" s="264">
        <v>0</v>
      </c>
      <c r="CC10" s="264">
        <v>0</v>
      </c>
      <c r="CD10" s="264">
        <v>0</v>
      </c>
      <c r="CE10" s="264">
        <v>0</v>
      </c>
      <c r="CF10" s="264">
        <v>0</v>
      </c>
      <c r="CG10" s="264">
        <v>0</v>
      </c>
      <c r="CH10" s="264">
        <v>0</v>
      </c>
      <c r="CI10" s="264">
        <v>0</v>
      </c>
      <c r="CJ10" s="264">
        <v>0</v>
      </c>
      <c r="CK10" s="264">
        <v>0</v>
      </c>
      <c r="CL10" s="264">
        <v>504</v>
      </c>
      <c r="CM10" s="264">
        <v>0</v>
      </c>
      <c r="CN10" s="264">
        <v>0</v>
      </c>
      <c r="CO10" s="264">
        <v>0</v>
      </c>
      <c r="CP10" s="264">
        <v>0</v>
      </c>
      <c r="CQ10" s="264">
        <v>0</v>
      </c>
      <c r="CR10" s="264">
        <v>0</v>
      </c>
      <c r="CS10" s="264">
        <v>0</v>
      </c>
      <c r="CT10" s="264">
        <v>0</v>
      </c>
      <c r="CU10" s="264">
        <v>0</v>
      </c>
      <c r="CV10" s="264">
        <v>0</v>
      </c>
      <c r="CW10" s="264">
        <v>0</v>
      </c>
      <c r="CX10" s="264">
        <v>-501</v>
      </c>
      <c r="CY10" s="264">
        <v>-748</v>
      </c>
      <c r="CZ10" s="264">
        <v>0</v>
      </c>
      <c r="DA10" s="264">
        <v>232</v>
      </c>
      <c r="DB10" s="264">
        <v>152</v>
      </c>
      <c r="DC10" s="264">
        <v>0</v>
      </c>
      <c r="DD10" s="265">
        <v>606</v>
      </c>
      <c r="DE10" s="265">
        <v>2018891</v>
      </c>
      <c r="DF10" s="264">
        <v>-4652</v>
      </c>
      <c r="DG10" s="264">
        <v>17</v>
      </c>
      <c r="DH10" s="264">
        <v>0</v>
      </c>
      <c r="DI10" s="264">
        <v>0</v>
      </c>
      <c r="DJ10" s="264">
        <v>0</v>
      </c>
      <c r="DK10" s="264">
        <v>0</v>
      </c>
      <c r="DL10" s="264">
        <v>-304231</v>
      </c>
      <c r="DM10" s="287">
        <v>-308866</v>
      </c>
      <c r="DN10" s="264">
        <v>1710025</v>
      </c>
      <c r="DO10" s="270">
        <v>3276146</v>
      </c>
      <c r="DP10" s="265">
        <v>25498</v>
      </c>
      <c r="DQ10" s="264">
        <v>3301644</v>
      </c>
      <c r="DR10" s="287">
        <v>2992778</v>
      </c>
      <c r="DS10" s="287">
        <v>5011669</v>
      </c>
      <c r="DT10" s="264">
        <v>-437512</v>
      </c>
      <c r="DU10" s="264">
        <v>-50796</v>
      </c>
      <c r="DV10" s="264">
        <v>0</v>
      </c>
      <c r="DW10" s="264">
        <v>-4064</v>
      </c>
      <c r="DX10" s="287">
        <v>-492372</v>
      </c>
      <c r="DY10" s="264">
        <v>2500406</v>
      </c>
      <c r="DZ10" s="287">
        <v>4519297</v>
      </c>
    </row>
    <row r="11" spans="1:130" x14ac:dyDescent="0.15">
      <c r="A11" s="49" t="s">
        <v>47</v>
      </c>
      <c r="B11" s="50" t="s">
        <v>48</v>
      </c>
      <c r="C11" s="264">
        <v>0</v>
      </c>
      <c r="D11" s="264">
        <v>278600</v>
      </c>
      <c r="E11" s="264">
        <v>0</v>
      </c>
      <c r="F11" s="264">
        <v>35902</v>
      </c>
      <c r="G11" s="264">
        <v>453232</v>
      </c>
      <c r="H11" s="264">
        <v>0</v>
      </c>
      <c r="I11" s="264">
        <v>0</v>
      </c>
      <c r="J11" s="264">
        <v>7529078</v>
      </c>
      <c r="K11" s="264">
        <v>279089</v>
      </c>
      <c r="L11" s="264">
        <v>7611622</v>
      </c>
      <c r="M11" s="264">
        <v>0</v>
      </c>
      <c r="N11" s="264">
        <v>28</v>
      </c>
      <c r="O11" s="264">
        <v>2096</v>
      </c>
      <c r="P11" s="264">
        <v>728</v>
      </c>
      <c r="Q11" s="264">
        <v>0</v>
      </c>
      <c r="R11" s="264">
        <v>15741</v>
      </c>
      <c r="S11" s="264">
        <v>81</v>
      </c>
      <c r="T11" s="264">
        <v>0</v>
      </c>
      <c r="U11" s="264">
        <v>64</v>
      </c>
      <c r="V11" s="264">
        <v>58</v>
      </c>
      <c r="W11" s="264">
        <v>0</v>
      </c>
      <c r="X11" s="264">
        <v>13976</v>
      </c>
      <c r="Y11" s="264">
        <v>0</v>
      </c>
      <c r="Z11" s="264">
        <v>584</v>
      </c>
      <c r="AA11" s="264">
        <v>3230</v>
      </c>
      <c r="AB11" s="264">
        <v>0</v>
      </c>
      <c r="AC11" s="264">
        <v>0</v>
      </c>
      <c r="AD11" s="264">
        <v>28</v>
      </c>
      <c r="AE11" s="264">
        <v>0</v>
      </c>
      <c r="AF11" s="264">
        <v>5857</v>
      </c>
      <c r="AG11" s="264">
        <v>0</v>
      </c>
      <c r="AH11" s="264">
        <v>0</v>
      </c>
      <c r="AI11" s="264">
        <v>8317</v>
      </c>
      <c r="AJ11" s="264">
        <v>1554</v>
      </c>
      <c r="AK11" s="264">
        <v>0</v>
      </c>
      <c r="AL11" s="264">
        <v>0</v>
      </c>
      <c r="AM11" s="264">
        <v>0</v>
      </c>
      <c r="AN11" s="264">
        <v>0</v>
      </c>
      <c r="AO11" s="264">
        <v>0</v>
      </c>
      <c r="AP11" s="264">
        <v>0</v>
      </c>
      <c r="AQ11" s="264">
        <v>0</v>
      </c>
      <c r="AR11" s="264">
        <v>0</v>
      </c>
      <c r="AS11" s="264">
        <v>0</v>
      </c>
      <c r="AT11" s="264">
        <v>0</v>
      </c>
      <c r="AU11" s="264">
        <v>0</v>
      </c>
      <c r="AV11" s="264">
        <v>0</v>
      </c>
      <c r="AW11" s="264">
        <v>0</v>
      </c>
      <c r="AX11" s="264">
        <v>0</v>
      </c>
      <c r="AY11" s="264">
        <v>0</v>
      </c>
      <c r="AZ11" s="264">
        <v>0</v>
      </c>
      <c r="BA11" s="264">
        <v>0</v>
      </c>
      <c r="BB11" s="264">
        <v>0</v>
      </c>
      <c r="BC11" s="264">
        <v>0</v>
      </c>
      <c r="BD11" s="264">
        <v>0</v>
      </c>
      <c r="BE11" s="264">
        <v>0</v>
      </c>
      <c r="BF11" s="264">
        <v>0</v>
      </c>
      <c r="BG11" s="264">
        <v>0</v>
      </c>
      <c r="BH11" s="264">
        <v>0</v>
      </c>
      <c r="BI11" s="264">
        <v>3509</v>
      </c>
      <c r="BJ11" s="264">
        <v>0</v>
      </c>
      <c r="BK11" s="264">
        <v>0</v>
      </c>
      <c r="BL11" s="264">
        <v>0</v>
      </c>
      <c r="BM11" s="264">
        <v>0</v>
      </c>
      <c r="BN11" s="264">
        <v>0</v>
      </c>
      <c r="BO11" s="264">
        <v>0</v>
      </c>
      <c r="BP11" s="264">
        <v>0</v>
      </c>
      <c r="BQ11" s="264">
        <v>0</v>
      </c>
      <c r="BR11" s="264">
        <v>0</v>
      </c>
      <c r="BS11" s="264">
        <v>0</v>
      </c>
      <c r="BT11" s="264">
        <v>0</v>
      </c>
      <c r="BU11" s="264">
        <v>0</v>
      </c>
      <c r="BV11" s="264">
        <v>0</v>
      </c>
      <c r="BW11" s="264">
        <v>0</v>
      </c>
      <c r="BX11" s="264">
        <v>0</v>
      </c>
      <c r="BY11" s="264">
        <v>0</v>
      </c>
      <c r="BZ11" s="264">
        <v>0</v>
      </c>
      <c r="CA11" s="264">
        <v>0</v>
      </c>
      <c r="CB11" s="264">
        <v>0</v>
      </c>
      <c r="CC11" s="264">
        <v>0</v>
      </c>
      <c r="CD11" s="264">
        <v>0</v>
      </c>
      <c r="CE11" s="264">
        <v>7278</v>
      </c>
      <c r="CF11" s="264">
        <v>0</v>
      </c>
      <c r="CG11" s="264">
        <v>0</v>
      </c>
      <c r="CH11" s="264">
        <v>0</v>
      </c>
      <c r="CI11" s="264">
        <v>0</v>
      </c>
      <c r="CJ11" s="264">
        <v>0</v>
      </c>
      <c r="CK11" s="264">
        <v>1</v>
      </c>
      <c r="CL11" s="264">
        <v>14168</v>
      </c>
      <c r="CM11" s="264">
        <v>238858</v>
      </c>
      <c r="CN11" s="264">
        <v>0</v>
      </c>
      <c r="CO11" s="264">
        <v>386636</v>
      </c>
      <c r="CP11" s="264">
        <v>0</v>
      </c>
      <c r="CQ11" s="264">
        <v>207458</v>
      </c>
      <c r="CR11" s="264">
        <v>395270</v>
      </c>
      <c r="CS11" s="264">
        <v>6172</v>
      </c>
      <c r="CT11" s="264">
        <v>0</v>
      </c>
      <c r="CU11" s="264">
        <v>0</v>
      </c>
      <c r="CV11" s="264">
        <v>0</v>
      </c>
      <c r="CW11" s="264">
        <v>0</v>
      </c>
      <c r="CX11" s="264">
        <v>496595</v>
      </c>
      <c r="CY11" s="264">
        <v>4564039</v>
      </c>
      <c r="CZ11" s="264">
        <v>0</v>
      </c>
      <c r="DA11" s="264">
        <v>208</v>
      </c>
      <c r="DB11" s="264">
        <v>38711</v>
      </c>
      <c r="DC11" s="264">
        <v>0</v>
      </c>
      <c r="DD11" s="265">
        <v>0</v>
      </c>
      <c r="DE11" s="265">
        <v>22598768</v>
      </c>
      <c r="DF11" s="264">
        <v>363770</v>
      </c>
      <c r="DG11" s="264">
        <v>21511113</v>
      </c>
      <c r="DH11" s="264">
        <v>0</v>
      </c>
      <c r="DI11" s="264">
        <v>0</v>
      </c>
      <c r="DJ11" s="264">
        <v>0</v>
      </c>
      <c r="DK11" s="264">
        <v>0</v>
      </c>
      <c r="DL11" s="264">
        <v>-328158</v>
      </c>
      <c r="DM11" s="287">
        <v>21546725</v>
      </c>
      <c r="DN11" s="264">
        <v>44145493</v>
      </c>
      <c r="DO11" s="270">
        <v>52979587</v>
      </c>
      <c r="DP11" s="265">
        <v>403321</v>
      </c>
      <c r="DQ11" s="264">
        <v>53382908</v>
      </c>
      <c r="DR11" s="287">
        <v>74929633</v>
      </c>
      <c r="DS11" s="287">
        <v>97528401</v>
      </c>
      <c r="DT11" s="264">
        <v>-21702847</v>
      </c>
      <c r="DU11" s="264">
        <v>-4799839</v>
      </c>
      <c r="DV11" s="264">
        <v>-81279</v>
      </c>
      <c r="DW11" s="264">
        <v>-387510</v>
      </c>
      <c r="DX11" s="287">
        <v>-26971475</v>
      </c>
      <c r="DY11" s="264">
        <v>47958158</v>
      </c>
      <c r="DZ11" s="287">
        <v>70556926</v>
      </c>
    </row>
    <row r="12" spans="1:130" x14ac:dyDescent="0.15">
      <c r="A12" s="51" t="s">
        <v>49</v>
      </c>
      <c r="B12" s="50" t="s">
        <v>50</v>
      </c>
      <c r="C12" s="264">
        <v>0</v>
      </c>
      <c r="D12" s="264">
        <v>4622</v>
      </c>
      <c r="E12" s="264">
        <v>71</v>
      </c>
      <c r="F12" s="264">
        <v>0</v>
      </c>
      <c r="G12" s="264">
        <v>36332</v>
      </c>
      <c r="H12" s="264">
        <v>0</v>
      </c>
      <c r="I12" s="264">
        <v>0</v>
      </c>
      <c r="J12" s="264">
        <v>43334</v>
      </c>
      <c r="K12" s="264">
        <v>1343052</v>
      </c>
      <c r="L12" s="264">
        <v>0</v>
      </c>
      <c r="M12" s="264">
        <v>0</v>
      </c>
      <c r="N12" s="264">
        <v>0</v>
      </c>
      <c r="O12" s="264">
        <v>0</v>
      </c>
      <c r="P12" s="264">
        <v>0</v>
      </c>
      <c r="Q12" s="264">
        <v>0</v>
      </c>
      <c r="R12" s="264">
        <v>0</v>
      </c>
      <c r="S12" s="264">
        <v>0</v>
      </c>
      <c r="T12" s="264">
        <v>0</v>
      </c>
      <c r="U12" s="264">
        <v>0</v>
      </c>
      <c r="V12" s="264">
        <v>0</v>
      </c>
      <c r="W12" s="264">
        <v>0</v>
      </c>
      <c r="X12" s="264">
        <v>0</v>
      </c>
      <c r="Y12" s="264">
        <v>0</v>
      </c>
      <c r="Z12" s="264">
        <v>2</v>
      </c>
      <c r="AA12" s="264">
        <v>2</v>
      </c>
      <c r="AB12" s="264">
        <v>0</v>
      </c>
      <c r="AC12" s="264">
        <v>0</v>
      </c>
      <c r="AD12" s="264">
        <v>0</v>
      </c>
      <c r="AE12" s="264">
        <v>0</v>
      </c>
      <c r="AF12" s="264">
        <v>0</v>
      </c>
      <c r="AG12" s="264">
        <v>0</v>
      </c>
      <c r="AH12" s="264">
        <v>0</v>
      </c>
      <c r="AI12" s="264">
        <v>0</v>
      </c>
      <c r="AJ12" s="264">
        <v>0</v>
      </c>
      <c r="AK12" s="264">
        <v>0</v>
      </c>
      <c r="AL12" s="264">
        <v>0</v>
      </c>
      <c r="AM12" s="264">
        <v>0</v>
      </c>
      <c r="AN12" s="264">
        <v>0</v>
      </c>
      <c r="AO12" s="264">
        <v>0</v>
      </c>
      <c r="AP12" s="264">
        <v>0</v>
      </c>
      <c r="AQ12" s="264">
        <v>0</v>
      </c>
      <c r="AR12" s="264">
        <v>0</v>
      </c>
      <c r="AS12" s="264">
        <v>0</v>
      </c>
      <c r="AT12" s="264">
        <v>0</v>
      </c>
      <c r="AU12" s="264">
        <v>0</v>
      </c>
      <c r="AV12" s="264">
        <v>0</v>
      </c>
      <c r="AW12" s="264">
        <v>0</v>
      </c>
      <c r="AX12" s="264">
        <v>0</v>
      </c>
      <c r="AY12" s="264">
        <v>0</v>
      </c>
      <c r="AZ12" s="264">
        <v>0</v>
      </c>
      <c r="BA12" s="264">
        <v>0</v>
      </c>
      <c r="BB12" s="264">
        <v>0</v>
      </c>
      <c r="BC12" s="264">
        <v>0</v>
      </c>
      <c r="BD12" s="264">
        <v>0</v>
      </c>
      <c r="BE12" s="264">
        <v>0</v>
      </c>
      <c r="BF12" s="264">
        <v>0</v>
      </c>
      <c r="BG12" s="264">
        <v>0</v>
      </c>
      <c r="BH12" s="264">
        <v>0</v>
      </c>
      <c r="BI12" s="264">
        <v>0</v>
      </c>
      <c r="BJ12" s="264">
        <v>0</v>
      </c>
      <c r="BK12" s="264">
        <v>0</v>
      </c>
      <c r="BL12" s="264">
        <v>0</v>
      </c>
      <c r="BM12" s="264">
        <v>0</v>
      </c>
      <c r="BN12" s="264">
        <v>0</v>
      </c>
      <c r="BO12" s="264">
        <v>0</v>
      </c>
      <c r="BP12" s="264">
        <v>0</v>
      </c>
      <c r="BQ12" s="264">
        <v>0</v>
      </c>
      <c r="BR12" s="264">
        <v>0</v>
      </c>
      <c r="BS12" s="264">
        <v>7806</v>
      </c>
      <c r="BT12" s="264">
        <v>0</v>
      </c>
      <c r="BU12" s="264">
        <v>0</v>
      </c>
      <c r="BV12" s="264">
        <v>0</v>
      </c>
      <c r="BW12" s="264">
        <v>0</v>
      </c>
      <c r="BX12" s="264">
        <v>0</v>
      </c>
      <c r="BY12" s="264">
        <v>0</v>
      </c>
      <c r="BZ12" s="264">
        <v>0</v>
      </c>
      <c r="CA12" s="264">
        <v>0</v>
      </c>
      <c r="CB12" s="264">
        <v>0</v>
      </c>
      <c r="CC12" s="264">
        <v>0</v>
      </c>
      <c r="CD12" s="264">
        <v>0</v>
      </c>
      <c r="CE12" s="264">
        <v>7726</v>
      </c>
      <c r="CF12" s="264">
        <v>0</v>
      </c>
      <c r="CG12" s="264">
        <v>0</v>
      </c>
      <c r="CH12" s="264">
        <v>0</v>
      </c>
      <c r="CI12" s="264">
        <v>0</v>
      </c>
      <c r="CJ12" s="264">
        <v>0</v>
      </c>
      <c r="CK12" s="264">
        <v>0</v>
      </c>
      <c r="CL12" s="264">
        <v>1189</v>
      </c>
      <c r="CM12" s="264">
        <v>3592</v>
      </c>
      <c r="CN12" s="264">
        <v>0</v>
      </c>
      <c r="CO12" s="264">
        <v>45169</v>
      </c>
      <c r="CP12" s="264">
        <v>0</v>
      </c>
      <c r="CQ12" s="264">
        <v>22910</v>
      </c>
      <c r="CR12" s="264">
        <v>44238</v>
      </c>
      <c r="CS12" s="264">
        <v>0</v>
      </c>
      <c r="CT12" s="264">
        <v>0</v>
      </c>
      <c r="CU12" s="264">
        <v>0</v>
      </c>
      <c r="CV12" s="264">
        <v>0</v>
      </c>
      <c r="CW12" s="264">
        <v>373</v>
      </c>
      <c r="CX12" s="264">
        <v>240263</v>
      </c>
      <c r="CY12" s="264">
        <v>2033289</v>
      </c>
      <c r="CZ12" s="264">
        <v>0</v>
      </c>
      <c r="DA12" s="264">
        <v>4</v>
      </c>
      <c r="DB12" s="264">
        <v>9834</v>
      </c>
      <c r="DC12" s="264">
        <v>0</v>
      </c>
      <c r="DD12" s="265">
        <v>8382</v>
      </c>
      <c r="DE12" s="265">
        <v>3852190</v>
      </c>
      <c r="DF12" s="264">
        <v>245153</v>
      </c>
      <c r="DG12" s="264">
        <v>5913918</v>
      </c>
      <c r="DH12" s="264">
        <v>0</v>
      </c>
      <c r="DI12" s="264">
        <v>0</v>
      </c>
      <c r="DJ12" s="264">
        <v>0</v>
      </c>
      <c r="DK12" s="264">
        <v>0</v>
      </c>
      <c r="DL12" s="264">
        <v>-352201</v>
      </c>
      <c r="DM12" s="287">
        <v>5806870</v>
      </c>
      <c r="DN12" s="264">
        <v>9659060</v>
      </c>
      <c r="DO12" s="270">
        <v>11923793</v>
      </c>
      <c r="DP12" s="265">
        <v>33150</v>
      </c>
      <c r="DQ12" s="264">
        <v>11956943</v>
      </c>
      <c r="DR12" s="287">
        <v>17763813</v>
      </c>
      <c r="DS12" s="287">
        <v>21616003</v>
      </c>
      <c r="DT12" s="264">
        <v>-3980925</v>
      </c>
      <c r="DU12" s="264">
        <v>-153956</v>
      </c>
      <c r="DV12" s="264">
        <v>-10425</v>
      </c>
      <c r="DW12" s="264">
        <v>-47282</v>
      </c>
      <c r="DX12" s="287">
        <v>-4192588</v>
      </c>
      <c r="DY12" s="264">
        <v>13571225</v>
      </c>
      <c r="DZ12" s="287">
        <v>17423415</v>
      </c>
    </row>
    <row r="13" spans="1:130" x14ac:dyDescent="0.15">
      <c r="A13" s="51" t="s">
        <v>51</v>
      </c>
      <c r="B13" s="50" t="s">
        <v>418</v>
      </c>
      <c r="C13" s="264">
        <v>125072</v>
      </c>
      <c r="D13" s="264">
        <v>9754620</v>
      </c>
      <c r="E13" s="264">
        <v>38379</v>
      </c>
      <c r="F13" s="264">
        <v>20122</v>
      </c>
      <c r="G13" s="264">
        <v>1097331</v>
      </c>
      <c r="H13" s="264">
        <v>0</v>
      </c>
      <c r="I13" s="264">
        <v>0</v>
      </c>
      <c r="J13" s="264">
        <v>-272</v>
      </c>
      <c r="K13" s="264">
        <v>0</v>
      </c>
      <c r="L13" s="264">
        <v>1344782</v>
      </c>
      <c r="M13" s="264">
        <v>0</v>
      </c>
      <c r="N13" s="264">
        <v>-3</v>
      </c>
      <c r="O13" s="264">
        <v>0</v>
      </c>
      <c r="P13" s="264">
        <v>0</v>
      </c>
      <c r="Q13" s="264">
        <v>0</v>
      </c>
      <c r="R13" s="264">
        <v>0</v>
      </c>
      <c r="S13" s="264">
        <v>0</v>
      </c>
      <c r="T13" s="264">
        <v>0</v>
      </c>
      <c r="U13" s="264">
        <v>169</v>
      </c>
      <c r="V13" s="264">
        <v>0</v>
      </c>
      <c r="W13" s="264">
        <v>0</v>
      </c>
      <c r="X13" s="264">
        <v>0</v>
      </c>
      <c r="Y13" s="264">
        <v>0</v>
      </c>
      <c r="Z13" s="264">
        <v>0</v>
      </c>
      <c r="AA13" s="264">
        <v>0</v>
      </c>
      <c r="AB13" s="264">
        <v>0</v>
      </c>
      <c r="AC13" s="264">
        <v>0</v>
      </c>
      <c r="AD13" s="264">
        <v>0</v>
      </c>
      <c r="AE13" s="264">
        <v>0</v>
      </c>
      <c r="AF13" s="264">
        <v>0</v>
      </c>
      <c r="AG13" s="264">
        <v>0</v>
      </c>
      <c r="AH13" s="264">
        <v>0</v>
      </c>
      <c r="AI13" s="264">
        <v>0</v>
      </c>
      <c r="AJ13" s="264">
        <v>0</v>
      </c>
      <c r="AK13" s="264">
        <v>0</v>
      </c>
      <c r="AL13" s="264">
        <v>0</v>
      </c>
      <c r="AM13" s="264">
        <v>0</v>
      </c>
      <c r="AN13" s="264">
        <v>0</v>
      </c>
      <c r="AO13" s="264">
        <v>0</v>
      </c>
      <c r="AP13" s="264">
        <v>0</v>
      </c>
      <c r="AQ13" s="264">
        <v>0</v>
      </c>
      <c r="AR13" s="264">
        <v>0</v>
      </c>
      <c r="AS13" s="264">
        <v>0</v>
      </c>
      <c r="AT13" s="264">
        <v>0</v>
      </c>
      <c r="AU13" s="264">
        <v>0</v>
      </c>
      <c r="AV13" s="264">
        <v>0</v>
      </c>
      <c r="AW13" s="264">
        <v>0</v>
      </c>
      <c r="AX13" s="264">
        <v>0</v>
      </c>
      <c r="AY13" s="264">
        <v>0</v>
      </c>
      <c r="AZ13" s="264">
        <v>0</v>
      </c>
      <c r="BA13" s="264">
        <v>0</v>
      </c>
      <c r="BB13" s="264">
        <v>0</v>
      </c>
      <c r="BC13" s="264">
        <v>0</v>
      </c>
      <c r="BD13" s="264">
        <v>0</v>
      </c>
      <c r="BE13" s="264">
        <v>0</v>
      </c>
      <c r="BF13" s="264">
        <v>0</v>
      </c>
      <c r="BG13" s="264">
        <v>0</v>
      </c>
      <c r="BH13" s="264">
        <v>0</v>
      </c>
      <c r="BI13" s="264">
        <v>0</v>
      </c>
      <c r="BJ13" s="264">
        <v>0</v>
      </c>
      <c r="BK13" s="264">
        <v>0</v>
      </c>
      <c r="BL13" s="264">
        <v>0</v>
      </c>
      <c r="BM13" s="264">
        <v>6319</v>
      </c>
      <c r="BN13" s="264">
        <v>0</v>
      </c>
      <c r="BO13" s="264">
        <v>0</v>
      </c>
      <c r="BP13" s="264">
        <v>0</v>
      </c>
      <c r="BQ13" s="264">
        <v>0</v>
      </c>
      <c r="BR13" s="264">
        <v>0</v>
      </c>
      <c r="BS13" s="264">
        <v>3886</v>
      </c>
      <c r="BT13" s="264">
        <v>0</v>
      </c>
      <c r="BU13" s="264">
        <v>0</v>
      </c>
      <c r="BV13" s="264">
        <v>0</v>
      </c>
      <c r="BW13" s="264">
        <v>0</v>
      </c>
      <c r="BX13" s="264">
        <v>0</v>
      </c>
      <c r="BY13" s="264">
        <v>0</v>
      </c>
      <c r="BZ13" s="264">
        <v>0</v>
      </c>
      <c r="CA13" s="264">
        <v>0</v>
      </c>
      <c r="CB13" s="264">
        <v>0</v>
      </c>
      <c r="CC13" s="264">
        <v>0</v>
      </c>
      <c r="CD13" s="264">
        <v>0</v>
      </c>
      <c r="CE13" s="264">
        <v>0</v>
      </c>
      <c r="CF13" s="264">
        <v>0</v>
      </c>
      <c r="CG13" s="264">
        <v>0</v>
      </c>
      <c r="CH13" s="264">
        <v>0</v>
      </c>
      <c r="CI13" s="264">
        <v>0</v>
      </c>
      <c r="CJ13" s="264">
        <v>0</v>
      </c>
      <c r="CK13" s="264">
        <v>0</v>
      </c>
      <c r="CL13" s="264">
        <v>7</v>
      </c>
      <c r="CM13" s="264">
        <v>16881</v>
      </c>
      <c r="CN13" s="264">
        <v>14834</v>
      </c>
      <c r="CO13" s="264">
        <v>3846</v>
      </c>
      <c r="CP13" s="264">
        <v>0</v>
      </c>
      <c r="CQ13" s="264">
        <v>1004</v>
      </c>
      <c r="CR13" s="264">
        <v>502</v>
      </c>
      <c r="CS13" s="264">
        <v>0</v>
      </c>
      <c r="CT13" s="264">
        <v>0</v>
      </c>
      <c r="CU13" s="264">
        <v>0</v>
      </c>
      <c r="CV13" s="264">
        <v>0</v>
      </c>
      <c r="CW13" s="264">
        <v>0</v>
      </c>
      <c r="CX13" s="264">
        <v>0</v>
      </c>
      <c r="CY13" s="264">
        <v>0</v>
      </c>
      <c r="CZ13" s="264">
        <v>0</v>
      </c>
      <c r="DA13" s="264">
        <v>3629</v>
      </c>
      <c r="DB13" s="264">
        <v>0</v>
      </c>
      <c r="DC13" s="264">
        <v>0</v>
      </c>
      <c r="DD13" s="265">
        <v>0</v>
      </c>
      <c r="DE13" s="265">
        <v>12431108</v>
      </c>
      <c r="DF13" s="264">
        <v>0</v>
      </c>
      <c r="DG13" s="264">
        <v>395737</v>
      </c>
      <c r="DH13" s="264">
        <v>0</v>
      </c>
      <c r="DI13" s="264">
        <v>0</v>
      </c>
      <c r="DJ13" s="264">
        <v>0</v>
      </c>
      <c r="DK13" s="264">
        <v>0</v>
      </c>
      <c r="DL13" s="264">
        <v>129660</v>
      </c>
      <c r="DM13" s="287">
        <v>525397</v>
      </c>
      <c r="DN13" s="264">
        <v>12956505</v>
      </c>
      <c r="DO13" s="270">
        <v>21257592</v>
      </c>
      <c r="DP13" s="265">
        <v>13838</v>
      </c>
      <c r="DQ13" s="264">
        <v>21271430</v>
      </c>
      <c r="DR13" s="287">
        <v>21796827</v>
      </c>
      <c r="DS13" s="287">
        <v>34227935</v>
      </c>
      <c r="DT13" s="264">
        <v>-3008306</v>
      </c>
      <c r="DU13" s="264">
        <v>-1104832</v>
      </c>
      <c r="DV13" s="264">
        <v>-4772</v>
      </c>
      <c r="DW13" s="264">
        <v>-88661</v>
      </c>
      <c r="DX13" s="287">
        <v>-4206571</v>
      </c>
      <c r="DY13" s="264">
        <v>17590256</v>
      </c>
      <c r="DZ13" s="287">
        <v>30021364</v>
      </c>
    </row>
    <row r="14" spans="1:130" x14ac:dyDescent="0.15">
      <c r="A14" s="58" t="s">
        <v>53</v>
      </c>
      <c r="B14" s="59" t="s">
        <v>5</v>
      </c>
      <c r="C14" s="266">
        <v>0</v>
      </c>
      <c r="D14" s="266">
        <v>0</v>
      </c>
      <c r="E14" s="266">
        <v>0</v>
      </c>
      <c r="F14" s="266">
        <v>0</v>
      </c>
      <c r="G14" s="266">
        <v>0</v>
      </c>
      <c r="H14" s="266">
        <v>0</v>
      </c>
      <c r="I14" s="266">
        <v>0</v>
      </c>
      <c r="J14" s="266">
        <v>0</v>
      </c>
      <c r="K14" s="266">
        <v>0</v>
      </c>
      <c r="L14" s="266">
        <v>0</v>
      </c>
      <c r="M14" s="266">
        <v>0</v>
      </c>
      <c r="N14" s="266">
        <v>0</v>
      </c>
      <c r="O14" s="266">
        <v>0</v>
      </c>
      <c r="P14" s="266">
        <v>0</v>
      </c>
      <c r="Q14" s="266">
        <v>0</v>
      </c>
      <c r="R14" s="266">
        <v>0</v>
      </c>
      <c r="S14" s="266">
        <v>0</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266">
        <v>0</v>
      </c>
      <c r="AK14" s="266">
        <v>0</v>
      </c>
      <c r="AL14" s="266">
        <v>0</v>
      </c>
      <c r="AM14" s="266">
        <v>0</v>
      </c>
      <c r="AN14" s="266">
        <v>0</v>
      </c>
      <c r="AO14" s="266">
        <v>0</v>
      </c>
      <c r="AP14" s="266">
        <v>0</v>
      </c>
      <c r="AQ14" s="266">
        <v>0</v>
      </c>
      <c r="AR14" s="266">
        <v>0</v>
      </c>
      <c r="AS14" s="266">
        <v>0</v>
      </c>
      <c r="AT14" s="266">
        <v>0</v>
      </c>
      <c r="AU14" s="266">
        <v>0</v>
      </c>
      <c r="AV14" s="266">
        <v>0</v>
      </c>
      <c r="AW14" s="266">
        <v>0</v>
      </c>
      <c r="AX14" s="266">
        <v>0</v>
      </c>
      <c r="AY14" s="266">
        <v>0</v>
      </c>
      <c r="AZ14" s="266">
        <v>0</v>
      </c>
      <c r="BA14" s="266">
        <v>0</v>
      </c>
      <c r="BB14" s="266">
        <v>0</v>
      </c>
      <c r="BC14" s="266">
        <v>0</v>
      </c>
      <c r="BD14" s="266">
        <v>0</v>
      </c>
      <c r="BE14" s="266">
        <v>0</v>
      </c>
      <c r="BF14" s="266">
        <v>0</v>
      </c>
      <c r="BG14" s="266">
        <v>0</v>
      </c>
      <c r="BH14" s="266">
        <v>0</v>
      </c>
      <c r="BI14" s="266">
        <v>0</v>
      </c>
      <c r="BJ14" s="266">
        <v>0</v>
      </c>
      <c r="BK14" s="266">
        <v>0</v>
      </c>
      <c r="BL14" s="266">
        <v>0</v>
      </c>
      <c r="BM14" s="266">
        <v>0</v>
      </c>
      <c r="BN14" s="266">
        <v>0</v>
      </c>
      <c r="BO14" s="266">
        <v>0</v>
      </c>
      <c r="BP14" s="266">
        <v>0</v>
      </c>
      <c r="BQ14" s="266">
        <v>0</v>
      </c>
      <c r="BR14" s="266">
        <v>0</v>
      </c>
      <c r="BS14" s="266">
        <v>0</v>
      </c>
      <c r="BT14" s="266">
        <v>0</v>
      </c>
      <c r="BU14" s="266">
        <v>0</v>
      </c>
      <c r="BV14" s="266">
        <v>0</v>
      </c>
      <c r="BW14" s="266">
        <v>0</v>
      </c>
      <c r="BX14" s="266">
        <v>0</v>
      </c>
      <c r="BY14" s="266">
        <v>0</v>
      </c>
      <c r="BZ14" s="266">
        <v>0</v>
      </c>
      <c r="CA14" s="266">
        <v>0</v>
      </c>
      <c r="CB14" s="266">
        <v>0</v>
      </c>
      <c r="CC14" s="266">
        <v>0</v>
      </c>
      <c r="CD14" s="266">
        <v>0</v>
      </c>
      <c r="CE14" s="266">
        <v>0</v>
      </c>
      <c r="CF14" s="266">
        <v>0</v>
      </c>
      <c r="CG14" s="266">
        <v>0</v>
      </c>
      <c r="CH14" s="266">
        <v>0</v>
      </c>
      <c r="CI14" s="266">
        <v>0</v>
      </c>
      <c r="CJ14" s="266">
        <v>0</v>
      </c>
      <c r="CK14" s="266">
        <v>0</v>
      </c>
      <c r="CL14" s="266">
        <v>0</v>
      </c>
      <c r="CM14" s="266">
        <v>0</v>
      </c>
      <c r="CN14" s="266">
        <v>0</v>
      </c>
      <c r="CO14" s="266">
        <v>0</v>
      </c>
      <c r="CP14" s="266">
        <v>0</v>
      </c>
      <c r="CQ14" s="266">
        <v>0</v>
      </c>
      <c r="CR14" s="266">
        <v>0</v>
      </c>
      <c r="CS14" s="266">
        <v>0</v>
      </c>
      <c r="CT14" s="266">
        <v>0</v>
      </c>
      <c r="CU14" s="266">
        <v>0</v>
      </c>
      <c r="CV14" s="266">
        <v>0</v>
      </c>
      <c r="CW14" s="266">
        <v>0</v>
      </c>
      <c r="CX14" s="266">
        <v>0</v>
      </c>
      <c r="CY14" s="266">
        <v>0</v>
      </c>
      <c r="CZ14" s="266">
        <v>0</v>
      </c>
      <c r="DA14" s="266">
        <v>0</v>
      </c>
      <c r="DB14" s="266">
        <v>0</v>
      </c>
      <c r="DC14" s="266">
        <v>0</v>
      </c>
      <c r="DD14" s="267">
        <v>0</v>
      </c>
      <c r="DE14" s="267">
        <v>0</v>
      </c>
      <c r="DF14" s="266">
        <v>147936</v>
      </c>
      <c r="DG14" s="266">
        <v>3353333</v>
      </c>
      <c r="DH14" s="266">
        <v>0</v>
      </c>
      <c r="DI14" s="266">
        <v>0</v>
      </c>
      <c r="DJ14" s="266">
        <v>0</v>
      </c>
      <c r="DK14" s="266">
        <v>0</v>
      </c>
      <c r="DL14" s="266">
        <v>0</v>
      </c>
      <c r="DM14" s="288">
        <v>3501269</v>
      </c>
      <c r="DN14" s="266">
        <v>3501269</v>
      </c>
      <c r="DO14" s="289">
        <v>0</v>
      </c>
      <c r="DP14" s="267">
        <v>0</v>
      </c>
      <c r="DQ14" s="266">
        <v>0</v>
      </c>
      <c r="DR14" s="288">
        <v>3501269</v>
      </c>
      <c r="DS14" s="288">
        <v>3501269</v>
      </c>
      <c r="DT14" s="266">
        <v>-3496568</v>
      </c>
      <c r="DU14" s="266">
        <v>-1310</v>
      </c>
      <c r="DV14" s="266">
        <v>-1</v>
      </c>
      <c r="DW14" s="266">
        <v>-3390</v>
      </c>
      <c r="DX14" s="288">
        <v>-3501269</v>
      </c>
      <c r="DY14" s="266">
        <v>0</v>
      </c>
      <c r="DZ14" s="288">
        <v>0</v>
      </c>
    </row>
    <row r="15" spans="1:130" x14ac:dyDescent="0.15">
      <c r="A15" s="51" t="s">
        <v>54</v>
      </c>
      <c r="B15" s="50" t="s">
        <v>55</v>
      </c>
      <c r="C15" s="264">
        <v>1786</v>
      </c>
      <c r="D15" s="264">
        <v>380</v>
      </c>
      <c r="E15" s="264">
        <v>228</v>
      </c>
      <c r="F15" s="264">
        <v>3998</v>
      </c>
      <c r="G15" s="264">
        <v>62176</v>
      </c>
      <c r="H15" s="264">
        <v>0</v>
      </c>
      <c r="I15" s="264">
        <v>13</v>
      </c>
      <c r="J15" s="264">
        <v>253</v>
      </c>
      <c r="K15" s="264">
        <v>8337</v>
      </c>
      <c r="L15" s="264">
        <v>0</v>
      </c>
      <c r="M15" s="264">
        <v>0</v>
      </c>
      <c r="N15" s="264">
        <v>46081</v>
      </c>
      <c r="O15" s="264">
        <v>493166</v>
      </c>
      <c r="P15" s="264">
        <v>613</v>
      </c>
      <c r="Q15" s="264">
        <v>6496</v>
      </c>
      <c r="R15" s="264">
        <v>8422</v>
      </c>
      <c r="S15" s="264">
        <v>677</v>
      </c>
      <c r="T15" s="264">
        <v>893</v>
      </c>
      <c r="U15" s="264">
        <v>447</v>
      </c>
      <c r="V15" s="264">
        <v>0</v>
      </c>
      <c r="W15" s="264">
        <v>0</v>
      </c>
      <c r="X15" s="264">
        <v>0</v>
      </c>
      <c r="Y15" s="264">
        <v>0</v>
      </c>
      <c r="Z15" s="264">
        <v>0</v>
      </c>
      <c r="AA15" s="264">
        <v>25</v>
      </c>
      <c r="AB15" s="264">
        <v>0</v>
      </c>
      <c r="AC15" s="264">
        <v>0</v>
      </c>
      <c r="AD15" s="264">
        <v>940</v>
      </c>
      <c r="AE15" s="264">
        <v>943</v>
      </c>
      <c r="AF15" s="264">
        <v>2185</v>
      </c>
      <c r="AG15" s="264">
        <v>53</v>
      </c>
      <c r="AH15" s="264">
        <v>24</v>
      </c>
      <c r="AI15" s="264">
        <v>0</v>
      </c>
      <c r="AJ15" s="264">
        <v>7259</v>
      </c>
      <c r="AK15" s="264">
        <v>0</v>
      </c>
      <c r="AL15" s="264">
        <v>0</v>
      </c>
      <c r="AM15" s="264">
        <v>0</v>
      </c>
      <c r="AN15" s="264">
        <v>0</v>
      </c>
      <c r="AO15" s="264">
        <v>0</v>
      </c>
      <c r="AP15" s="264">
        <v>48</v>
      </c>
      <c r="AQ15" s="264">
        <v>246</v>
      </c>
      <c r="AR15" s="264">
        <v>884</v>
      </c>
      <c r="AS15" s="264">
        <v>44</v>
      </c>
      <c r="AT15" s="264">
        <v>9805</v>
      </c>
      <c r="AU15" s="264">
        <v>220</v>
      </c>
      <c r="AV15" s="264">
        <v>14120</v>
      </c>
      <c r="AW15" s="264">
        <v>1902</v>
      </c>
      <c r="AX15" s="264">
        <v>0</v>
      </c>
      <c r="AY15" s="264">
        <v>328</v>
      </c>
      <c r="AZ15" s="264">
        <v>0</v>
      </c>
      <c r="BA15" s="264">
        <v>10</v>
      </c>
      <c r="BB15" s="264">
        <v>26</v>
      </c>
      <c r="BC15" s="264">
        <v>0</v>
      </c>
      <c r="BD15" s="264">
        <v>0</v>
      </c>
      <c r="BE15" s="264">
        <v>2</v>
      </c>
      <c r="BF15" s="264">
        <v>645</v>
      </c>
      <c r="BG15" s="264">
        <v>1942</v>
      </c>
      <c r="BH15" s="264">
        <v>10</v>
      </c>
      <c r="BI15" s="264">
        <v>3970</v>
      </c>
      <c r="BJ15" s="264">
        <v>20</v>
      </c>
      <c r="BK15" s="264">
        <v>10874</v>
      </c>
      <c r="BL15" s="264">
        <v>28876</v>
      </c>
      <c r="BM15" s="264">
        <v>2715</v>
      </c>
      <c r="BN15" s="264">
        <v>406</v>
      </c>
      <c r="BO15" s="264">
        <v>0</v>
      </c>
      <c r="BP15" s="264">
        <v>0</v>
      </c>
      <c r="BQ15" s="264">
        <v>421</v>
      </c>
      <c r="BR15" s="264">
        <v>177</v>
      </c>
      <c r="BS15" s="264">
        <v>24298</v>
      </c>
      <c r="BT15" s="264">
        <v>184</v>
      </c>
      <c r="BU15" s="264">
        <v>8</v>
      </c>
      <c r="BV15" s="264">
        <v>0</v>
      </c>
      <c r="BW15" s="264">
        <v>0</v>
      </c>
      <c r="BX15" s="264">
        <v>855</v>
      </c>
      <c r="BY15" s="264">
        <v>501</v>
      </c>
      <c r="BZ15" s="264">
        <v>217</v>
      </c>
      <c r="CA15" s="264">
        <v>37940</v>
      </c>
      <c r="CB15" s="264">
        <v>253</v>
      </c>
      <c r="CC15" s="264">
        <v>243</v>
      </c>
      <c r="CD15" s="264">
        <v>1004</v>
      </c>
      <c r="CE15" s="264">
        <v>2927</v>
      </c>
      <c r="CF15" s="264">
        <v>100</v>
      </c>
      <c r="CG15" s="264">
        <v>161</v>
      </c>
      <c r="CH15" s="264">
        <v>20</v>
      </c>
      <c r="CI15" s="264">
        <v>1153</v>
      </c>
      <c r="CJ15" s="264">
        <v>0</v>
      </c>
      <c r="CK15" s="264">
        <v>53</v>
      </c>
      <c r="CL15" s="264">
        <v>3611</v>
      </c>
      <c r="CM15" s="264">
        <v>144</v>
      </c>
      <c r="CN15" s="264">
        <v>18</v>
      </c>
      <c r="CO15" s="264">
        <v>4917</v>
      </c>
      <c r="CP15" s="264">
        <v>7570</v>
      </c>
      <c r="CQ15" s="264">
        <v>1354</v>
      </c>
      <c r="CR15" s="264">
        <v>1325</v>
      </c>
      <c r="CS15" s="264">
        <v>1057</v>
      </c>
      <c r="CT15" s="264">
        <v>907</v>
      </c>
      <c r="CU15" s="264">
        <v>0</v>
      </c>
      <c r="CV15" s="264">
        <v>149</v>
      </c>
      <c r="CW15" s="264">
        <v>8153</v>
      </c>
      <c r="CX15" s="264">
        <v>6189</v>
      </c>
      <c r="CY15" s="264">
        <v>15</v>
      </c>
      <c r="CZ15" s="264">
        <v>1312</v>
      </c>
      <c r="DA15" s="264">
        <v>28859</v>
      </c>
      <c r="DB15" s="264">
        <v>1588</v>
      </c>
      <c r="DC15" s="264">
        <v>25403</v>
      </c>
      <c r="DD15" s="265">
        <v>388</v>
      </c>
      <c r="DE15" s="265">
        <v>885962</v>
      </c>
      <c r="DF15" s="264">
        <v>1107</v>
      </c>
      <c r="DG15" s="264">
        <v>87824</v>
      </c>
      <c r="DH15" s="264">
        <v>0</v>
      </c>
      <c r="DI15" s="264">
        <v>0</v>
      </c>
      <c r="DJ15" s="264">
        <v>827</v>
      </c>
      <c r="DK15" s="264">
        <v>111346</v>
      </c>
      <c r="DL15" s="264">
        <v>-8286</v>
      </c>
      <c r="DM15" s="287">
        <v>192818</v>
      </c>
      <c r="DN15" s="264">
        <v>1078780</v>
      </c>
      <c r="DO15" s="270">
        <v>186428</v>
      </c>
      <c r="DP15" s="265">
        <v>5260</v>
      </c>
      <c r="DQ15" s="264">
        <v>191688</v>
      </c>
      <c r="DR15" s="287">
        <v>384506</v>
      </c>
      <c r="DS15" s="287">
        <v>1270468</v>
      </c>
      <c r="DT15" s="264">
        <v>-788285</v>
      </c>
      <c r="DU15" s="264">
        <v>-204090</v>
      </c>
      <c r="DV15" s="264">
        <v>-2976</v>
      </c>
      <c r="DW15" s="264">
        <v>-16559</v>
      </c>
      <c r="DX15" s="287">
        <v>-1011910</v>
      </c>
      <c r="DY15" s="264">
        <v>-627404</v>
      </c>
      <c r="DZ15" s="287">
        <v>258558</v>
      </c>
    </row>
    <row r="16" spans="1:130" x14ac:dyDescent="0.15">
      <c r="A16" s="51" t="s">
        <v>56</v>
      </c>
      <c r="B16" s="50" t="s">
        <v>57</v>
      </c>
      <c r="C16" s="264">
        <v>77854</v>
      </c>
      <c r="D16" s="264">
        <v>21284</v>
      </c>
      <c r="E16" s="264">
        <v>10201</v>
      </c>
      <c r="F16" s="264">
        <v>558</v>
      </c>
      <c r="G16" s="264">
        <v>35800</v>
      </c>
      <c r="H16" s="264">
        <v>0</v>
      </c>
      <c r="I16" s="264">
        <v>10210</v>
      </c>
      <c r="J16" s="264">
        <v>79562</v>
      </c>
      <c r="K16" s="264">
        <v>8319</v>
      </c>
      <c r="L16" s="264">
        <v>900</v>
      </c>
      <c r="M16" s="264">
        <v>0</v>
      </c>
      <c r="N16" s="264">
        <v>704</v>
      </c>
      <c r="O16" s="264">
        <v>30642</v>
      </c>
      <c r="P16" s="264">
        <v>2353</v>
      </c>
      <c r="Q16" s="264">
        <v>1304</v>
      </c>
      <c r="R16" s="264">
        <v>5542</v>
      </c>
      <c r="S16" s="264">
        <v>1864</v>
      </c>
      <c r="T16" s="264">
        <v>625</v>
      </c>
      <c r="U16" s="264">
        <v>2143</v>
      </c>
      <c r="V16" s="264">
        <v>276</v>
      </c>
      <c r="W16" s="264">
        <v>0</v>
      </c>
      <c r="X16" s="264">
        <v>778</v>
      </c>
      <c r="Y16" s="264">
        <v>0</v>
      </c>
      <c r="Z16" s="264">
        <v>57</v>
      </c>
      <c r="AA16" s="264">
        <v>462</v>
      </c>
      <c r="AB16" s="264">
        <v>0</v>
      </c>
      <c r="AC16" s="264">
        <v>130</v>
      </c>
      <c r="AD16" s="264">
        <v>513</v>
      </c>
      <c r="AE16" s="264">
        <v>98</v>
      </c>
      <c r="AF16" s="264">
        <v>115</v>
      </c>
      <c r="AG16" s="264">
        <v>261</v>
      </c>
      <c r="AH16" s="264">
        <v>2736</v>
      </c>
      <c r="AI16" s="264">
        <v>45699</v>
      </c>
      <c r="AJ16" s="264">
        <v>2341</v>
      </c>
      <c r="AK16" s="264">
        <v>0</v>
      </c>
      <c r="AL16" s="264">
        <v>0</v>
      </c>
      <c r="AM16" s="264">
        <v>0</v>
      </c>
      <c r="AN16" s="264">
        <v>153</v>
      </c>
      <c r="AO16" s="264">
        <v>341</v>
      </c>
      <c r="AP16" s="264">
        <v>57</v>
      </c>
      <c r="AQ16" s="264">
        <v>1655</v>
      </c>
      <c r="AR16" s="264">
        <v>2840</v>
      </c>
      <c r="AS16" s="264">
        <v>568</v>
      </c>
      <c r="AT16" s="264">
        <v>11832</v>
      </c>
      <c r="AU16" s="264">
        <v>389</v>
      </c>
      <c r="AV16" s="264">
        <v>19892</v>
      </c>
      <c r="AW16" s="264">
        <v>51506</v>
      </c>
      <c r="AX16" s="264">
        <v>9425</v>
      </c>
      <c r="AY16" s="264">
        <v>681</v>
      </c>
      <c r="AZ16" s="264">
        <v>17</v>
      </c>
      <c r="BA16" s="264">
        <v>1211</v>
      </c>
      <c r="BB16" s="264">
        <v>1817</v>
      </c>
      <c r="BC16" s="264">
        <v>2433</v>
      </c>
      <c r="BD16" s="264">
        <v>0</v>
      </c>
      <c r="BE16" s="264">
        <v>41</v>
      </c>
      <c r="BF16" s="264">
        <v>684</v>
      </c>
      <c r="BG16" s="264">
        <v>785</v>
      </c>
      <c r="BH16" s="264">
        <v>5</v>
      </c>
      <c r="BI16" s="264">
        <v>6647</v>
      </c>
      <c r="BJ16" s="264">
        <v>1007</v>
      </c>
      <c r="BK16" s="264">
        <v>82952</v>
      </c>
      <c r="BL16" s="264">
        <v>18108</v>
      </c>
      <c r="BM16" s="264">
        <v>30539</v>
      </c>
      <c r="BN16" s="264">
        <v>13821</v>
      </c>
      <c r="BO16" s="264">
        <v>3944</v>
      </c>
      <c r="BP16" s="264">
        <v>639</v>
      </c>
      <c r="BQ16" s="264">
        <v>4253</v>
      </c>
      <c r="BR16" s="264">
        <v>7655</v>
      </c>
      <c r="BS16" s="264">
        <v>328262</v>
      </c>
      <c r="BT16" s="264">
        <v>39412</v>
      </c>
      <c r="BU16" s="264">
        <v>921</v>
      </c>
      <c r="BV16" s="264">
        <v>268</v>
      </c>
      <c r="BW16" s="264">
        <v>0</v>
      </c>
      <c r="BX16" s="264">
        <v>2285</v>
      </c>
      <c r="BY16" s="264">
        <v>9902</v>
      </c>
      <c r="BZ16" s="264">
        <v>8289</v>
      </c>
      <c r="CA16" s="264">
        <v>40578</v>
      </c>
      <c r="CB16" s="264">
        <v>8017</v>
      </c>
      <c r="CC16" s="264">
        <v>133</v>
      </c>
      <c r="CD16" s="264">
        <v>3386</v>
      </c>
      <c r="CE16" s="264">
        <v>12515</v>
      </c>
      <c r="CF16" s="264">
        <v>5013</v>
      </c>
      <c r="CG16" s="264">
        <v>10835</v>
      </c>
      <c r="CH16" s="264">
        <v>2475</v>
      </c>
      <c r="CI16" s="264">
        <v>2897</v>
      </c>
      <c r="CJ16" s="264">
        <v>179</v>
      </c>
      <c r="CK16" s="264">
        <v>2132</v>
      </c>
      <c r="CL16" s="264">
        <v>163555</v>
      </c>
      <c r="CM16" s="264">
        <v>3558</v>
      </c>
      <c r="CN16" s="264">
        <v>13430</v>
      </c>
      <c r="CO16" s="264">
        <v>185024</v>
      </c>
      <c r="CP16" s="264">
        <v>12678</v>
      </c>
      <c r="CQ16" s="264">
        <v>93766</v>
      </c>
      <c r="CR16" s="264">
        <v>54887</v>
      </c>
      <c r="CS16" s="264">
        <v>184963</v>
      </c>
      <c r="CT16" s="264">
        <v>19759</v>
      </c>
      <c r="CU16" s="264">
        <v>1078</v>
      </c>
      <c r="CV16" s="264">
        <v>8200</v>
      </c>
      <c r="CW16" s="264">
        <v>45146</v>
      </c>
      <c r="CX16" s="264">
        <v>95340</v>
      </c>
      <c r="CY16" s="264">
        <v>18192</v>
      </c>
      <c r="CZ16" s="264">
        <v>38383</v>
      </c>
      <c r="DA16" s="264">
        <v>48762</v>
      </c>
      <c r="DB16" s="264">
        <v>26447</v>
      </c>
      <c r="DC16" s="264">
        <v>4280</v>
      </c>
      <c r="DD16" s="265">
        <v>1012</v>
      </c>
      <c r="DE16" s="265">
        <v>2115187</v>
      </c>
      <c r="DF16" s="264">
        <v>94856</v>
      </c>
      <c r="DG16" s="264">
        <v>4738343</v>
      </c>
      <c r="DH16" s="264">
        <v>0</v>
      </c>
      <c r="DI16" s="264">
        <v>0</v>
      </c>
      <c r="DJ16" s="264">
        <v>416</v>
      </c>
      <c r="DK16" s="264">
        <v>184102</v>
      </c>
      <c r="DL16" s="264">
        <v>202605</v>
      </c>
      <c r="DM16" s="287">
        <v>5220322</v>
      </c>
      <c r="DN16" s="264">
        <v>7335509</v>
      </c>
      <c r="DO16" s="270">
        <v>1492501</v>
      </c>
      <c r="DP16" s="265">
        <v>41537</v>
      </c>
      <c r="DQ16" s="264">
        <v>1534038</v>
      </c>
      <c r="DR16" s="287">
        <v>6754360</v>
      </c>
      <c r="DS16" s="287">
        <v>8869547</v>
      </c>
      <c r="DT16" s="264">
        <v>-6765380</v>
      </c>
      <c r="DU16" s="264">
        <v>-121271</v>
      </c>
      <c r="DV16" s="264">
        <v>-5644</v>
      </c>
      <c r="DW16" s="264">
        <v>-9840</v>
      </c>
      <c r="DX16" s="287">
        <v>-6902135</v>
      </c>
      <c r="DY16" s="264">
        <v>-147775</v>
      </c>
      <c r="DZ16" s="287">
        <v>1967412</v>
      </c>
    </row>
    <row r="17" spans="1:130" x14ac:dyDescent="0.15">
      <c r="A17" s="51" t="s">
        <v>58</v>
      </c>
      <c r="B17" s="50" t="s">
        <v>59</v>
      </c>
      <c r="C17" s="264">
        <v>630</v>
      </c>
      <c r="D17" s="264">
        <v>86733</v>
      </c>
      <c r="E17" s="264">
        <v>221</v>
      </c>
      <c r="F17" s="264">
        <v>19209</v>
      </c>
      <c r="G17" s="264">
        <v>11367</v>
      </c>
      <c r="H17" s="264">
        <v>0</v>
      </c>
      <c r="I17" s="264">
        <v>879</v>
      </c>
      <c r="J17" s="264">
        <v>24618</v>
      </c>
      <c r="K17" s="264">
        <v>4250</v>
      </c>
      <c r="L17" s="264">
        <v>37481</v>
      </c>
      <c r="M17" s="264">
        <v>0</v>
      </c>
      <c r="N17" s="264">
        <v>15</v>
      </c>
      <c r="O17" s="264">
        <v>675</v>
      </c>
      <c r="P17" s="264">
        <v>180870</v>
      </c>
      <c r="Q17" s="264">
        <v>87913</v>
      </c>
      <c r="R17" s="264">
        <v>823242</v>
      </c>
      <c r="S17" s="264">
        <v>255</v>
      </c>
      <c r="T17" s="264">
        <v>80</v>
      </c>
      <c r="U17" s="264">
        <v>101</v>
      </c>
      <c r="V17" s="264">
        <v>0</v>
      </c>
      <c r="W17" s="264">
        <v>0</v>
      </c>
      <c r="X17" s="264">
        <v>414</v>
      </c>
      <c r="Y17" s="264">
        <v>0</v>
      </c>
      <c r="Z17" s="264">
        <v>0</v>
      </c>
      <c r="AA17" s="264">
        <v>140</v>
      </c>
      <c r="AB17" s="264">
        <v>0</v>
      </c>
      <c r="AC17" s="264">
        <v>0</v>
      </c>
      <c r="AD17" s="264">
        <v>228</v>
      </c>
      <c r="AE17" s="264">
        <v>1</v>
      </c>
      <c r="AF17" s="264">
        <v>24</v>
      </c>
      <c r="AG17" s="264">
        <v>424</v>
      </c>
      <c r="AH17" s="264">
        <v>185</v>
      </c>
      <c r="AI17" s="264">
        <v>232959</v>
      </c>
      <c r="AJ17" s="264">
        <v>1758</v>
      </c>
      <c r="AK17" s="264">
        <v>0</v>
      </c>
      <c r="AL17" s="264">
        <v>0</v>
      </c>
      <c r="AM17" s="264">
        <v>0</v>
      </c>
      <c r="AN17" s="264">
        <v>1</v>
      </c>
      <c r="AO17" s="264">
        <v>0</v>
      </c>
      <c r="AP17" s="264">
        <v>20</v>
      </c>
      <c r="AQ17" s="264">
        <v>1840</v>
      </c>
      <c r="AR17" s="264">
        <v>2235</v>
      </c>
      <c r="AS17" s="264">
        <v>57</v>
      </c>
      <c r="AT17" s="264">
        <v>909</v>
      </c>
      <c r="AU17" s="264">
        <v>644</v>
      </c>
      <c r="AV17" s="264">
        <v>320</v>
      </c>
      <c r="AW17" s="264">
        <v>2140</v>
      </c>
      <c r="AX17" s="264">
        <v>3305</v>
      </c>
      <c r="AY17" s="264">
        <v>55</v>
      </c>
      <c r="AZ17" s="264">
        <v>1</v>
      </c>
      <c r="BA17" s="264">
        <v>157</v>
      </c>
      <c r="BB17" s="264">
        <v>37</v>
      </c>
      <c r="BC17" s="264">
        <v>39</v>
      </c>
      <c r="BD17" s="264">
        <v>0</v>
      </c>
      <c r="BE17" s="264">
        <v>26</v>
      </c>
      <c r="BF17" s="264">
        <v>613</v>
      </c>
      <c r="BG17" s="264">
        <v>1268</v>
      </c>
      <c r="BH17" s="264">
        <v>24</v>
      </c>
      <c r="BI17" s="264">
        <v>34893</v>
      </c>
      <c r="BJ17" s="264">
        <v>0</v>
      </c>
      <c r="BK17" s="264">
        <v>1673384</v>
      </c>
      <c r="BL17" s="264">
        <v>160006</v>
      </c>
      <c r="BM17" s="264">
        <v>50807</v>
      </c>
      <c r="BN17" s="264">
        <v>30185</v>
      </c>
      <c r="BO17" s="264">
        <v>33889</v>
      </c>
      <c r="BP17" s="264">
        <v>14</v>
      </c>
      <c r="BQ17" s="264">
        <v>0</v>
      </c>
      <c r="BR17" s="264">
        <v>17</v>
      </c>
      <c r="BS17" s="264">
        <v>60810</v>
      </c>
      <c r="BT17" s="264">
        <v>2135</v>
      </c>
      <c r="BU17" s="264">
        <v>1</v>
      </c>
      <c r="BV17" s="264">
        <v>16</v>
      </c>
      <c r="BW17" s="264">
        <v>146</v>
      </c>
      <c r="BX17" s="264">
        <v>7</v>
      </c>
      <c r="BY17" s="264">
        <v>5</v>
      </c>
      <c r="BZ17" s="264">
        <v>0</v>
      </c>
      <c r="CA17" s="264">
        <v>3172</v>
      </c>
      <c r="CB17" s="264">
        <v>21</v>
      </c>
      <c r="CC17" s="264">
        <v>1</v>
      </c>
      <c r="CD17" s="264">
        <v>1823</v>
      </c>
      <c r="CE17" s="264">
        <v>3010</v>
      </c>
      <c r="CF17" s="264">
        <v>114</v>
      </c>
      <c r="CG17" s="264">
        <v>946</v>
      </c>
      <c r="CH17" s="264">
        <v>401</v>
      </c>
      <c r="CI17" s="264">
        <v>46</v>
      </c>
      <c r="CJ17" s="264">
        <v>7</v>
      </c>
      <c r="CK17" s="264">
        <v>60</v>
      </c>
      <c r="CL17" s="264">
        <v>1646</v>
      </c>
      <c r="CM17" s="264">
        <v>660</v>
      </c>
      <c r="CN17" s="264">
        <v>690</v>
      </c>
      <c r="CO17" s="264">
        <v>78</v>
      </c>
      <c r="CP17" s="264">
        <v>1565</v>
      </c>
      <c r="CQ17" s="264">
        <v>576</v>
      </c>
      <c r="CR17" s="264">
        <v>455</v>
      </c>
      <c r="CS17" s="264">
        <v>628</v>
      </c>
      <c r="CT17" s="264">
        <v>233</v>
      </c>
      <c r="CU17" s="264">
        <v>2</v>
      </c>
      <c r="CV17" s="264">
        <v>382</v>
      </c>
      <c r="CW17" s="264">
        <v>7259</v>
      </c>
      <c r="CX17" s="264">
        <v>2284</v>
      </c>
      <c r="CY17" s="264">
        <v>24098</v>
      </c>
      <c r="CZ17" s="264">
        <v>2452</v>
      </c>
      <c r="DA17" s="264">
        <v>5587</v>
      </c>
      <c r="DB17" s="264">
        <v>2793</v>
      </c>
      <c r="DC17" s="264">
        <v>0</v>
      </c>
      <c r="DD17" s="265">
        <v>63</v>
      </c>
      <c r="DE17" s="265">
        <v>3635730</v>
      </c>
      <c r="DF17" s="264">
        <v>4658</v>
      </c>
      <c r="DG17" s="264">
        <v>53227</v>
      </c>
      <c r="DH17" s="264">
        <v>204</v>
      </c>
      <c r="DI17" s="264">
        <v>0</v>
      </c>
      <c r="DJ17" s="264">
        <v>1003</v>
      </c>
      <c r="DK17" s="264">
        <v>14140</v>
      </c>
      <c r="DL17" s="264">
        <v>2090</v>
      </c>
      <c r="DM17" s="287">
        <v>75322</v>
      </c>
      <c r="DN17" s="264">
        <v>3711052</v>
      </c>
      <c r="DO17" s="270">
        <v>530827</v>
      </c>
      <c r="DP17" s="265">
        <v>18178</v>
      </c>
      <c r="DQ17" s="264">
        <v>549005</v>
      </c>
      <c r="DR17" s="287">
        <v>624327</v>
      </c>
      <c r="DS17" s="287">
        <v>4260057</v>
      </c>
      <c r="DT17" s="264">
        <v>-1817603</v>
      </c>
      <c r="DU17" s="264">
        <v>-687649</v>
      </c>
      <c r="DV17" s="264">
        <v>-3166</v>
      </c>
      <c r="DW17" s="264">
        <v>-55248</v>
      </c>
      <c r="DX17" s="287">
        <v>-2563666</v>
      </c>
      <c r="DY17" s="264">
        <v>-1939339</v>
      </c>
      <c r="DZ17" s="287">
        <v>1696391</v>
      </c>
    </row>
    <row r="18" spans="1:130" x14ac:dyDescent="0.15">
      <c r="A18" s="51" t="s">
        <v>60</v>
      </c>
      <c r="B18" s="50" t="s">
        <v>61</v>
      </c>
      <c r="C18" s="264">
        <v>0</v>
      </c>
      <c r="D18" s="264">
        <v>0</v>
      </c>
      <c r="E18" s="264">
        <v>96</v>
      </c>
      <c r="F18" s="264">
        <v>560</v>
      </c>
      <c r="G18" s="264">
        <v>3505</v>
      </c>
      <c r="H18" s="264">
        <v>0</v>
      </c>
      <c r="I18" s="264">
        <v>3724</v>
      </c>
      <c r="J18" s="264">
        <v>13692</v>
      </c>
      <c r="K18" s="264">
        <v>2519</v>
      </c>
      <c r="L18" s="264">
        <v>431</v>
      </c>
      <c r="M18" s="264">
        <v>0</v>
      </c>
      <c r="N18" s="264">
        <v>188</v>
      </c>
      <c r="O18" s="264">
        <v>1290</v>
      </c>
      <c r="P18" s="264">
        <v>443</v>
      </c>
      <c r="Q18" s="264">
        <v>19280</v>
      </c>
      <c r="R18" s="264">
        <v>3801</v>
      </c>
      <c r="S18" s="264">
        <v>1300</v>
      </c>
      <c r="T18" s="264">
        <v>797</v>
      </c>
      <c r="U18" s="264">
        <v>463</v>
      </c>
      <c r="V18" s="264">
        <v>396</v>
      </c>
      <c r="W18" s="264">
        <v>0</v>
      </c>
      <c r="X18" s="264">
        <v>1123</v>
      </c>
      <c r="Y18" s="264">
        <v>0</v>
      </c>
      <c r="Z18" s="264">
        <v>92</v>
      </c>
      <c r="AA18" s="264">
        <v>284</v>
      </c>
      <c r="AB18" s="264">
        <v>0</v>
      </c>
      <c r="AC18" s="264">
        <v>44</v>
      </c>
      <c r="AD18" s="264">
        <v>1206</v>
      </c>
      <c r="AE18" s="264">
        <v>56</v>
      </c>
      <c r="AF18" s="264">
        <v>3</v>
      </c>
      <c r="AG18" s="264">
        <v>10</v>
      </c>
      <c r="AH18" s="264">
        <v>1878</v>
      </c>
      <c r="AI18" s="264">
        <v>48086</v>
      </c>
      <c r="AJ18" s="264">
        <v>1376</v>
      </c>
      <c r="AK18" s="264">
        <v>0</v>
      </c>
      <c r="AL18" s="264">
        <v>0</v>
      </c>
      <c r="AM18" s="264">
        <v>0</v>
      </c>
      <c r="AN18" s="264">
        <v>1</v>
      </c>
      <c r="AO18" s="264">
        <v>20</v>
      </c>
      <c r="AP18" s="264">
        <v>43</v>
      </c>
      <c r="AQ18" s="264">
        <v>513</v>
      </c>
      <c r="AR18" s="264">
        <v>701</v>
      </c>
      <c r="AS18" s="264">
        <v>207</v>
      </c>
      <c r="AT18" s="264">
        <v>5845</v>
      </c>
      <c r="AU18" s="264">
        <v>249</v>
      </c>
      <c r="AV18" s="264">
        <v>7402</v>
      </c>
      <c r="AW18" s="264">
        <v>15712</v>
      </c>
      <c r="AX18" s="264">
        <v>5914</v>
      </c>
      <c r="AY18" s="264">
        <v>164</v>
      </c>
      <c r="AZ18" s="264">
        <v>14</v>
      </c>
      <c r="BA18" s="264">
        <v>611</v>
      </c>
      <c r="BB18" s="264">
        <v>1147</v>
      </c>
      <c r="BC18" s="264">
        <v>2403</v>
      </c>
      <c r="BD18" s="264">
        <v>0</v>
      </c>
      <c r="BE18" s="264">
        <v>19</v>
      </c>
      <c r="BF18" s="264">
        <v>537</v>
      </c>
      <c r="BG18" s="264">
        <v>1968</v>
      </c>
      <c r="BH18" s="264">
        <v>9</v>
      </c>
      <c r="BI18" s="264">
        <v>4424</v>
      </c>
      <c r="BJ18" s="264">
        <v>82</v>
      </c>
      <c r="BK18" s="264">
        <v>272892</v>
      </c>
      <c r="BL18" s="264">
        <v>253479</v>
      </c>
      <c r="BM18" s="264">
        <v>2010</v>
      </c>
      <c r="BN18" s="264">
        <v>1478</v>
      </c>
      <c r="BO18" s="264">
        <v>10853</v>
      </c>
      <c r="BP18" s="264">
        <v>826</v>
      </c>
      <c r="BQ18" s="264">
        <v>15997</v>
      </c>
      <c r="BR18" s="264">
        <v>11060</v>
      </c>
      <c r="BS18" s="264">
        <v>99508</v>
      </c>
      <c r="BT18" s="264">
        <v>72726</v>
      </c>
      <c r="BU18" s="264">
        <v>2664</v>
      </c>
      <c r="BV18" s="264">
        <v>16813</v>
      </c>
      <c r="BW18" s="264">
        <v>10349</v>
      </c>
      <c r="BX18" s="264">
        <v>602</v>
      </c>
      <c r="BY18" s="264">
        <v>3520</v>
      </c>
      <c r="BZ18" s="264">
        <v>0</v>
      </c>
      <c r="CA18" s="264">
        <v>16547</v>
      </c>
      <c r="CB18" s="264">
        <v>3173</v>
      </c>
      <c r="CC18" s="264">
        <v>143</v>
      </c>
      <c r="CD18" s="264">
        <v>8252</v>
      </c>
      <c r="CE18" s="264">
        <v>19291</v>
      </c>
      <c r="CF18" s="264">
        <v>972</v>
      </c>
      <c r="CG18" s="264">
        <v>66668</v>
      </c>
      <c r="CH18" s="264">
        <v>2165</v>
      </c>
      <c r="CI18" s="264">
        <v>10869</v>
      </c>
      <c r="CJ18" s="264">
        <v>614</v>
      </c>
      <c r="CK18" s="264">
        <v>3222</v>
      </c>
      <c r="CL18" s="264">
        <v>45161</v>
      </c>
      <c r="CM18" s="264">
        <v>67595</v>
      </c>
      <c r="CN18" s="264">
        <v>24947</v>
      </c>
      <c r="CO18" s="264">
        <v>140007</v>
      </c>
      <c r="CP18" s="264">
        <v>2475</v>
      </c>
      <c r="CQ18" s="264">
        <v>124639</v>
      </c>
      <c r="CR18" s="264">
        <v>62792</v>
      </c>
      <c r="CS18" s="264">
        <v>75947</v>
      </c>
      <c r="CT18" s="264">
        <v>8524</v>
      </c>
      <c r="CU18" s="264">
        <v>1612</v>
      </c>
      <c r="CV18" s="264">
        <v>2064</v>
      </c>
      <c r="CW18" s="264">
        <v>50099</v>
      </c>
      <c r="CX18" s="264">
        <v>30679</v>
      </c>
      <c r="CY18" s="264">
        <v>69868</v>
      </c>
      <c r="CZ18" s="264">
        <v>6261</v>
      </c>
      <c r="DA18" s="264">
        <v>70619</v>
      </c>
      <c r="DB18" s="264">
        <v>11963</v>
      </c>
      <c r="DC18" s="264">
        <v>0</v>
      </c>
      <c r="DD18" s="265">
        <v>847</v>
      </c>
      <c r="DE18" s="265">
        <v>1857420</v>
      </c>
      <c r="DF18" s="264">
        <v>18148</v>
      </c>
      <c r="DG18" s="264">
        <v>156041</v>
      </c>
      <c r="DH18" s="264">
        <v>28</v>
      </c>
      <c r="DI18" s="264">
        <v>0</v>
      </c>
      <c r="DJ18" s="264">
        <v>20168</v>
      </c>
      <c r="DK18" s="264">
        <v>342006</v>
      </c>
      <c r="DL18" s="264">
        <v>-17859</v>
      </c>
      <c r="DM18" s="287">
        <v>518532</v>
      </c>
      <c r="DN18" s="264">
        <v>2375952</v>
      </c>
      <c r="DO18" s="270">
        <v>132428</v>
      </c>
      <c r="DP18" s="265">
        <v>3349</v>
      </c>
      <c r="DQ18" s="264">
        <v>135777</v>
      </c>
      <c r="DR18" s="287">
        <v>654309</v>
      </c>
      <c r="DS18" s="287">
        <v>2511729</v>
      </c>
      <c r="DT18" s="264">
        <v>-1739922</v>
      </c>
      <c r="DU18" s="264">
        <v>-58742</v>
      </c>
      <c r="DV18" s="264">
        <v>-470</v>
      </c>
      <c r="DW18" s="264">
        <v>-4674</v>
      </c>
      <c r="DX18" s="287">
        <v>-1803808</v>
      </c>
      <c r="DY18" s="264">
        <v>-1149499</v>
      </c>
      <c r="DZ18" s="287">
        <v>707921</v>
      </c>
    </row>
    <row r="19" spans="1:130" x14ac:dyDescent="0.15">
      <c r="A19" s="58" t="s">
        <v>62</v>
      </c>
      <c r="B19" s="59" t="s">
        <v>6</v>
      </c>
      <c r="C19" s="266">
        <v>968</v>
      </c>
      <c r="D19" s="266">
        <v>0</v>
      </c>
      <c r="E19" s="266">
        <v>326</v>
      </c>
      <c r="F19" s="266">
        <v>0</v>
      </c>
      <c r="G19" s="266">
        <v>3718</v>
      </c>
      <c r="H19" s="266">
        <v>0</v>
      </c>
      <c r="I19" s="266">
        <v>0</v>
      </c>
      <c r="J19" s="266">
        <v>7949</v>
      </c>
      <c r="K19" s="266">
        <v>59579</v>
      </c>
      <c r="L19" s="266">
        <v>3345</v>
      </c>
      <c r="M19" s="266">
        <v>0</v>
      </c>
      <c r="N19" s="266">
        <v>38</v>
      </c>
      <c r="O19" s="266">
        <v>3788</v>
      </c>
      <c r="P19" s="266">
        <v>8399</v>
      </c>
      <c r="Q19" s="266">
        <v>12784</v>
      </c>
      <c r="R19" s="266">
        <v>1068829</v>
      </c>
      <c r="S19" s="266">
        <v>477410</v>
      </c>
      <c r="T19" s="266">
        <v>251767</v>
      </c>
      <c r="U19" s="266">
        <v>0</v>
      </c>
      <c r="V19" s="266">
        <v>92</v>
      </c>
      <c r="W19" s="266">
        <v>0</v>
      </c>
      <c r="X19" s="266">
        <v>0</v>
      </c>
      <c r="Y19" s="266">
        <v>0</v>
      </c>
      <c r="Z19" s="266">
        <v>113</v>
      </c>
      <c r="AA19" s="266">
        <v>388</v>
      </c>
      <c r="AB19" s="266">
        <v>0</v>
      </c>
      <c r="AC19" s="266">
        <v>0</v>
      </c>
      <c r="AD19" s="266">
        <v>5173</v>
      </c>
      <c r="AE19" s="266">
        <v>121</v>
      </c>
      <c r="AF19" s="266">
        <v>54</v>
      </c>
      <c r="AG19" s="266">
        <v>1970</v>
      </c>
      <c r="AH19" s="266">
        <v>0</v>
      </c>
      <c r="AI19" s="266">
        <v>148123</v>
      </c>
      <c r="AJ19" s="266">
        <v>13346</v>
      </c>
      <c r="AK19" s="266">
        <v>0</v>
      </c>
      <c r="AL19" s="266">
        <v>0</v>
      </c>
      <c r="AM19" s="266">
        <v>0</v>
      </c>
      <c r="AN19" s="266">
        <v>75</v>
      </c>
      <c r="AO19" s="266">
        <v>0</v>
      </c>
      <c r="AP19" s="266">
        <v>45</v>
      </c>
      <c r="AQ19" s="266">
        <v>258</v>
      </c>
      <c r="AR19" s="266">
        <v>1564</v>
      </c>
      <c r="AS19" s="266">
        <v>138</v>
      </c>
      <c r="AT19" s="266">
        <v>4915</v>
      </c>
      <c r="AU19" s="266">
        <v>321</v>
      </c>
      <c r="AV19" s="266">
        <v>6781</v>
      </c>
      <c r="AW19" s="266">
        <v>72440</v>
      </c>
      <c r="AX19" s="266">
        <v>34327</v>
      </c>
      <c r="AY19" s="266">
        <v>241</v>
      </c>
      <c r="AZ19" s="266">
        <v>2</v>
      </c>
      <c r="BA19" s="266">
        <v>949</v>
      </c>
      <c r="BB19" s="266">
        <v>1031</v>
      </c>
      <c r="BC19" s="266">
        <v>3898</v>
      </c>
      <c r="BD19" s="266">
        <v>0</v>
      </c>
      <c r="BE19" s="266">
        <v>0</v>
      </c>
      <c r="BF19" s="266">
        <v>447</v>
      </c>
      <c r="BG19" s="266">
        <v>0</v>
      </c>
      <c r="BH19" s="266">
        <v>0</v>
      </c>
      <c r="BI19" s="266">
        <v>12175</v>
      </c>
      <c r="BJ19" s="266">
        <v>81</v>
      </c>
      <c r="BK19" s="266">
        <v>103305</v>
      </c>
      <c r="BL19" s="266">
        <v>28183</v>
      </c>
      <c r="BM19" s="266">
        <v>25</v>
      </c>
      <c r="BN19" s="266">
        <v>35</v>
      </c>
      <c r="BO19" s="266">
        <v>0</v>
      </c>
      <c r="BP19" s="266">
        <v>0</v>
      </c>
      <c r="BQ19" s="266">
        <v>1</v>
      </c>
      <c r="BR19" s="266">
        <v>724</v>
      </c>
      <c r="BS19" s="266">
        <v>-43007</v>
      </c>
      <c r="BT19" s="266">
        <v>12777</v>
      </c>
      <c r="BU19" s="266">
        <v>0</v>
      </c>
      <c r="BV19" s="266">
        <v>0</v>
      </c>
      <c r="BW19" s="266">
        <v>5496</v>
      </c>
      <c r="BX19" s="266">
        <v>0</v>
      </c>
      <c r="BY19" s="266">
        <v>2219</v>
      </c>
      <c r="BZ19" s="266">
        <v>0</v>
      </c>
      <c r="CA19" s="266">
        <v>542</v>
      </c>
      <c r="CB19" s="266">
        <v>471</v>
      </c>
      <c r="CC19" s="266">
        <v>600</v>
      </c>
      <c r="CD19" s="266">
        <v>14661</v>
      </c>
      <c r="CE19" s="266">
        <v>2718</v>
      </c>
      <c r="CF19" s="266">
        <v>0</v>
      </c>
      <c r="CG19" s="266">
        <v>3125</v>
      </c>
      <c r="CH19" s="266">
        <v>3</v>
      </c>
      <c r="CI19" s="266">
        <v>17631</v>
      </c>
      <c r="CJ19" s="266">
        <v>54</v>
      </c>
      <c r="CK19" s="266">
        <v>297196</v>
      </c>
      <c r="CL19" s="266">
        <v>7954</v>
      </c>
      <c r="CM19" s="266">
        <v>54538</v>
      </c>
      <c r="CN19" s="266">
        <v>17698</v>
      </c>
      <c r="CO19" s="266">
        <v>21</v>
      </c>
      <c r="CP19" s="266">
        <v>8207</v>
      </c>
      <c r="CQ19" s="266">
        <v>20568</v>
      </c>
      <c r="CR19" s="266">
        <v>15675</v>
      </c>
      <c r="CS19" s="266">
        <v>13829</v>
      </c>
      <c r="CT19" s="266">
        <v>0</v>
      </c>
      <c r="CU19" s="266">
        <v>8</v>
      </c>
      <c r="CV19" s="266">
        <v>1156</v>
      </c>
      <c r="CW19" s="266">
        <v>90563</v>
      </c>
      <c r="CX19" s="266">
        <v>10220</v>
      </c>
      <c r="CY19" s="266">
        <v>2</v>
      </c>
      <c r="CZ19" s="266">
        <v>4155</v>
      </c>
      <c r="DA19" s="266">
        <v>10691</v>
      </c>
      <c r="DB19" s="266">
        <v>124</v>
      </c>
      <c r="DC19" s="266">
        <v>185542</v>
      </c>
      <c r="DD19" s="267">
        <v>1332</v>
      </c>
      <c r="DE19" s="267">
        <v>3097010</v>
      </c>
      <c r="DF19" s="266">
        <v>-33097</v>
      </c>
      <c r="DG19" s="266">
        <v>-120533</v>
      </c>
      <c r="DH19" s="266">
        <v>0</v>
      </c>
      <c r="DI19" s="266">
        <v>0</v>
      </c>
      <c r="DJ19" s="266">
        <v>0</v>
      </c>
      <c r="DK19" s="266">
        <v>0</v>
      </c>
      <c r="DL19" s="266">
        <v>-30033</v>
      </c>
      <c r="DM19" s="288">
        <v>-183663</v>
      </c>
      <c r="DN19" s="266">
        <v>2913347</v>
      </c>
      <c r="DO19" s="289">
        <v>3267261</v>
      </c>
      <c r="DP19" s="267">
        <v>603224</v>
      </c>
      <c r="DQ19" s="266">
        <v>3870485</v>
      </c>
      <c r="DR19" s="288">
        <v>3686822</v>
      </c>
      <c r="DS19" s="288">
        <v>6783832</v>
      </c>
      <c r="DT19" s="266">
        <v>-2299113</v>
      </c>
      <c r="DU19" s="266">
        <v>-2255</v>
      </c>
      <c r="DV19" s="266">
        <v>0</v>
      </c>
      <c r="DW19" s="266">
        <v>-180</v>
      </c>
      <c r="DX19" s="288">
        <v>-2301548</v>
      </c>
      <c r="DY19" s="266">
        <v>1385274</v>
      </c>
      <c r="DZ19" s="288">
        <v>4482284</v>
      </c>
    </row>
    <row r="20" spans="1:130" x14ac:dyDescent="0.15">
      <c r="A20" s="51" t="s">
        <v>63</v>
      </c>
      <c r="B20" s="50" t="s">
        <v>64</v>
      </c>
      <c r="C20" s="264">
        <v>374585</v>
      </c>
      <c r="D20" s="264">
        <v>98134</v>
      </c>
      <c r="E20" s="264">
        <v>68559</v>
      </c>
      <c r="F20" s="264">
        <v>8549</v>
      </c>
      <c r="G20" s="264">
        <v>21223</v>
      </c>
      <c r="H20" s="264">
        <v>0</v>
      </c>
      <c r="I20" s="264">
        <v>0</v>
      </c>
      <c r="J20" s="264">
        <v>584338</v>
      </c>
      <c r="K20" s="264">
        <v>296026</v>
      </c>
      <c r="L20" s="264">
        <v>39863</v>
      </c>
      <c r="M20" s="264">
        <v>0</v>
      </c>
      <c r="N20" s="264">
        <v>255</v>
      </c>
      <c r="O20" s="264">
        <v>8366</v>
      </c>
      <c r="P20" s="264">
        <v>1192</v>
      </c>
      <c r="Q20" s="264">
        <v>7917</v>
      </c>
      <c r="R20" s="264">
        <v>5741</v>
      </c>
      <c r="S20" s="264">
        <v>1826</v>
      </c>
      <c r="T20" s="264">
        <v>2046</v>
      </c>
      <c r="U20" s="264">
        <v>1750</v>
      </c>
      <c r="V20" s="264">
        <v>353</v>
      </c>
      <c r="W20" s="264">
        <v>0</v>
      </c>
      <c r="X20" s="264">
        <v>2097</v>
      </c>
      <c r="Y20" s="264">
        <v>0</v>
      </c>
      <c r="Z20" s="264">
        <v>1194</v>
      </c>
      <c r="AA20" s="264">
        <v>14083</v>
      </c>
      <c r="AB20" s="264">
        <v>0</v>
      </c>
      <c r="AC20" s="264">
        <v>34</v>
      </c>
      <c r="AD20" s="264">
        <v>3036</v>
      </c>
      <c r="AE20" s="264">
        <v>24</v>
      </c>
      <c r="AF20" s="264">
        <v>408</v>
      </c>
      <c r="AG20" s="264">
        <v>1948</v>
      </c>
      <c r="AH20" s="264">
        <v>275</v>
      </c>
      <c r="AI20" s="264">
        <v>243121</v>
      </c>
      <c r="AJ20" s="264">
        <v>6414</v>
      </c>
      <c r="AK20" s="264">
        <v>0</v>
      </c>
      <c r="AL20" s="264">
        <v>0</v>
      </c>
      <c r="AM20" s="264">
        <v>0</v>
      </c>
      <c r="AN20" s="264">
        <v>54</v>
      </c>
      <c r="AO20" s="264">
        <v>0</v>
      </c>
      <c r="AP20" s="264">
        <v>13</v>
      </c>
      <c r="AQ20" s="264">
        <v>127</v>
      </c>
      <c r="AR20" s="264">
        <v>6366</v>
      </c>
      <c r="AS20" s="264">
        <v>214</v>
      </c>
      <c r="AT20" s="264">
        <v>13006</v>
      </c>
      <c r="AU20" s="264">
        <v>2736</v>
      </c>
      <c r="AV20" s="264">
        <v>5542</v>
      </c>
      <c r="AW20" s="264">
        <v>51077</v>
      </c>
      <c r="AX20" s="264">
        <v>6322</v>
      </c>
      <c r="AY20" s="264">
        <v>782</v>
      </c>
      <c r="AZ20" s="264">
        <v>6</v>
      </c>
      <c r="BA20" s="264">
        <v>1366</v>
      </c>
      <c r="BB20" s="264">
        <v>884</v>
      </c>
      <c r="BC20" s="264">
        <v>1211</v>
      </c>
      <c r="BD20" s="264">
        <v>0</v>
      </c>
      <c r="BE20" s="264">
        <v>4</v>
      </c>
      <c r="BF20" s="264">
        <v>1906</v>
      </c>
      <c r="BG20" s="264">
        <v>61</v>
      </c>
      <c r="BH20" s="264">
        <v>10</v>
      </c>
      <c r="BI20" s="264">
        <v>10169</v>
      </c>
      <c r="BJ20" s="264">
        <v>751</v>
      </c>
      <c r="BK20" s="264">
        <v>491</v>
      </c>
      <c r="BL20" s="264">
        <v>23480</v>
      </c>
      <c r="BM20" s="264">
        <v>4</v>
      </c>
      <c r="BN20" s="264">
        <v>0</v>
      </c>
      <c r="BO20" s="264">
        <v>0</v>
      </c>
      <c r="BP20" s="264">
        <v>0</v>
      </c>
      <c r="BQ20" s="264">
        <v>190</v>
      </c>
      <c r="BR20" s="264">
        <v>2393</v>
      </c>
      <c r="BS20" s="264">
        <v>540286</v>
      </c>
      <c r="BT20" s="264">
        <v>40344</v>
      </c>
      <c r="BU20" s="264">
        <v>236</v>
      </c>
      <c r="BV20" s="264">
        <v>0</v>
      </c>
      <c r="BW20" s="264">
        <v>0</v>
      </c>
      <c r="BX20" s="264">
        <v>489</v>
      </c>
      <c r="BY20" s="264">
        <v>3851</v>
      </c>
      <c r="BZ20" s="264">
        <v>0</v>
      </c>
      <c r="CA20" s="264">
        <v>9339</v>
      </c>
      <c r="CB20" s="264">
        <v>2206</v>
      </c>
      <c r="CC20" s="264">
        <v>95</v>
      </c>
      <c r="CD20" s="264">
        <v>6050</v>
      </c>
      <c r="CE20" s="264">
        <v>9163</v>
      </c>
      <c r="CF20" s="264">
        <v>1040</v>
      </c>
      <c r="CG20" s="264">
        <v>6416</v>
      </c>
      <c r="CH20" s="264">
        <v>1011</v>
      </c>
      <c r="CI20" s="264">
        <v>3037</v>
      </c>
      <c r="CJ20" s="264">
        <v>82</v>
      </c>
      <c r="CK20" s="264">
        <v>383</v>
      </c>
      <c r="CL20" s="264">
        <v>7778</v>
      </c>
      <c r="CM20" s="264">
        <v>18714</v>
      </c>
      <c r="CN20" s="264">
        <v>21724</v>
      </c>
      <c r="CO20" s="264">
        <v>71558</v>
      </c>
      <c r="CP20" s="264">
        <v>9093</v>
      </c>
      <c r="CQ20" s="264">
        <v>104313</v>
      </c>
      <c r="CR20" s="264">
        <v>80685</v>
      </c>
      <c r="CS20" s="264">
        <v>12452</v>
      </c>
      <c r="CT20" s="264">
        <v>62</v>
      </c>
      <c r="CU20" s="264">
        <v>1655</v>
      </c>
      <c r="CV20" s="264">
        <v>38</v>
      </c>
      <c r="CW20" s="264">
        <v>39420</v>
      </c>
      <c r="CX20" s="264">
        <v>6866</v>
      </c>
      <c r="CY20" s="264">
        <v>79423</v>
      </c>
      <c r="CZ20" s="264">
        <v>2852</v>
      </c>
      <c r="DA20" s="264">
        <v>6617</v>
      </c>
      <c r="DB20" s="264">
        <v>4146</v>
      </c>
      <c r="DC20" s="264">
        <v>471842</v>
      </c>
      <c r="DD20" s="265">
        <v>1088</v>
      </c>
      <c r="DE20" s="265">
        <v>3486876</v>
      </c>
      <c r="DF20" s="264">
        <v>72783</v>
      </c>
      <c r="DG20" s="264">
        <v>283162</v>
      </c>
      <c r="DH20" s="264">
        <v>0</v>
      </c>
      <c r="DI20" s="264">
        <v>0</v>
      </c>
      <c r="DJ20" s="264">
        <v>0</v>
      </c>
      <c r="DK20" s="264">
        <v>0</v>
      </c>
      <c r="DL20" s="264">
        <v>-10135</v>
      </c>
      <c r="DM20" s="287">
        <v>345810</v>
      </c>
      <c r="DN20" s="264">
        <v>3832686</v>
      </c>
      <c r="DO20" s="270">
        <v>252284</v>
      </c>
      <c r="DP20" s="265">
        <v>8877</v>
      </c>
      <c r="DQ20" s="264">
        <v>261161</v>
      </c>
      <c r="DR20" s="287">
        <v>606971</v>
      </c>
      <c r="DS20" s="287">
        <v>4093847</v>
      </c>
      <c r="DT20" s="264">
        <v>-2719457</v>
      </c>
      <c r="DU20" s="264">
        <v>-14541</v>
      </c>
      <c r="DV20" s="264">
        <v>-1</v>
      </c>
      <c r="DW20" s="264">
        <v>-1161</v>
      </c>
      <c r="DX20" s="287">
        <v>-2735160</v>
      </c>
      <c r="DY20" s="264">
        <v>-2128189</v>
      </c>
      <c r="DZ20" s="287">
        <v>1358687</v>
      </c>
    </row>
    <row r="21" spans="1:130" x14ac:dyDescent="0.15">
      <c r="A21" s="51" t="s">
        <v>65</v>
      </c>
      <c r="B21" s="50" t="s">
        <v>66</v>
      </c>
      <c r="C21" s="264">
        <v>1669</v>
      </c>
      <c r="D21" s="264">
        <v>0</v>
      </c>
      <c r="E21" s="264">
        <v>591</v>
      </c>
      <c r="F21" s="264">
        <v>167</v>
      </c>
      <c r="G21" s="264">
        <v>5070</v>
      </c>
      <c r="H21" s="264">
        <v>0</v>
      </c>
      <c r="I21" s="264">
        <v>1495</v>
      </c>
      <c r="J21" s="264">
        <v>403159</v>
      </c>
      <c r="K21" s="264">
        <v>29469</v>
      </c>
      <c r="L21" s="264">
        <v>4957</v>
      </c>
      <c r="M21" s="264">
        <v>0</v>
      </c>
      <c r="N21" s="264">
        <v>27</v>
      </c>
      <c r="O21" s="264">
        <v>8090</v>
      </c>
      <c r="P21" s="264">
        <v>1270</v>
      </c>
      <c r="Q21" s="264">
        <v>2058</v>
      </c>
      <c r="R21" s="264">
        <v>641</v>
      </c>
      <c r="S21" s="264">
        <v>5442</v>
      </c>
      <c r="T21" s="264">
        <v>95001</v>
      </c>
      <c r="U21" s="264">
        <v>140</v>
      </c>
      <c r="V21" s="264">
        <v>119</v>
      </c>
      <c r="W21" s="264">
        <v>0</v>
      </c>
      <c r="X21" s="264">
        <v>212</v>
      </c>
      <c r="Y21" s="264">
        <v>0</v>
      </c>
      <c r="Z21" s="264">
        <v>131</v>
      </c>
      <c r="AA21" s="264">
        <v>5156</v>
      </c>
      <c r="AB21" s="264">
        <v>0</v>
      </c>
      <c r="AC21" s="264">
        <v>125</v>
      </c>
      <c r="AD21" s="264">
        <v>499</v>
      </c>
      <c r="AE21" s="264">
        <v>41</v>
      </c>
      <c r="AF21" s="264">
        <v>71</v>
      </c>
      <c r="AG21" s="264">
        <v>682</v>
      </c>
      <c r="AH21" s="264">
        <v>273</v>
      </c>
      <c r="AI21" s="264">
        <v>17322</v>
      </c>
      <c r="AJ21" s="264">
        <v>839</v>
      </c>
      <c r="AK21" s="264">
        <v>0</v>
      </c>
      <c r="AL21" s="264">
        <v>0</v>
      </c>
      <c r="AM21" s="264">
        <v>0</v>
      </c>
      <c r="AN21" s="264">
        <v>6</v>
      </c>
      <c r="AO21" s="264">
        <v>113</v>
      </c>
      <c r="AP21" s="264">
        <v>110</v>
      </c>
      <c r="AQ21" s="264">
        <v>539</v>
      </c>
      <c r="AR21" s="264">
        <v>2740</v>
      </c>
      <c r="AS21" s="264">
        <v>464</v>
      </c>
      <c r="AT21" s="264">
        <v>8216</v>
      </c>
      <c r="AU21" s="264">
        <v>1039</v>
      </c>
      <c r="AV21" s="264">
        <v>35801</v>
      </c>
      <c r="AW21" s="264">
        <v>32931</v>
      </c>
      <c r="AX21" s="264">
        <v>13236</v>
      </c>
      <c r="AY21" s="264">
        <v>1574</v>
      </c>
      <c r="AZ21" s="264">
        <v>33</v>
      </c>
      <c r="BA21" s="264">
        <v>53</v>
      </c>
      <c r="BB21" s="264">
        <v>3348</v>
      </c>
      <c r="BC21" s="264">
        <v>6715</v>
      </c>
      <c r="BD21" s="264">
        <v>0</v>
      </c>
      <c r="BE21" s="264">
        <v>42</v>
      </c>
      <c r="BF21" s="264">
        <v>2009</v>
      </c>
      <c r="BG21" s="264">
        <v>634</v>
      </c>
      <c r="BH21" s="264">
        <v>73</v>
      </c>
      <c r="BI21" s="264">
        <v>7478</v>
      </c>
      <c r="BJ21" s="264">
        <v>1752</v>
      </c>
      <c r="BK21" s="264">
        <v>15642</v>
      </c>
      <c r="BL21" s="264">
        <v>9470</v>
      </c>
      <c r="BM21" s="264">
        <v>12421</v>
      </c>
      <c r="BN21" s="264">
        <v>3283</v>
      </c>
      <c r="BO21" s="264">
        <v>24566</v>
      </c>
      <c r="BP21" s="264">
        <v>6993</v>
      </c>
      <c r="BQ21" s="264">
        <v>13792</v>
      </c>
      <c r="BR21" s="264">
        <v>13078</v>
      </c>
      <c r="BS21" s="264">
        <v>490352</v>
      </c>
      <c r="BT21" s="264">
        <v>457394</v>
      </c>
      <c r="BU21" s="264">
        <v>1794</v>
      </c>
      <c r="BV21" s="264">
        <v>482</v>
      </c>
      <c r="BW21" s="264">
        <v>0</v>
      </c>
      <c r="BX21" s="264">
        <v>2832</v>
      </c>
      <c r="BY21" s="264">
        <v>13269</v>
      </c>
      <c r="BZ21" s="264">
        <v>0</v>
      </c>
      <c r="CA21" s="264">
        <v>15747</v>
      </c>
      <c r="CB21" s="264">
        <v>2845</v>
      </c>
      <c r="CC21" s="264">
        <v>772</v>
      </c>
      <c r="CD21" s="264">
        <v>3788</v>
      </c>
      <c r="CE21" s="264">
        <v>46878</v>
      </c>
      <c r="CF21" s="264">
        <v>20859</v>
      </c>
      <c r="CG21" s="264">
        <v>179047</v>
      </c>
      <c r="CH21" s="264">
        <v>7841</v>
      </c>
      <c r="CI21" s="264">
        <v>20673</v>
      </c>
      <c r="CJ21" s="264">
        <v>1745</v>
      </c>
      <c r="CK21" s="264">
        <v>140715</v>
      </c>
      <c r="CL21" s="264">
        <v>356571</v>
      </c>
      <c r="CM21" s="264">
        <v>200327</v>
      </c>
      <c r="CN21" s="264">
        <v>81289</v>
      </c>
      <c r="CO21" s="264">
        <v>184384</v>
      </c>
      <c r="CP21" s="264">
        <v>18929</v>
      </c>
      <c r="CQ21" s="264">
        <v>123312</v>
      </c>
      <c r="CR21" s="264">
        <v>31400</v>
      </c>
      <c r="CS21" s="264">
        <v>190353</v>
      </c>
      <c r="CT21" s="264">
        <v>6579</v>
      </c>
      <c r="CU21" s="264">
        <v>121797</v>
      </c>
      <c r="CV21" s="264">
        <v>8714</v>
      </c>
      <c r="CW21" s="264">
        <v>98991</v>
      </c>
      <c r="CX21" s="264">
        <v>4926</v>
      </c>
      <c r="CY21" s="264">
        <v>13356</v>
      </c>
      <c r="CZ21" s="264">
        <v>13475</v>
      </c>
      <c r="DA21" s="264">
        <v>91376</v>
      </c>
      <c r="DB21" s="264">
        <v>12758</v>
      </c>
      <c r="DC21" s="264">
        <v>0</v>
      </c>
      <c r="DD21" s="265">
        <v>154</v>
      </c>
      <c r="DE21" s="265">
        <v>3768591</v>
      </c>
      <c r="DF21" s="264">
        <v>14636</v>
      </c>
      <c r="DG21" s="264">
        <v>51568</v>
      </c>
      <c r="DH21" s="264">
        <v>0</v>
      </c>
      <c r="DI21" s="264">
        <v>0</v>
      </c>
      <c r="DJ21" s="264">
        <v>0</v>
      </c>
      <c r="DK21" s="264">
        <v>0</v>
      </c>
      <c r="DL21" s="264">
        <v>5799</v>
      </c>
      <c r="DM21" s="287">
        <v>72003</v>
      </c>
      <c r="DN21" s="264">
        <v>3840594</v>
      </c>
      <c r="DO21" s="270">
        <v>481425</v>
      </c>
      <c r="DP21" s="265">
        <v>37</v>
      </c>
      <c r="DQ21" s="264">
        <v>481462</v>
      </c>
      <c r="DR21" s="287">
        <v>553465</v>
      </c>
      <c r="DS21" s="287">
        <v>4322056</v>
      </c>
      <c r="DT21" s="264">
        <v>-2463165</v>
      </c>
      <c r="DU21" s="264">
        <v>-398</v>
      </c>
      <c r="DV21" s="264">
        <v>0</v>
      </c>
      <c r="DW21" s="264">
        <v>-32</v>
      </c>
      <c r="DX21" s="287">
        <v>-2463595</v>
      </c>
      <c r="DY21" s="264">
        <v>-1910130</v>
      </c>
      <c r="DZ21" s="287">
        <v>1858461</v>
      </c>
    </row>
    <row r="22" spans="1:130" x14ac:dyDescent="0.15">
      <c r="A22" s="51" t="s">
        <v>67</v>
      </c>
      <c r="B22" s="50" t="s">
        <v>68</v>
      </c>
      <c r="C22" s="264">
        <v>992529</v>
      </c>
      <c r="D22" s="264">
        <v>0</v>
      </c>
      <c r="E22" s="264">
        <v>1208</v>
      </c>
      <c r="F22" s="264">
        <v>809</v>
      </c>
      <c r="G22" s="264">
        <v>0</v>
      </c>
      <c r="H22" s="264">
        <v>0</v>
      </c>
      <c r="I22" s="264">
        <v>0</v>
      </c>
      <c r="J22" s="264">
        <v>247</v>
      </c>
      <c r="K22" s="264">
        <v>220</v>
      </c>
      <c r="L22" s="264">
        <v>19</v>
      </c>
      <c r="M22" s="264">
        <v>0</v>
      </c>
      <c r="N22" s="264">
        <v>0</v>
      </c>
      <c r="O22" s="264">
        <v>5</v>
      </c>
      <c r="P22" s="264">
        <v>10</v>
      </c>
      <c r="Q22" s="264">
        <v>0</v>
      </c>
      <c r="R22" s="264">
        <v>26</v>
      </c>
      <c r="S22" s="264">
        <v>0</v>
      </c>
      <c r="T22" s="264">
        <v>5</v>
      </c>
      <c r="U22" s="264">
        <v>83059</v>
      </c>
      <c r="V22" s="264">
        <v>1551</v>
      </c>
      <c r="W22" s="264">
        <v>0</v>
      </c>
      <c r="X22" s="264">
        <v>9836</v>
      </c>
      <c r="Y22" s="264">
        <v>0</v>
      </c>
      <c r="Z22" s="264">
        <v>63</v>
      </c>
      <c r="AA22" s="264">
        <v>1763</v>
      </c>
      <c r="AB22" s="264">
        <v>0</v>
      </c>
      <c r="AC22" s="264">
        <v>0</v>
      </c>
      <c r="AD22" s="264">
        <v>0</v>
      </c>
      <c r="AE22" s="264">
        <v>1</v>
      </c>
      <c r="AF22" s="264">
        <v>1</v>
      </c>
      <c r="AG22" s="264">
        <v>0</v>
      </c>
      <c r="AH22" s="264">
        <v>0</v>
      </c>
      <c r="AI22" s="264">
        <v>0</v>
      </c>
      <c r="AJ22" s="264">
        <v>62</v>
      </c>
      <c r="AK22" s="264">
        <v>0</v>
      </c>
      <c r="AL22" s="264">
        <v>0</v>
      </c>
      <c r="AM22" s="264">
        <v>0</v>
      </c>
      <c r="AN22" s="264">
        <v>0</v>
      </c>
      <c r="AO22" s="264">
        <v>61</v>
      </c>
      <c r="AP22" s="264">
        <v>0</v>
      </c>
      <c r="AQ22" s="264">
        <v>0</v>
      </c>
      <c r="AR22" s="264">
        <v>0</v>
      </c>
      <c r="AS22" s="264">
        <v>0</v>
      </c>
      <c r="AT22" s="264">
        <v>11</v>
      </c>
      <c r="AU22" s="264">
        <v>0</v>
      </c>
      <c r="AV22" s="264">
        <v>0</v>
      </c>
      <c r="AW22" s="264">
        <v>91</v>
      </c>
      <c r="AX22" s="264">
        <v>0</v>
      </c>
      <c r="AY22" s="264">
        <v>0</v>
      </c>
      <c r="AZ22" s="264">
        <v>0</v>
      </c>
      <c r="BA22" s="264">
        <v>55</v>
      </c>
      <c r="BB22" s="264">
        <v>0</v>
      </c>
      <c r="BC22" s="264">
        <v>0</v>
      </c>
      <c r="BD22" s="264">
        <v>0</v>
      </c>
      <c r="BE22" s="264">
        <v>0</v>
      </c>
      <c r="BF22" s="264">
        <v>0</v>
      </c>
      <c r="BG22" s="264">
        <v>0</v>
      </c>
      <c r="BH22" s="264">
        <v>0</v>
      </c>
      <c r="BI22" s="264">
        <v>19</v>
      </c>
      <c r="BJ22" s="264">
        <v>0</v>
      </c>
      <c r="BK22" s="264">
        <v>0</v>
      </c>
      <c r="BL22" s="264">
        <v>0</v>
      </c>
      <c r="BM22" s="264">
        <v>14300</v>
      </c>
      <c r="BN22" s="264">
        <v>1802</v>
      </c>
      <c r="BO22" s="264">
        <v>783</v>
      </c>
      <c r="BP22" s="264">
        <v>186</v>
      </c>
      <c r="BQ22" s="264">
        <v>0</v>
      </c>
      <c r="BR22" s="264">
        <v>0</v>
      </c>
      <c r="BS22" s="264">
        <v>0</v>
      </c>
      <c r="BT22" s="264">
        <v>0</v>
      </c>
      <c r="BU22" s="264">
        <v>31</v>
      </c>
      <c r="BV22" s="264">
        <v>0</v>
      </c>
      <c r="BW22" s="264">
        <v>0</v>
      </c>
      <c r="BX22" s="264">
        <v>0</v>
      </c>
      <c r="BY22" s="264">
        <v>0</v>
      </c>
      <c r="BZ22" s="264">
        <v>0</v>
      </c>
      <c r="CA22" s="264">
        <v>0</v>
      </c>
      <c r="CB22" s="264">
        <v>0</v>
      </c>
      <c r="CC22" s="264">
        <v>0</v>
      </c>
      <c r="CD22" s="264">
        <v>35</v>
      </c>
      <c r="CE22" s="264">
        <v>0</v>
      </c>
      <c r="CF22" s="264">
        <v>0</v>
      </c>
      <c r="CG22" s="264">
        <v>0</v>
      </c>
      <c r="CH22" s="264">
        <v>0</v>
      </c>
      <c r="CI22" s="264">
        <v>0</v>
      </c>
      <c r="CJ22" s="264">
        <v>0</v>
      </c>
      <c r="CK22" s="264">
        <v>0</v>
      </c>
      <c r="CL22" s="264">
        <v>164</v>
      </c>
      <c r="CM22" s="264">
        <v>0</v>
      </c>
      <c r="CN22" s="264">
        <v>0</v>
      </c>
      <c r="CO22" s="264">
        <v>0</v>
      </c>
      <c r="CP22" s="264">
        <v>0</v>
      </c>
      <c r="CQ22" s="264">
        <v>0</v>
      </c>
      <c r="CR22" s="264">
        <v>0</v>
      </c>
      <c r="CS22" s="264">
        <v>0</v>
      </c>
      <c r="CT22" s="264">
        <v>0</v>
      </c>
      <c r="CU22" s="264">
        <v>0</v>
      </c>
      <c r="CV22" s="264">
        <v>0</v>
      </c>
      <c r="CW22" s="264">
        <v>0</v>
      </c>
      <c r="CX22" s="264">
        <v>0</v>
      </c>
      <c r="CY22" s="264">
        <v>0</v>
      </c>
      <c r="CZ22" s="264">
        <v>0</v>
      </c>
      <c r="DA22" s="264">
        <v>832</v>
      </c>
      <c r="DB22" s="264">
        <v>2651</v>
      </c>
      <c r="DC22" s="264">
        <v>0</v>
      </c>
      <c r="DD22" s="265">
        <v>3540</v>
      </c>
      <c r="DE22" s="265">
        <v>1115975</v>
      </c>
      <c r="DF22" s="264">
        <v>0</v>
      </c>
      <c r="DG22" s="264">
        <v>8530</v>
      </c>
      <c r="DH22" s="264">
        <v>0</v>
      </c>
      <c r="DI22" s="264">
        <v>0</v>
      </c>
      <c r="DJ22" s="264">
        <v>0</v>
      </c>
      <c r="DK22" s="264">
        <v>0</v>
      </c>
      <c r="DL22" s="264">
        <v>5422</v>
      </c>
      <c r="DM22" s="287">
        <v>13952</v>
      </c>
      <c r="DN22" s="264">
        <v>1129927</v>
      </c>
      <c r="DO22" s="270">
        <v>0</v>
      </c>
      <c r="DP22" s="265">
        <v>452</v>
      </c>
      <c r="DQ22" s="264">
        <v>452</v>
      </c>
      <c r="DR22" s="287">
        <v>14404</v>
      </c>
      <c r="DS22" s="287">
        <v>1130379</v>
      </c>
      <c r="DT22" s="264">
        <v>-568765</v>
      </c>
      <c r="DU22" s="264">
        <v>-115124</v>
      </c>
      <c r="DV22" s="264">
        <v>-43</v>
      </c>
      <c r="DW22" s="264">
        <v>-9214</v>
      </c>
      <c r="DX22" s="287">
        <v>-693146</v>
      </c>
      <c r="DY22" s="264">
        <v>-678742</v>
      </c>
      <c r="DZ22" s="287">
        <v>437233</v>
      </c>
    </row>
    <row r="23" spans="1:130" x14ac:dyDescent="0.15">
      <c r="A23" s="51" t="s">
        <v>69</v>
      </c>
      <c r="B23" s="50" t="s">
        <v>70</v>
      </c>
      <c r="C23" s="264">
        <v>21725</v>
      </c>
      <c r="D23" s="264">
        <v>6979</v>
      </c>
      <c r="E23" s="264">
        <v>3499</v>
      </c>
      <c r="F23" s="264">
        <v>332</v>
      </c>
      <c r="G23" s="264">
        <v>24965</v>
      </c>
      <c r="H23" s="264">
        <v>0</v>
      </c>
      <c r="I23" s="264">
        <v>1166</v>
      </c>
      <c r="J23" s="264">
        <v>162005</v>
      </c>
      <c r="K23" s="264">
        <v>90781</v>
      </c>
      <c r="L23" s="264">
        <v>66385</v>
      </c>
      <c r="M23" s="264">
        <v>0</v>
      </c>
      <c r="N23" s="264">
        <v>1024</v>
      </c>
      <c r="O23" s="264">
        <v>1903</v>
      </c>
      <c r="P23" s="264">
        <v>334</v>
      </c>
      <c r="Q23" s="264">
        <v>259</v>
      </c>
      <c r="R23" s="264">
        <v>91582</v>
      </c>
      <c r="S23" s="264">
        <v>440</v>
      </c>
      <c r="T23" s="264">
        <v>12</v>
      </c>
      <c r="U23" s="264">
        <v>39479</v>
      </c>
      <c r="V23" s="264">
        <v>67081</v>
      </c>
      <c r="W23" s="264">
        <v>0</v>
      </c>
      <c r="X23" s="264">
        <v>40327</v>
      </c>
      <c r="Y23" s="264">
        <v>0</v>
      </c>
      <c r="Z23" s="264">
        <v>1569</v>
      </c>
      <c r="AA23" s="264">
        <v>35055</v>
      </c>
      <c r="AB23" s="264">
        <v>0</v>
      </c>
      <c r="AC23" s="264">
        <v>189</v>
      </c>
      <c r="AD23" s="264">
        <v>5500</v>
      </c>
      <c r="AE23" s="264">
        <v>2283</v>
      </c>
      <c r="AF23" s="264">
        <v>115</v>
      </c>
      <c r="AG23" s="264">
        <v>4893</v>
      </c>
      <c r="AH23" s="264">
        <v>3665</v>
      </c>
      <c r="AI23" s="264">
        <v>170099</v>
      </c>
      <c r="AJ23" s="264">
        <v>3264</v>
      </c>
      <c r="AK23" s="264">
        <v>0</v>
      </c>
      <c r="AL23" s="264">
        <v>0</v>
      </c>
      <c r="AM23" s="264">
        <v>0</v>
      </c>
      <c r="AN23" s="264">
        <v>50</v>
      </c>
      <c r="AO23" s="264">
        <v>2552</v>
      </c>
      <c r="AP23" s="264">
        <v>136</v>
      </c>
      <c r="AQ23" s="264">
        <v>8010</v>
      </c>
      <c r="AR23" s="264">
        <v>2741</v>
      </c>
      <c r="AS23" s="264">
        <v>603</v>
      </c>
      <c r="AT23" s="264">
        <v>5216</v>
      </c>
      <c r="AU23" s="264">
        <v>286</v>
      </c>
      <c r="AV23" s="264">
        <v>56818</v>
      </c>
      <c r="AW23" s="264">
        <v>40423</v>
      </c>
      <c r="AX23" s="264">
        <v>3995</v>
      </c>
      <c r="AY23" s="264">
        <v>134</v>
      </c>
      <c r="AZ23" s="264">
        <v>63</v>
      </c>
      <c r="BA23" s="264">
        <v>3170</v>
      </c>
      <c r="BB23" s="264">
        <v>2247</v>
      </c>
      <c r="BC23" s="264">
        <v>1683</v>
      </c>
      <c r="BD23" s="264">
        <v>0</v>
      </c>
      <c r="BE23" s="264">
        <v>0</v>
      </c>
      <c r="BF23" s="264">
        <v>745</v>
      </c>
      <c r="BG23" s="264">
        <v>2733</v>
      </c>
      <c r="BH23" s="264">
        <v>5</v>
      </c>
      <c r="BI23" s="264">
        <v>3728</v>
      </c>
      <c r="BJ23" s="264">
        <v>353</v>
      </c>
      <c r="BK23" s="264">
        <v>4072</v>
      </c>
      <c r="BL23" s="264">
        <v>3466</v>
      </c>
      <c r="BM23" s="264">
        <v>17264</v>
      </c>
      <c r="BN23" s="264">
        <v>8089</v>
      </c>
      <c r="BO23" s="264">
        <v>28</v>
      </c>
      <c r="BP23" s="264">
        <v>24</v>
      </c>
      <c r="BQ23" s="264">
        <v>35247</v>
      </c>
      <c r="BR23" s="264">
        <v>27389</v>
      </c>
      <c r="BS23" s="264">
        <v>0</v>
      </c>
      <c r="BT23" s="264">
        <v>0</v>
      </c>
      <c r="BU23" s="264">
        <v>0</v>
      </c>
      <c r="BV23" s="264">
        <v>0</v>
      </c>
      <c r="BW23" s="264">
        <v>0</v>
      </c>
      <c r="BX23" s="264">
        <v>52</v>
      </c>
      <c r="BY23" s="264">
        <v>439</v>
      </c>
      <c r="BZ23" s="264">
        <v>0</v>
      </c>
      <c r="CA23" s="264">
        <v>0</v>
      </c>
      <c r="CB23" s="264">
        <v>0</v>
      </c>
      <c r="CC23" s="264">
        <v>0</v>
      </c>
      <c r="CD23" s="264">
        <v>2379</v>
      </c>
      <c r="CE23" s="264">
        <v>285</v>
      </c>
      <c r="CF23" s="264">
        <v>0</v>
      </c>
      <c r="CG23" s="264">
        <v>0</v>
      </c>
      <c r="CH23" s="264">
        <v>0</v>
      </c>
      <c r="CI23" s="264">
        <v>0</v>
      </c>
      <c r="CJ23" s="264">
        <v>0</v>
      </c>
      <c r="CK23" s="264">
        <v>95</v>
      </c>
      <c r="CL23" s="264">
        <v>7206</v>
      </c>
      <c r="CM23" s="264">
        <v>506</v>
      </c>
      <c r="CN23" s="264">
        <v>6859</v>
      </c>
      <c r="CO23" s="264">
        <v>26958</v>
      </c>
      <c r="CP23" s="264">
        <v>36806</v>
      </c>
      <c r="CQ23" s="264">
        <v>5427</v>
      </c>
      <c r="CR23" s="264">
        <v>5342</v>
      </c>
      <c r="CS23" s="264">
        <v>0</v>
      </c>
      <c r="CT23" s="264">
        <v>0</v>
      </c>
      <c r="CU23" s="264">
        <v>748</v>
      </c>
      <c r="CV23" s="264">
        <v>3598</v>
      </c>
      <c r="CW23" s="264">
        <v>0</v>
      </c>
      <c r="CX23" s="264">
        <v>785</v>
      </c>
      <c r="CY23" s="264">
        <v>8316</v>
      </c>
      <c r="CZ23" s="264">
        <v>16066</v>
      </c>
      <c r="DA23" s="264">
        <v>3809</v>
      </c>
      <c r="DB23" s="264">
        <v>112</v>
      </c>
      <c r="DC23" s="264">
        <v>0</v>
      </c>
      <c r="DD23" s="265">
        <v>2738</v>
      </c>
      <c r="DE23" s="265">
        <v>1206706</v>
      </c>
      <c r="DF23" s="264">
        <v>11</v>
      </c>
      <c r="DG23" s="264">
        <v>13315</v>
      </c>
      <c r="DH23" s="264">
        <v>0</v>
      </c>
      <c r="DI23" s="264">
        <v>0</v>
      </c>
      <c r="DJ23" s="264">
        <v>0</v>
      </c>
      <c r="DK23" s="264">
        <v>0</v>
      </c>
      <c r="DL23" s="264">
        <v>143</v>
      </c>
      <c r="DM23" s="287">
        <v>13469</v>
      </c>
      <c r="DN23" s="264">
        <v>1220175</v>
      </c>
      <c r="DO23" s="270">
        <v>28986</v>
      </c>
      <c r="DP23" s="265">
        <v>195789</v>
      </c>
      <c r="DQ23" s="264">
        <v>224775</v>
      </c>
      <c r="DR23" s="287">
        <v>238244</v>
      </c>
      <c r="DS23" s="287">
        <v>1444950</v>
      </c>
      <c r="DT23" s="264">
        <v>-522213</v>
      </c>
      <c r="DU23" s="264">
        <v>-459955</v>
      </c>
      <c r="DV23" s="264">
        <v>-7039</v>
      </c>
      <c r="DW23" s="264">
        <v>-37354</v>
      </c>
      <c r="DX23" s="287">
        <v>-1026561</v>
      </c>
      <c r="DY23" s="264">
        <v>-788317</v>
      </c>
      <c r="DZ23" s="287">
        <v>418389</v>
      </c>
    </row>
    <row r="24" spans="1:130" x14ac:dyDescent="0.15">
      <c r="A24" s="58" t="s">
        <v>71</v>
      </c>
      <c r="B24" s="59" t="s">
        <v>419</v>
      </c>
      <c r="C24" s="266">
        <v>0</v>
      </c>
      <c r="D24" s="266">
        <v>0</v>
      </c>
      <c r="E24" s="266">
        <v>0</v>
      </c>
      <c r="F24" s="266">
        <v>0</v>
      </c>
      <c r="G24" s="266">
        <v>0</v>
      </c>
      <c r="H24" s="266">
        <v>0</v>
      </c>
      <c r="I24" s="266">
        <v>0</v>
      </c>
      <c r="J24" s="266">
        <v>0</v>
      </c>
      <c r="K24" s="266">
        <v>0</v>
      </c>
      <c r="L24" s="266">
        <v>0</v>
      </c>
      <c r="M24" s="266">
        <v>0</v>
      </c>
      <c r="N24" s="266">
        <v>4</v>
      </c>
      <c r="O24" s="266">
        <v>0</v>
      </c>
      <c r="P24" s="266">
        <v>0</v>
      </c>
      <c r="Q24" s="266">
        <v>0</v>
      </c>
      <c r="R24" s="266">
        <v>190</v>
      </c>
      <c r="S24" s="266">
        <v>1</v>
      </c>
      <c r="T24" s="266">
        <v>32</v>
      </c>
      <c r="U24" s="266">
        <v>7434</v>
      </c>
      <c r="V24" s="266">
        <v>5524</v>
      </c>
      <c r="W24" s="266">
        <v>0</v>
      </c>
      <c r="X24" s="266">
        <v>106217</v>
      </c>
      <c r="Y24" s="266">
        <v>0</v>
      </c>
      <c r="Z24" s="266">
        <v>23</v>
      </c>
      <c r="AA24" s="266">
        <v>4161</v>
      </c>
      <c r="AB24" s="266">
        <v>2</v>
      </c>
      <c r="AC24" s="266">
        <v>0</v>
      </c>
      <c r="AD24" s="266">
        <v>25</v>
      </c>
      <c r="AE24" s="266">
        <v>8</v>
      </c>
      <c r="AF24" s="266">
        <v>0</v>
      </c>
      <c r="AG24" s="266">
        <v>174</v>
      </c>
      <c r="AH24" s="266">
        <v>0</v>
      </c>
      <c r="AI24" s="266">
        <v>0</v>
      </c>
      <c r="AJ24" s="266">
        <v>480</v>
      </c>
      <c r="AK24" s="266">
        <v>0</v>
      </c>
      <c r="AL24" s="266">
        <v>0</v>
      </c>
      <c r="AM24" s="266">
        <v>0</v>
      </c>
      <c r="AN24" s="266">
        <v>0</v>
      </c>
      <c r="AO24" s="266">
        <v>0</v>
      </c>
      <c r="AP24" s="266">
        <v>0</v>
      </c>
      <c r="AQ24" s="266">
        <v>0</v>
      </c>
      <c r="AR24" s="266">
        <v>1</v>
      </c>
      <c r="AS24" s="266">
        <v>21</v>
      </c>
      <c r="AT24" s="266">
        <v>58</v>
      </c>
      <c r="AU24" s="266">
        <v>0</v>
      </c>
      <c r="AV24" s="266">
        <v>126</v>
      </c>
      <c r="AW24" s="266">
        <v>2109</v>
      </c>
      <c r="AX24" s="266">
        <v>0</v>
      </c>
      <c r="AY24" s="266">
        <v>0</v>
      </c>
      <c r="AZ24" s="266">
        <v>0</v>
      </c>
      <c r="BA24" s="266">
        <v>0</v>
      </c>
      <c r="BB24" s="266">
        <v>0</v>
      </c>
      <c r="BC24" s="266">
        <v>0</v>
      </c>
      <c r="BD24" s="266">
        <v>0</v>
      </c>
      <c r="BE24" s="266">
        <v>0</v>
      </c>
      <c r="BF24" s="266">
        <v>0</v>
      </c>
      <c r="BG24" s="266">
        <v>4</v>
      </c>
      <c r="BH24" s="266">
        <v>0</v>
      </c>
      <c r="BI24" s="266">
        <v>498</v>
      </c>
      <c r="BJ24" s="266">
        <v>0</v>
      </c>
      <c r="BK24" s="266">
        <v>0</v>
      </c>
      <c r="BL24" s="266">
        <v>0</v>
      </c>
      <c r="BM24" s="266">
        <v>0</v>
      </c>
      <c r="BN24" s="266">
        <v>0</v>
      </c>
      <c r="BO24" s="266">
        <v>0</v>
      </c>
      <c r="BP24" s="266">
        <v>473</v>
      </c>
      <c r="BQ24" s="266">
        <v>0</v>
      </c>
      <c r="BR24" s="266">
        <v>0</v>
      </c>
      <c r="BS24" s="266">
        <v>0</v>
      </c>
      <c r="BT24" s="266">
        <v>0</v>
      </c>
      <c r="BU24" s="266">
        <v>0</v>
      </c>
      <c r="BV24" s="266">
        <v>0</v>
      </c>
      <c r="BW24" s="266">
        <v>0</v>
      </c>
      <c r="BX24" s="266">
        <v>0</v>
      </c>
      <c r="BY24" s="266">
        <v>0</v>
      </c>
      <c r="BZ24" s="266">
        <v>0</v>
      </c>
      <c r="CA24" s="266">
        <v>0</v>
      </c>
      <c r="CB24" s="266">
        <v>0</v>
      </c>
      <c r="CC24" s="266">
        <v>0</v>
      </c>
      <c r="CD24" s="266">
        <v>0</v>
      </c>
      <c r="CE24" s="266">
        <v>0</v>
      </c>
      <c r="CF24" s="266">
        <v>0</v>
      </c>
      <c r="CG24" s="266">
        <v>0</v>
      </c>
      <c r="CH24" s="266">
        <v>0</v>
      </c>
      <c r="CI24" s="266">
        <v>0</v>
      </c>
      <c r="CJ24" s="266">
        <v>0</v>
      </c>
      <c r="CK24" s="266">
        <v>3</v>
      </c>
      <c r="CL24" s="266">
        <v>0</v>
      </c>
      <c r="CM24" s="266">
        <v>0</v>
      </c>
      <c r="CN24" s="266">
        <v>1699</v>
      </c>
      <c r="CO24" s="266">
        <v>5326</v>
      </c>
      <c r="CP24" s="266">
        <v>174</v>
      </c>
      <c r="CQ24" s="266">
        <v>0</v>
      </c>
      <c r="CR24" s="266">
        <v>0</v>
      </c>
      <c r="CS24" s="266">
        <v>0</v>
      </c>
      <c r="CT24" s="266">
        <v>0</v>
      </c>
      <c r="CU24" s="266">
        <v>0</v>
      </c>
      <c r="CV24" s="266">
        <v>0</v>
      </c>
      <c r="CW24" s="266">
        <v>0</v>
      </c>
      <c r="CX24" s="266">
        <v>0</v>
      </c>
      <c r="CY24" s="266">
        <v>0</v>
      </c>
      <c r="CZ24" s="266">
        <v>0</v>
      </c>
      <c r="DA24" s="266">
        <v>0</v>
      </c>
      <c r="DB24" s="266">
        <v>0</v>
      </c>
      <c r="DC24" s="266">
        <v>0</v>
      </c>
      <c r="DD24" s="267">
        <v>0</v>
      </c>
      <c r="DE24" s="267">
        <v>134767</v>
      </c>
      <c r="DF24" s="266">
        <v>0</v>
      </c>
      <c r="DG24" s="266">
        <v>0</v>
      </c>
      <c r="DH24" s="266">
        <v>0</v>
      </c>
      <c r="DI24" s="266">
        <v>0</v>
      </c>
      <c r="DJ24" s="266">
        <v>0</v>
      </c>
      <c r="DK24" s="266">
        <v>0</v>
      </c>
      <c r="DL24" s="266">
        <v>0</v>
      </c>
      <c r="DM24" s="288">
        <v>0</v>
      </c>
      <c r="DN24" s="266">
        <v>134767</v>
      </c>
      <c r="DO24" s="289">
        <v>0</v>
      </c>
      <c r="DP24" s="267">
        <v>0</v>
      </c>
      <c r="DQ24" s="266">
        <v>0</v>
      </c>
      <c r="DR24" s="288">
        <v>0</v>
      </c>
      <c r="DS24" s="288">
        <v>134767</v>
      </c>
      <c r="DT24" s="266">
        <v>-134767</v>
      </c>
      <c r="DU24" s="266">
        <v>0</v>
      </c>
      <c r="DV24" s="266">
        <v>0</v>
      </c>
      <c r="DW24" s="266">
        <v>0</v>
      </c>
      <c r="DX24" s="288">
        <v>-134767</v>
      </c>
      <c r="DY24" s="266">
        <v>-134767</v>
      </c>
      <c r="DZ24" s="288">
        <v>0</v>
      </c>
    </row>
    <row r="25" spans="1:130" x14ac:dyDescent="0.15">
      <c r="A25" s="51" t="s">
        <v>72</v>
      </c>
      <c r="B25" s="50" t="s">
        <v>420</v>
      </c>
      <c r="C25" s="264">
        <v>0</v>
      </c>
      <c r="D25" s="264">
        <v>2</v>
      </c>
      <c r="E25" s="264">
        <v>945</v>
      </c>
      <c r="F25" s="264">
        <v>128</v>
      </c>
      <c r="G25" s="264">
        <v>0</v>
      </c>
      <c r="H25" s="264">
        <v>0</v>
      </c>
      <c r="I25" s="264">
        <v>9816</v>
      </c>
      <c r="J25" s="264">
        <v>132494</v>
      </c>
      <c r="K25" s="264">
        <v>64749</v>
      </c>
      <c r="L25" s="264">
        <v>43491</v>
      </c>
      <c r="M25" s="264">
        <v>0</v>
      </c>
      <c r="N25" s="264">
        <v>1366</v>
      </c>
      <c r="O25" s="264">
        <v>128</v>
      </c>
      <c r="P25" s="264">
        <v>5392</v>
      </c>
      <c r="Q25" s="264">
        <v>1561</v>
      </c>
      <c r="R25" s="264">
        <v>64356</v>
      </c>
      <c r="S25" s="264">
        <v>2895</v>
      </c>
      <c r="T25" s="264">
        <v>2022</v>
      </c>
      <c r="U25" s="264">
        <v>2753</v>
      </c>
      <c r="V25" s="264">
        <v>18880</v>
      </c>
      <c r="W25" s="264">
        <v>0</v>
      </c>
      <c r="X25" s="264">
        <v>254693</v>
      </c>
      <c r="Y25" s="264">
        <v>0</v>
      </c>
      <c r="Z25" s="264">
        <v>3863</v>
      </c>
      <c r="AA25" s="264">
        <v>98551</v>
      </c>
      <c r="AB25" s="264">
        <v>5</v>
      </c>
      <c r="AC25" s="264">
        <v>2157</v>
      </c>
      <c r="AD25" s="264">
        <v>265469</v>
      </c>
      <c r="AE25" s="264">
        <v>6758</v>
      </c>
      <c r="AF25" s="264">
        <v>992</v>
      </c>
      <c r="AG25" s="264">
        <v>484</v>
      </c>
      <c r="AH25" s="264">
        <v>341</v>
      </c>
      <c r="AI25" s="264">
        <v>7790</v>
      </c>
      <c r="AJ25" s="264">
        <v>12908</v>
      </c>
      <c r="AK25" s="264">
        <v>0</v>
      </c>
      <c r="AL25" s="264">
        <v>0</v>
      </c>
      <c r="AM25" s="264">
        <v>0</v>
      </c>
      <c r="AN25" s="264">
        <v>0</v>
      </c>
      <c r="AO25" s="264">
        <v>180</v>
      </c>
      <c r="AP25" s="264">
        <v>266</v>
      </c>
      <c r="AQ25" s="264">
        <v>207</v>
      </c>
      <c r="AR25" s="264">
        <v>1194</v>
      </c>
      <c r="AS25" s="264">
        <v>250</v>
      </c>
      <c r="AT25" s="264">
        <v>959</v>
      </c>
      <c r="AU25" s="264">
        <v>3620</v>
      </c>
      <c r="AV25" s="264">
        <v>51851</v>
      </c>
      <c r="AW25" s="264">
        <v>73208</v>
      </c>
      <c r="AX25" s="264">
        <v>20720</v>
      </c>
      <c r="AY25" s="264">
        <v>1320</v>
      </c>
      <c r="AZ25" s="264">
        <v>4</v>
      </c>
      <c r="BA25" s="264">
        <v>2562</v>
      </c>
      <c r="BB25" s="264">
        <v>1010</v>
      </c>
      <c r="BC25" s="264">
        <v>1603</v>
      </c>
      <c r="BD25" s="264">
        <v>0</v>
      </c>
      <c r="BE25" s="264">
        <v>4</v>
      </c>
      <c r="BF25" s="264">
        <v>6298</v>
      </c>
      <c r="BG25" s="264">
        <v>167</v>
      </c>
      <c r="BH25" s="264">
        <v>0</v>
      </c>
      <c r="BI25" s="264">
        <v>7573</v>
      </c>
      <c r="BJ25" s="264">
        <v>0</v>
      </c>
      <c r="BK25" s="264">
        <v>1528</v>
      </c>
      <c r="BL25" s="264">
        <v>2283</v>
      </c>
      <c r="BM25" s="264">
        <v>12</v>
      </c>
      <c r="BN25" s="264">
        <v>0</v>
      </c>
      <c r="BO25" s="264">
        <v>0</v>
      </c>
      <c r="BP25" s="264">
        <v>6</v>
      </c>
      <c r="BQ25" s="264">
        <v>238</v>
      </c>
      <c r="BR25" s="264">
        <v>0</v>
      </c>
      <c r="BS25" s="264">
        <v>0</v>
      </c>
      <c r="BT25" s="264">
        <v>0</v>
      </c>
      <c r="BU25" s="264">
        <v>0</v>
      </c>
      <c r="BV25" s="264">
        <v>0</v>
      </c>
      <c r="BW25" s="264">
        <v>0</v>
      </c>
      <c r="BX25" s="264">
        <v>0</v>
      </c>
      <c r="BY25" s="264">
        <v>4</v>
      </c>
      <c r="BZ25" s="264">
        <v>0</v>
      </c>
      <c r="CA25" s="264">
        <v>0</v>
      </c>
      <c r="CB25" s="264">
        <v>0</v>
      </c>
      <c r="CC25" s="264">
        <v>0</v>
      </c>
      <c r="CD25" s="264">
        <v>19</v>
      </c>
      <c r="CE25" s="264">
        <v>165</v>
      </c>
      <c r="CF25" s="264">
        <v>8</v>
      </c>
      <c r="CG25" s="264">
        <v>0</v>
      </c>
      <c r="CH25" s="264">
        <v>0</v>
      </c>
      <c r="CI25" s="264">
        <v>0</v>
      </c>
      <c r="CJ25" s="264">
        <v>0</v>
      </c>
      <c r="CK25" s="264">
        <v>171</v>
      </c>
      <c r="CL25" s="264">
        <v>198</v>
      </c>
      <c r="CM25" s="264">
        <v>13550</v>
      </c>
      <c r="CN25" s="264">
        <v>11969</v>
      </c>
      <c r="CO25" s="264">
        <v>44183</v>
      </c>
      <c r="CP25" s="264">
        <v>3129</v>
      </c>
      <c r="CQ25" s="264">
        <v>232</v>
      </c>
      <c r="CR25" s="264">
        <v>1565</v>
      </c>
      <c r="CS25" s="264">
        <v>0</v>
      </c>
      <c r="CT25" s="264">
        <v>6</v>
      </c>
      <c r="CU25" s="264">
        <v>0</v>
      </c>
      <c r="CV25" s="264">
        <v>3297</v>
      </c>
      <c r="CW25" s="264">
        <v>0</v>
      </c>
      <c r="CX25" s="264">
        <v>0</v>
      </c>
      <c r="CY25" s="264">
        <v>0</v>
      </c>
      <c r="CZ25" s="264">
        <v>5580</v>
      </c>
      <c r="DA25" s="264">
        <v>0</v>
      </c>
      <c r="DB25" s="264">
        <v>316</v>
      </c>
      <c r="DC25" s="264">
        <v>0</v>
      </c>
      <c r="DD25" s="265">
        <v>4946</v>
      </c>
      <c r="DE25" s="265">
        <v>1271390</v>
      </c>
      <c r="DF25" s="264">
        <v>0</v>
      </c>
      <c r="DG25" s="264">
        <v>161</v>
      </c>
      <c r="DH25" s="264">
        <v>0</v>
      </c>
      <c r="DI25" s="264">
        <v>0</v>
      </c>
      <c r="DJ25" s="264">
        <v>0</v>
      </c>
      <c r="DK25" s="264">
        <v>0</v>
      </c>
      <c r="DL25" s="264">
        <v>-546</v>
      </c>
      <c r="DM25" s="287">
        <v>-385</v>
      </c>
      <c r="DN25" s="264">
        <v>1271005</v>
      </c>
      <c r="DO25" s="270">
        <v>1003640</v>
      </c>
      <c r="DP25" s="265">
        <v>33</v>
      </c>
      <c r="DQ25" s="264">
        <v>1003673</v>
      </c>
      <c r="DR25" s="287">
        <v>1003288</v>
      </c>
      <c r="DS25" s="287">
        <v>2274678</v>
      </c>
      <c r="DT25" s="264">
        <v>-777174</v>
      </c>
      <c r="DU25" s="264">
        <v>-407925</v>
      </c>
      <c r="DV25" s="264">
        <v>-5164</v>
      </c>
      <c r="DW25" s="264">
        <v>-33047</v>
      </c>
      <c r="DX25" s="287">
        <v>-1223310</v>
      </c>
      <c r="DY25" s="264">
        <v>-220022</v>
      </c>
      <c r="DZ25" s="287">
        <v>1051368</v>
      </c>
    </row>
    <row r="26" spans="1:130" x14ac:dyDescent="0.15">
      <c r="A26" s="51" t="s">
        <v>75</v>
      </c>
      <c r="B26" s="50" t="s">
        <v>76</v>
      </c>
      <c r="C26" s="264">
        <v>0</v>
      </c>
      <c r="D26" s="264">
        <v>0</v>
      </c>
      <c r="E26" s="264">
        <v>0</v>
      </c>
      <c r="F26" s="264">
        <v>0</v>
      </c>
      <c r="G26" s="264">
        <v>0</v>
      </c>
      <c r="H26" s="264">
        <v>0</v>
      </c>
      <c r="I26" s="264">
        <v>0</v>
      </c>
      <c r="J26" s="264">
        <v>0</v>
      </c>
      <c r="K26" s="264">
        <v>0</v>
      </c>
      <c r="L26" s="264">
        <v>0</v>
      </c>
      <c r="M26" s="264">
        <v>0</v>
      </c>
      <c r="N26" s="264">
        <v>60809</v>
      </c>
      <c r="O26" s="264">
        <v>117153</v>
      </c>
      <c r="P26" s="264">
        <v>116</v>
      </c>
      <c r="Q26" s="264">
        <v>555</v>
      </c>
      <c r="R26" s="264">
        <v>5509</v>
      </c>
      <c r="S26" s="264">
        <v>1</v>
      </c>
      <c r="T26" s="264">
        <v>0</v>
      </c>
      <c r="U26" s="264">
        <v>0</v>
      </c>
      <c r="V26" s="264">
        <v>0</v>
      </c>
      <c r="W26" s="264">
        <v>0</v>
      </c>
      <c r="X26" s="264">
        <v>0</v>
      </c>
      <c r="Y26" s="264">
        <v>0</v>
      </c>
      <c r="Z26" s="264">
        <v>0</v>
      </c>
      <c r="AA26" s="264">
        <v>0</v>
      </c>
      <c r="AB26" s="264">
        <v>0</v>
      </c>
      <c r="AC26" s="264">
        <v>432</v>
      </c>
      <c r="AD26" s="264">
        <v>446</v>
      </c>
      <c r="AE26" s="264">
        <v>4</v>
      </c>
      <c r="AF26" s="264">
        <v>1</v>
      </c>
      <c r="AG26" s="264">
        <v>0</v>
      </c>
      <c r="AH26" s="264">
        <v>0</v>
      </c>
      <c r="AI26" s="264">
        <v>0</v>
      </c>
      <c r="AJ26" s="264">
        <v>0</v>
      </c>
      <c r="AK26" s="264">
        <v>0</v>
      </c>
      <c r="AL26" s="264">
        <v>0</v>
      </c>
      <c r="AM26" s="264">
        <v>0</v>
      </c>
      <c r="AN26" s="264">
        <v>0</v>
      </c>
      <c r="AO26" s="264">
        <v>0</v>
      </c>
      <c r="AP26" s="264">
        <v>0</v>
      </c>
      <c r="AQ26" s="264">
        <v>0</v>
      </c>
      <c r="AR26" s="264">
        <v>0</v>
      </c>
      <c r="AS26" s="264">
        <v>0</v>
      </c>
      <c r="AT26" s="264">
        <v>0</v>
      </c>
      <c r="AU26" s="264">
        <v>665</v>
      </c>
      <c r="AV26" s="264">
        <v>0</v>
      </c>
      <c r="AW26" s="264">
        <v>0</v>
      </c>
      <c r="AX26" s="264">
        <v>0</v>
      </c>
      <c r="AY26" s="264">
        <v>0</v>
      </c>
      <c r="AZ26" s="264">
        <v>0</v>
      </c>
      <c r="BA26" s="264">
        <v>0</v>
      </c>
      <c r="BB26" s="264">
        <v>0</v>
      </c>
      <c r="BC26" s="264">
        <v>0</v>
      </c>
      <c r="BD26" s="264">
        <v>0</v>
      </c>
      <c r="BE26" s="264">
        <v>0</v>
      </c>
      <c r="BF26" s="264">
        <v>0</v>
      </c>
      <c r="BG26" s="264">
        <v>0</v>
      </c>
      <c r="BH26" s="264">
        <v>0</v>
      </c>
      <c r="BI26" s="264">
        <v>10389</v>
      </c>
      <c r="BJ26" s="264">
        <v>0</v>
      </c>
      <c r="BK26" s="264">
        <v>0</v>
      </c>
      <c r="BL26" s="264">
        <v>0</v>
      </c>
      <c r="BM26" s="264">
        <v>0</v>
      </c>
      <c r="BN26" s="264">
        <v>0</v>
      </c>
      <c r="BO26" s="264">
        <v>0</v>
      </c>
      <c r="BP26" s="264">
        <v>0</v>
      </c>
      <c r="BQ26" s="264">
        <v>0</v>
      </c>
      <c r="BR26" s="264">
        <v>0</v>
      </c>
      <c r="BS26" s="264">
        <v>0</v>
      </c>
      <c r="BT26" s="264">
        <v>0</v>
      </c>
      <c r="BU26" s="264">
        <v>0</v>
      </c>
      <c r="BV26" s="264">
        <v>0</v>
      </c>
      <c r="BW26" s="264">
        <v>0</v>
      </c>
      <c r="BX26" s="264">
        <v>0</v>
      </c>
      <c r="BY26" s="264">
        <v>0</v>
      </c>
      <c r="BZ26" s="264">
        <v>0</v>
      </c>
      <c r="CA26" s="264">
        <v>0</v>
      </c>
      <c r="CB26" s="264">
        <v>0</v>
      </c>
      <c r="CC26" s="264">
        <v>0</v>
      </c>
      <c r="CD26" s="264">
        <v>0</v>
      </c>
      <c r="CE26" s="264">
        <v>0</v>
      </c>
      <c r="CF26" s="264">
        <v>0</v>
      </c>
      <c r="CG26" s="264">
        <v>0</v>
      </c>
      <c r="CH26" s="264">
        <v>0</v>
      </c>
      <c r="CI26" s="264">
        <v>0</v>
      </c>
      <c r="CJ26" s="264">
        <v>0</v>
      </c>
      <c r="CK26" s="264">
        <v>0</v>
      </c>
      <c r="CL26" s="264">
        <v>51</v>
      </c>
      <c r="CM26" s="264">
        <v>0</v>
      </c>
      <c r="CN26" s="264">
        <v>0</v>
      </c>
      <c r="CO26" s="264">
        <v>0</v>
      </c>
      <c r="CP26" s="264">
        <v>0</v>
      </c>
      <c r="CQ26" s="264">
        <v>0</v>
      </c>
      <c r="CR26" s="264">
        <v>0</v>
      </c>
      <c r="CS26" s="264">
        <v>0</v>
      </c>
      <c r="CT26" s="264">
        <v>0</v>
      </c>
      <c r="CU26" s="264">
        <v>0</v>
      </c>
      <c r="CV26" s="264">
        <v>0</v>
      </c>
      <c r="CW26" s="264">
        <v>0</v>
      </c>
      <c r="CX26" s="264">
        <v>0</v>
      </c>
      <c r="CY26" s="264">
        <v>0</v>
      </c>
      <c r="CZ26" s="264">
        <v>0</v>
      </c>
      <c r="DA26" s="264">
        <v>0</v>
      </c>
      <c r="DB26" s="264">
        <v>0</v>
      </c>
      <c r="DC26" s="264">
        <v>0</v>
      </c>
      <c r="DD26" s="265">
        <v>358</v>
      </c>
      <c r="DE26" s="265">
        <v>196489</v>
      </c>
      <c r="DF26" s="264">
        <v>0</v>
      </c>
      <c r="DG26" s="264">
        <v>0</v>
      </c>
      <c r="DH26" s="264">
        <v>0</v>
      </c>
      <c r="DI26" s="264">
        <v>0</v>
      </c>
      <c r="DJ26" s="264">
        <v>0</v>
      </c>
      <c r="DK26" s="264">
        <v>0</v>
      </c>
      <c r="DL26" s="264">
        <v>0</v>
      </c>
      <c r="DM26" s="287">
        <v>0</v>
      </c>
      <c r="DN26" s="264">
        <v>196489</v>
      </c>
      <c r="DO26" s="270">
        <v>0</v>
      </c>
      <c r="DP26" s="265">
        <v>0</v>
      </c>
      <c r="DQ26" s="264">
        <v>0</v>
      </c>
      <c r="DR26" s="287">
        <v>0</v>
      </c>
      <c r="DS26" s="287">
        <v>196489</v>
      </c>
      <c r="DT26" s="264">
        <v>-173016</v>
      </c>
      <c r="DU26" s="264">
        <v>-20826</v>
      </c>
      <c r="DV26" s="264">
        <v>-908</v>
      </c>
      <c r="DW26" s="264">
        <v>-1739</v>
      </c>
      <c r="DX26" s="287">
        <v>-196489</v>
      </c>
      <c r="DY26" s="264">
        <v>-196489</v>
      </c>
      <c r="DZ26" s="287">
        <v>0</v>
      </c>
    </row>
    <row r="27" spans="1:130" x14ac:dyDescent="0.15">
      <c r="A27" s="51" t="s">
        <v>77</v>
      </c>
      <c r="B27" s="50" t="s">
        <v>78</v>
      </c>
      <c r="C27" s="264">
        <v>0</v>
      </c>
      <c r="D27" s="264">
        <v>270934</v>
      </c>
      <c r="E27" s="264">
        <v>80591</v>
      </c>
      <c r="F27" s="264">
        <v>0</v>
      </c>
      <c r="G27" s="264">
        <v>112556</v>
      </c>
      <c r="H27" s="264">
        <v>0</v>
      </c>
      <c r="I27" s="264">
        <v>0</v>
      </c>
      <c r="J27" s="264">
        <v>3737</v>
      </c>
      <c r="K27" s="264">
        <v>0</v>
      </c>
      <c r="L27" s="264">
        <v>60942</v>
      </c>
      <c r="M27" s="264">
        <v>0</v>
      </c>
      <c r="N27" s="264">
        <v>0</v>
      </c>
      <c r="O27" s="264">
        <v>26</v>
      </c>
      <c r="P27" s="264">
        <v>0</v>
      </c>
      <c r="Q27" s="264">
        <v>0</v>
      </c>
      <c r="R27" s="264">
        <v>0</v>
      </c>
      <c r="S27" s="264">
        <v>0</v>
      </c>
      <c r="T27" s="264">
        <v>0</v>
      </c>
      <c r="U27" s="264">
        <v>0</v>
      </c>
      <c r="V27" s="264">
        <v>0</v>
      </c>
      <c r="W27" s="264">
        <v>0</v>
      </c>
      <c r="X27" s="264">
        <v>0</v>
      </c>
      <c r="Y27" s="264">
        <v>0</v>
      </c>
      <c r="Z27" s="264">
        <v>2184</v>
      </c>
      <c r="AA27" s="264">
        <v>750</v>
      </c>
      <c r="AB27" s="264">
        <v>0</v>
      </c>
      <c r="AC27" s="264">
        <v>0</v>
      </c>
      <c r="AD27" s="264">
        <v>0</v>
      </c>
      <c r="AE27" s="264">
        <v>0</v>
      </c>
      <c r="AF27" s="264">
        <v>0</v>
      </c>
      <c r="AG27" s="264">
        <v>0</v>
      </c>
      <c r="AH27" s="264">
        <v>0</v>
      </c>
      <c r="AI27" s="264">
        <v>0</v>
      </c>
      <c r="AJ27" s="264">
        <v>0</v>
      </c>
      <c r="AK27" s="264">
        <v>0</v>
      </c>
      <c r="AL27" s="264">
        <v>0</v>
      </c>
      <c r="AM27" s="264">
        <v>0</v>
      </c>
      <c r="AN27" s="264">
        <v>0</v>
      </c>
      <c r="AO27" s="264">
        <v>0</v>
      </c>
      <c r="AP27" s="264">
        <v>0</v>
      </c>
      <c r="AQ27" s="264">
        <v>0</v>
      </c>
      <c r="AR27" s="264">
        <v>0</v>
      </c>
      <c r="AS27" s="264">
        <v>0</v>
      </c>
      <c r="AT27" s="264">
        <v>0</v>
      </c>
      <c r="AU27" s="264">
        <v>0</v>
      </c>
      <c r="AV27" s="264">
        <v>0</v>
      </c>
      <c r="AW27" s="264">
        <v>0</v>
      </c>
      <c r="AX27" s="264">
        <v>0</v>
      </c>
      <c r="AY27" s="264">
        <v>0</v>
      </c>
      <c r="AZ27" s="264">
        <v>0</v>
      </c>
      <c r="BA27" s="264">
        <v>0</v>
      </c>
      <c r="BB27" s="264">
        <v>0</v>
      </c>
      <c r="BC27" s="264">
        <v>0</v>
      </c>
      <c r="BD27" s="264">
        <v>0</v>
      </c>
      <c r="BE27" s="264">
        <v>0</v>
      </c>
      <c r="BF27" s="264">
        <v>0</v>
      </c>
      <c r="BG27" s="264">
        <v>0</v>
      </c>
      <c r="BH27" s="264">
        <v>0</v>
      </c>
      <c r="BI27" s="264">
        <v>0</v>
      </c>
      <c r="BJ27" s="264">
        <v>20</v>
      </c>
      <c r="BK27" s="264">
        <v>0</v>
      </c>
      <c r="BL27" s="264">
        <v>0</v>
      </c>
      <c r="BM27" s="264">
        <v>0</v>
      </c>
      <c r="BN27" s="264">
        <v>0</v>
      </c>
      <c r="BO27" s="264">
        <v>0</v>
      </c>
      <c r="BP27" s="264">
        <v>0</v>
      </c>
      <c r="BQ27" s="264">
        <v>105</v>
      </c>
      <c r="BR27" s="264">
        <v>20402</v>
      </c>
      <c r="BS27" s="264">
        <v>0</v>
      </c>
      <c r="BT27" s="264">
        <v>0</v>
      </c>
      <c r="BU27" s="264">
        <v>0</v>
      </c>
      <c r="BV27" s="264">
        <v>0</v>
      </c>
      <c r="BW27" s="264">
        <v>0</v>
      </c>
      <c r="BX27" s="264">
        <v>0</v>
      </c>
      <c r="BY27" s="264">
        <v>133</v>
      </c>
      <c r="BZ27" s="264">
        <v>0</v>
      </c>
      <c r="CA27" s="264">
        <v>370</v>
      </c>
      <c r="CB27" s="264">
        <v>9</v>
      </c>
      <c r="CC27" s="264">
        <v>0</v>
      </c>
      <c r="CD27" s="264">
        <v>0</v>
      </c>
      <c r="CE27" s="264">
        <v>0</v>
      </c>
      <c r="CF27" s="264">
        <v>2480</v>
      </c>
      <c r="CG27" s="264">
        <v>0</v>
      </c>
      <c r="CH27" s="264">
        <v>0</v>
      </c>
      <c r="CI27" s="264">
        <v>0</v>
      </c>
      <c r="CJ27" s="264">
        <v>0</v>
      </c>
      <c r="CK27" s="264">
        <v>2</v>
      </c>
      <c r="CL27" s="264">
        <v>15387</v>
      </c>
      <c r="CM27" s="264">
        <v>155</v>
      </c>
      <c r="CN27" s="264">
        <v>7089</v>
      </c>
      <c r="CO27" s="264">
        <v>12802823</v>
      </c>
      <c r="CP27" s="264">
        <v>52229</v>
      </c>
      <c r="CQ27" s="264">
        <v>140097</v>
      </c>
      <c r="CR27" s="264">
        <v>82091</v>
      </c>
      <c r="CS27" s="264">
        <v>0</v>
      </c>
      <c r="CT27" s="264">
        <v>0</v>
      </c>
      <c r="CU27" s="264">
        <v>0</v>
      </c>
      <c r="CV27" s="264">
        <v>0</v>
      </c>
      <c r="CW27" s="264">
        <v>0</v>
      </c>
      <c r="CX27" s="264">
        <v>191</v>
      </c>
      <c r="CY27" s="264">
        <v>0</v>
      </c>
      <c r="CZ27" s="264">
        <v>0</v>
      </c>
      <c r="DA27" s="264">
        <v>64</v>
      </c>
      <c r="DB27" s="264">
        <v>5</v>
      </c>
      <c r="DC27" s="264">
        <v>0</v>
      </c>
      <c r="DD27" s="265">
        <v>5185</v>
      </c>
      <c r="DE27" s="265">
        <v>13660557</v>
      </c>
      <c r="DF27" s="264">
        <v>79491</v>
      </c>
      <c r="DG27" s="264">
        <v>725873</v>
      </c>
      <c r="DH27" s="264">
        <v>0</v>
      </c>
      <c r="DI27" s="264">
        <v>0</v>
      </c>
      <c r="DJ27" s="264">
        <v>0</v>
      </c>
      <c r="DK27" s="264">
        <v>0</v>
      </c>
      <c r="DL27" s="264">
        <v>1687</v>
      </c>
      <c r="DM27" s="287">
        <v>807051</v>
      </c>
      <c r="DN27" s="264">
        <v>14467608</v>
      </c>
      <c r="DO27" s="270">
        <v>26519</v>
      </c>
      <c r="DP27" s="265">
        <v>28951</v>
      </c>
      <c r="DQ27" s="264">
        <v>55470</v>
      </c>
      <c r="DR27" s="287">
        <v>862521</v>
      </c>
      <c r="DS27" s="287">
        <v>14523078</v>
      </c>
      <c r="DT27" s="264">
        <v>-5730091</v>
      </c>
      <c r="DU27" s="264">
        <v>-8087194</v>
      </c>
      <c r="DV27" s="264">
        <v>-2236</v>
      </c>
      <c r="DW27" s="264">
        <v>-646904</v>
      </c>
      <c r="DX27" s="287">
        <v>-14466425</v>
      </c>
      <c r="DY27" s="264">
        <v>-13603904</v>
      </c>
      <c r="DZ27" s="287">
        <v>56653</v>
      </c>
    </row>
    <row r="28" spans="1:130" x14ac:dyDescent="0.15">
      <c r="A28" s="51" t="s">
        <v>79</v>
      </c>
      <c r="B28" s="50" t="s">
        <v>421</v>
      </c>
      <c r="C28" s="264">
        <v>605364</v>
      </c>
      <c r="D28" s="264">
        <v>35371</v>
      </c>
      <c r="E28" s="264">
        <v>9819</v>
      </c>
      <c r="F28" s="264">
        <v>3884</v>
      </c>
      <c r="G28" s="264">
        <v>45648</v>
      </c>
      <c r="H28" s="264">
        <v>0</v>
      </c>
      <c r="I28" s="264">
        <v>65702</v>
      </c>
      <c r="J28" s="264">
        <v>76640</v>
      </c>
      <c r="K28" s="264">
        <v>9685</v>
      </c>
      <c r="L28" s="264">
        <v>251</v>
      </c>
      <c r="M28" s="264">
        <v>0</v>
      </c>
      <c r="N28" s="264">
        <v>1830</v>
      </c>
      <c r="O28" s="264">
        <v>9932</v>
      </c>
      <c r="P28" s="264">
        <v>26031</v>
      </c>
      <c r="Q28" s="264">
        <v>17125</v>
      </c>
      <c r="R28" s="264">
        <v>31911</v>
      </c>
      <c r="S28" s="264">
        <v>31856</v>
      </c>
      <c r="T28" s="264">
        <v>58112</v>
      </c>
      <c r="U28" s="264">
        <v>1721</v>
      </c>
      <c r="V28" s="264">
        <v>3055</v>
      </c>
      <c r="W28" s="264">
        <v>0</v>
      </c>
      <c r="X28" s="264">
        <v>17528</v>
      </c>
      <c r="Y28" s="264">
        <v>0</v>
      </c>
      <c r="Z28" s="264">
        <v>885</v>
      </c>
      <c r="AA28" s="264">
        <v>138448</v>
      </c>
      <c r="AB28" s="264">
        <v>12</v>
      </c>
      <c r="AC28" s="264">
        <v>18723</v>
      </c>
      <c r="AD28" s="264">
        <v>7643</v>
      </c>
      <c r="AE28" s="264">
        <v>428</v>
      </c>
      <c r="AF28" s="264">
        <v>145</v>
      </c>
      <c r="AG28" s="264">
        <v>262</v>
      </c>
      <c r="AH28" s="264">
        <v>25076</v>
      </c>
      <c r="AI28" s="264">
        <v>7907</v>
      </c>
      <c r="AJ28" s="264">
        <v>31509</v>
      </c>
      <c r="AK28" s="264">
        <v>0</v>
      </c>
      <c r="AL28" s="264">
        <v>0</v>
      </c>
      <c r="AM28" s="264">
        <v>0</v>
      </c>
      <c r="AN28" s="264">
        <v>51</v>
      </c>
      <c r="AO28" s="264">
        <v>11</v>
      </c>
      <c r="AP28" s="264">
        <v>152</v>
      </c>
      <c r="AQ28" s="264">
        <v>11987</v>
      </c>
      <c r="AR28" s="264">
        <v>20374</v>
      </c>
      <c r="AS28" s="264">
        <v>1352</v>
      </c>
      <c r="AT28" s="264">
        <v>27914</v>
      </c>
      <c r="AU28" s="264">
        <v>1505</v>
      </c>
      <c r="AV28" s="264">
        <v>14165</v>
      </c>
      <c r="AW28" s="264">
        <v>67904</v>
      </c>
      <c r="AX28" s="264">
        <v>34937</v>
      </c>
      <c r="AY28" s="264">
        <v>438</v>
      </c>
      <c r="AZ28" s="264">
        <v>69</v>
      </c>
      <c r="BA28" s="264">
        <v>4093</v>
      </c>
      <c r="BB28" s="264">
        <v>3748</v>
      </c>
      <c r="BC28" s="264">
        <v>13108</v>
      </c>
      <c r="BD28" s="264">
        <v>0</v>
      </c>
      <c r="BE28" s="264">
        <v>441</v>
      </c>
      <c r="BF28" s="264">
        <v>12078</v>
      </c>
      <c r="BG28" s="264">
        <v>25991</v>
      </c>
      <c r="BH28" s="264">
        <v>55</v>
      </c>
      <c r="BI28" s="264">
        <v>29133</v>
      </c>
      <c r="BJ28" s="264">
        <v>140</v>
      </c>
      <c r="BK28" s="264">
        <v>148850</v>
      </c>
      <c r="BL28" s="264">
        <v>75032</v>
      </c>
      <c r="BM28" s="264">
        <v>47520</v>
      </c>
      <c r="BN28" s="264">
        <v>12725</v>
      </c>
      <c r="BO28" s="264">
        <v>1265</v>
      </c>
      <c r="BP28" s="264">
        <v>4748</v>
      </c>
      <c r="BQ28" s="264">
        <v>6214</v>
      </c>
      <c r="BR28" s="264">
        <v>10198</v>
      </c>
      <c r="BS28" s="264">
        <v>764</v>
      </c>
      <c r="BT28" s="264">
        <v>571</v>
      </c>
      <c r="BU28" s="264">
        <v>85</v>
      </c>
      <c r="BV28" s="264">
        <v>325</v>
      </c>
      <c r="BW28" s="264">
        <v>2990</v>
      </c>
      <c r="BX28" s="264">
        <v>163</v>
      </c>
      <c r="BY28" s="264">
        <v>3524</v>
      </c>
      <c r="BZ28" s="264">
        <v>1320</v>
      </c>
      <c r="CA28" s="264">
        <v>1788</v>
      </c>
      <c r="CB28" s="264">
        <v>962</v>
      </c>
      <c r="CC28" s="264">
        <v>8</v>
      </c>
      <c r="CD28" s="264">
        <v>831</v>
      </c>
      <c r="CE28" s="264">
        <v>3545</v>
      </c>
      <c r="CF28" s="264">
        <v>19</v>
      </c>
      <c r="CG28" s="264">
        <v>8</v>
      </c>
      <c r="CH28" s="264">
        <v>1609</v>
      </c>
      <c r="CI28" s="264">
        <v>2361</v>
      </c>
      <c r="CJ28" s="264">
        <v>0</v>
      </c>
      <c r="CK28" s="264">
        <v>33462</v>
      </c>
      <c r="CL28" s="264">
        <v>21529</v>
      </c>
      <c r="CM28" s="264">
        <v>1060</v>
      </c>
      <c r="CN28" s="264">
        <v>21511</v>
      </c>
      <c r="CO28" s="264">
        <v>139466</v>
      </c>
      <c r="CP28" s="264">
        <v>29067</v>
      </c>
      <c r="CQ28" s="264">
        <v>55152</v>
      </c>
      <c r="CR28" s="264">
        <v>52940</v>
      </c>
      <c r="CS28" s="264">
        <v>14874</v>
      </c>
      <c r="CT28" s="264">
        <v>17377</v>
      </c>
      <c r="CU28" s="264">
        <v>13735</v>
      </c>
      <c r="CV28" s="264">
        <v>67770</v>
      </c>
      <c r="CW28" s="264">
        <v>76885</v>
      </c>
      <c r="CX28" s="264">
        <v>31141</v>
      </c>
      <c r="CY28" s="264">
        <v>60044</v>
      </c>
      <c r="CZ28" s="264">
        <v>139504</v>
      </c>
      <c r="DA28" s="264">
        <v>19005</v>
      </c>
      <c r="DB28" s="264">
        <v>31342</v>
      </c>
      <c r="DC28" s="264">
        <v>14212</v>
      </c>
      <c r="DD28" s="265">
        <v>3298</v>
      </c>
      <c r="DE28" s="265">
        <v>2722948</v>
      </c>
      <c r="DF28" s="264">
        <v>70701</v>
      </c>
      <c r="DG28" s="264">
        <v>2121227</v>
      </c>
      <c r="DH28" s="264">
        <v>0</v>
      </c>
      <c r="DI28" s="264">
        <v>0</v>
      </c>
      <c r="DJ28" s="264">
        <v>0</v>
      </c>
      <c r="DK28" s="264">
        <v>0</v>
      </c>
      <c r="DL28" s="264">
        <v>6848</v>
      </c>
      <c r="DM28" s="287">
        <v>2198776</v>
      </c>
      <c r="DN28" s="264">
        <v>4921724</v>
      </c>
      <c r="DO28" s="270">
        <v>217940</v>
      </c>
      <c r="DP28" s="265">
        <v>6467</v>
      </c>
      <c r="DQ28" s="264">
        <v>224407</v>
      </c>
      <c r="DR28" s="287">
        <v>2423183</v>
      </c>
      <c r="DS28" s="287">
        <v>5146131</v>
      </c>
      <c r="DT28" s="264">
        <v>-3994555</v>
      </c>
      <c r="DU28" s="264">
        <v>-335709</v>
      </c>
      <c r="DV28" s="264">
        <v>-3876</v>
      </c>
      <c r="DW28" s="264">
        <v>-25236</v>
      </c>
      <c r="DX28" s="287">
        <v>-4359376</v>
      </c>
      <c r="DY28" s="264">
        <v>-1936193</v>
      </c>
      <c r="DZ28" s="287">
        <v>786755</v>
      </c>
    </row>
    <row r="29" spans="1:130" x14ac:dyDescent="0.15">
      <c r="A29" s="58" t="s">
        <v>81</v>
      </c>
      <c r="B29" s="59" t="s">
        <v>82</v>
      </c>
      <c r="C29" s="266">
        <v>125749</v>
      </c>
      <c r="D29" s="266">
        <v>35907</v>
      </c>
      <c r="E29" s="266">
        <v>8525</v>
      </c>
      <c r="F29" s="266">
        <v>24573</v>
      </c>
      <c r="G29" s="266">
        <v>248070</v>
      </c>
      <c r="H29" s="266">
        <v>0</v>
      </c>
      <c r="I29" s="266">
        <v>63891</v>
      </c>
      <c r="J29" s="266">
        <v>257112</v>
      </c>
      <c r="K29" s="266">
        <v>42833</v>
      </c>
      <c r="L29" s="266">
        <v>132429</v>
      </c>
      <c r="M29" s="266">
        <v>0</v>
      </c>
      <c r="N29" s="266">
        <v>1604</v>
      </c>
      <c r="O29" s="266">
        <v>3928</v>
      </c>
      <c r="P29" s="266">
        <v>4763</v>
      </c>
      <c r="Q29" s="266">
        <v>1410</v>
      </c>
      <c r="R29" s="266">
        <v>33802</v>
      </c>
      <c r="S29" s="266">
        <v>2964</v>
      </c>
      <c r="T29" s="266">
        <v>3245</v>
      </c>
      <c r="U29" s="266">
        <v>25599</v>
      </c>
      <c r="V29" s="266">
        <v>4595</v>
      </c>
      <c r="W29" s="266">
        <v>0</v>
      </c>
      <c r="X29" s="266">
        <v>3156</v>
      </c>
      <c r="Y29" s="266">
        <v>0</v>
      </c>
      <c r="Z29" s="266">
        <v>112</v>
      </c>
      <c r="AA29" s="266">
        <v>3174</v>
      </c>
      <c r="AB29" s="266">
        <v>1041</v>
      </c>
      <c r="AC29" s="266">
        <v>186803</v>
      </c>
      <c r="AD29" s="266">
        <v>1313</v>
      </c>
      <c r="AE29" s="266">
        <v>274</v>
      </c>
      <c r="AF29" s="266">
        <v>134</v>
      </c>
      <c r="AG29" s="266">
        <v>2025</v>
      </c>
      <c r="AH29" s="266">
        <v>23972</v>
      </c>
      <c r="AI29" s="266">
        <v>441160</v>
      </c>
      <c r="AJ29" s="266">
        <v>13283</v>
      </c>
      <c r="AK29" s="266">
        <v>0</v>
      </c>
      <c r="AL29" s="266">
        <v>0</v>
      </c>
      <c r="AM29" s="266">
        <v>0</v>
      </c>
      <c r="AN29" s="266">
        <v>387</v>
      </c>
      <c r="AO29" s="266">
        <v>2305</v>
      </c>
      <c r="AP29" s="266">
        <v>118</v>
      </c>
      <c r="AQ29" s="266">
        <v>4281</v>
      </c>
      <c r="AR29" s="266">
        <v>9475</v>
      </c>
      <c r="AS29" s="266">
        <v>429</v>
      </c>
      <c r="AT29" s="266">
        <v>10010</v>
      </c>
      <c r="AU29" s="266">
        <v>708</v>
      </c>
      <c r="AV29" s="266">
        <v>11186</v>
      </c>
      <c r="AW29" s="266">
        <v>17649</v>
      </c>
      <c r="AX29" s="266">
        <v>13353</v>
      </c>
      <c r="AY29" s="266">
        <v>55</v>
      </c>
      <c r="AZ29" s="266">
        <v>5</v>
      </c>
      <c r="BA29" s="266">
        <v>1258</v>
      </c>
      <c r="BB29" s="266">
        <v>452</v>
      </c>
      <c r="BC29" s="266">
        <v>675</v>
      </c>
      <c r="BD29" s="266">
        <v>0</v>
      </c>
      <c r="BE29" s="266">
        <v>34</v>
      </c>
      <c r="BF29" s="266">
        <v>14442</v>
      </c>
      <c r="BG29" s="266">
        <v>727</v>
      </c>
      <c r="BH29" s="266">
        <v>112</v>
      </c>
      <c r="BI29" s="266">
        <v>1283</v>
      </c>
      <c r="BJ29" s="266">
        <v>4422</v>
      </c>
      <c r="BK29" s="266">
        <v>56821</v>
      </c>
      <c r="BL29" s="266">
        <v>34532</v>
      </c>
      <c r="BM29" s="266">
        <v>308085</v>
      </c>
      <c r="BN29" s="266">
        <v>29983</v>
      </c>
      <c r="BO29" s="266">
        <v>335916</v>
      </c>
      <c r="BP29" s="266">
        <v>55777</v>
      </c>
      <c r="BQ29" s="266">
        <v>67219</v>
      </c>
      <c r="BR29" s="266">
        <v>45241</v>
      </c>
      <c r="BS29" s="266">
        <v>136187</v>
      </c>
      <c r="BT29" s="266">
        <v>13676</v>
      </c>
      <c r="BU29" s="266">
        <v>10631</v>
      </c>
      <c r="BV29" s="266">
        <v>11714</v>
      </c>
      <c r="BW29" s="266">
        <v>77</v>
      </c>
      <c r="BX29" s="266">
        <v>6941</v>
      </c>
      <c r="BY29" s="266">
        <v>536479</v>
      </c>
      <c r="BZ29" s="266">
        <v>5338163</v>
      </c>
      <c r="CA29" s="266">
        <v>644147</v>
      </c>
      <c r="CB29" s="266">
        <v>1099937</v>
      </c>
      <c r="CC29" s="266">
        <v>11102</v>
      </c>
      <c r="CD29" s="266">
        <v>4798</v>
      </c>
      <c r="CE29" s="266">
        <v>17175</v>
      </c>
      <c r="CF29" s="266">
        <v>14025</v>
      </c>
      <c r="CG29" s="266">
        <v>16097</v>
      </c>
      <c r="CH29" s="266">
        <v>2817</v>
      </c>
      <c r="CI29" s="266">
        <v>1951</v>
      </c>
      <c r="CJ29" s="266">
        <v>52</v>
      </c>
      <c r="CK29" s="266">
        <v>2604</v>
      </c>
      <c r="CL29" s="266">
        <v>510035</v>
      </c>
      <c r="CM29" s="266">
        <v>50164</v>
      </c>
      <c r="CN29" s="266">
        <v>78253</v>
      </c>
      <c r="CO29" s="266">
        <v>171242</v>
      </c>
      <c r="CP29" s="266">
        <v>10688</v>
      </c>
      <c r="CQ29" s="266">
        <v>29003</v>
      </c>
      <c r="CR29" s="266">
        <v>58390</v>
      </c>
      <c r="CS29" s="266">
        <v>19566</v>
      </c>
      <c r="CT29" s="266">
        <v>11391</v>
      </c>
      <c r="CU29" s="266">
        <v>3221</v>
      </c>
      <c r="CV29" s="266">
        <v>34711</v>
      </c>
      <c r="CW29" s="266">
        <v>43619</v>
      </c>
      <c r="CX29" s="266">
        <v>25098</v>
      </c>
      <c r="CY29" s="266">
        <v>101658</v>
      </c>
      <c r="CZ29" s="266">
        <v>53579</v>
      </c>
      <c r="DA29" s="266">
        <v>109729</v>
      </c>
      <c r="DB29" s="266">
        <v>13133</v>
      </c>
      <c r="DC29" s="266">
        <v>0</v>
      </c>
      <c r="DD29" s="267">
        <v>53135</v>
      </c>
      <c r="DE29" s="267">
        <v>11969574</v>
      </c>
      <c r="DF29" s="266">
        <v>13664</v>
      </c>
      <c r="DG29" s="266">
        <v>6743077</v>
      </c>
      <c r="DH29" s="266">
        <v>0</v>
      </c>
      <c r="DI29" s="266">
        <v>0</v>
      </c>
      <c r="DJ29" s="266">
        <v>0</v>
      </c>
      <c r="DK29" s="266">
        <v>0</v>
      </c>
      <c r="DL29" s="266">
        <v>720</v>
      </c>
      <c r="DM29" s="288">
        <v>6757461</v>
      </c>
      <c r="DN29" s="266">
        <v>18727035</v>
      </c>
      <c r="DO29" s="289">
        <v>4866</v>
      </c>
      <c r="DP29" s="267">
        <v>101</v>
      </c>
      <c r="DQ29" s="266">
        <v>4967</v>
      </c>
      <c r="DR29" s="288">
        <v>6762428</v>
      </c>
      <c r="DS29" s="288">
        <v>18732002</v>
      </c>
      <c r="DT29" s="266">
        <v>-18165560</v>
      </c>
      <c r="DU29" s="266">
        <v>-510346</v>
      </c>
      <c r="DV29" s="266">
        <v>-2458</v>
      </c>
      <c r="DW29" s="266">
        <v>-34180</v>
      </c>
      <c r="DX29" s="288">
        <v>-18712544</v>
      </c>
      <c r="DY29" s="266">
        <v>-11950116</v>
      </c>
      <c r="DZ29" s="288">
        <v>19458</v>
      </c>
    </row>
    <row r="30" spans="1:130" x14ac:dyDescent="0.15">
      <c r="A30" s="51" t="s">
        <v>83</v>
      </c>
      <c r="B30" s="50" t="s">
        <v>84</v>
      </c>
      <c r="C30" s="264">
        <v>0</v>
      </c>
      <c r="D30" s="264">
        <v>0</v>
      </c>
      <c r="E30" s="264">
        <v>0</v>
      </c>
      <c r="F30" s="264">
        <v>0</v>
      </c>
      <c r="G30" s="264">
        <v>0</v>
      </c>
      <c r="H30" s="264">
        <v>0</v>
      </c>
      <c r="I30" s="264">
        <v>331</v>
      </c>
      <c r="J30" s="264">
        <v>121</v>
      </c>
      <c r="K30" s="264">
        <v>0</v>
      </c>
      <c r="L30" s="264">
        <v>0</v>
      </c>
      <c r="M30" s="264">
        <v>0</v>
      </c>
      <c r="N30" s="264">
        <v>0</v>
      </c>
      <c r="O30" s="264">
        <v>0</v>
      </c>
      <c r="P30" s="264">
        <v>0</v>
      </c>
      <c r="Q30" s="264">
        <v>0</v>
      </c>
      <c r="R30" s="264">
        <v>0</v>
      </c>
      <c r="S30" s="264">
        <v>0</v>
      </c>
      <c r="T30" s="264">
        <v>0</v>
      </c>
      <c r="U30" s="264">
        <v>2063</v>
      </c>
      <c r="V30" s="264">
        <v>200</v>
      </c>
      <c r="W30" s="264">
        <v>0</v>
      </c>
      <c r="X30" s="264">
        <v>12464</v>
      </c>
      <c r="Y30" s="264">
        <v>0</v>
      </c>
      <c r="Z30" s="264">
        <v>0</v>
      </c>
      <c r="AA30" s="264">
        <v>19</v>
      </c>
      <c r="AB30" s="264">
        <v>0</v>
      </c>
      <c r="AC30" s="264">
        <v>0</v>
      </c>
      <c r="AD30" s="264">
        <v>72</v>
      </c>
      <c r="AE30" s="264">
        <v>0</v>
      </c>
      <c r="AF30" s="264">
        <v>0</v>
      </c>
      <c r="AG30" s="264">
        <v>0</v>
      </c>
      <c r="AH30" s="264">
        <v>0</v>
      </c>
      <c r="AI30" s="264">
        <v>0</v>
      </c>
      <c r="AJ30" s="264">
        <v>7652</v>
      </c>
      <c r="AK30" s="264">
        <v>0</v>
      </c>
      <c r="AL30" s="264">
        <v>0</v>
      </c>
      <c r="AM30" s="264">
        <v>0</v>
      </c>
      <c r="AN30" s="264">
        <v>6</v>
      </c>
      <c r="AO30" s="264">
        <v>914</v>
      </c>
      <c r="AP30" s="264">
        <v>11</v>
      </c>
      <c r="AQ30" s="264">
        <v>31</v>
      </c>
      <c r="AR30" s="264">
        <v>141</v>
      </c>
      <c r="AS30" s="264">
        <v>9</v>
      </c>
      <c r="AT30" s="264">
        <v>133</v>
      </c>
      <c r="AU30" s="264">
        <v>25</v>
      </c>
      <c r="AV30" s="264">
        <v>0</v>
      </c>
      <c r="AW30" s="264">
        <v>0</v>
      </c>
      <c r="AX30" s="264">
        <v>109</v>
      </c>
      <c r="AY30" s="264">
        <v>0</v>
      </c>
      <c r="AZ30" s="264">
        <v>0</v>
      </c>
      <c r="BA30" s="264">
        <v>0</v>
      </c>
      <c r="BB30" s="264">
        <v>11</v>
      </c>
      <c r="BC30" s="264">
        <v>0</v>
      </c>
      <c r="BD30" s="264">
        <v>0</v>
      </c>
      <c r="BE30" s="264">
        <v>0</v>
      </c>
      <c r="BF30" s="264">
        <v>344</v>
      </c>
      <c r="BG30" s="264">
        <v>6</v>
      </c>
      <c r="BH30" s="264">
        <v>0</v>
      </c>
      <c r="BI30" s="264">
        <v>57</v>
      </c>
      <c r="BJ30" s="264">
        <v>122</v>
      </c>
      <c r="BK30" s="264">
        <v>17601</v>
      </c>
      <c r="BL30" s="264">
        <v>310</v>
      </c>
      <c r="BM30" s="264">
        <v>700670</v>
      </c>
      <c r="BN30" s="264">
        <v>62497</v>
      </c>
      <c r="BO30" s="264">
        <v>223705</v>
      </c>
      <c r="BP30" s="264">
        <v>0</v>
      </c>
      <c r="BQ30" s="264">
        <v>1</v>
      </c>
      <c r="BR30" s="264">
        <v>768</v>
      </c>
      <c r="BS30" s="264">
        <v>-442</v>
      </c>
      <c r="BT30" s="264">
        <v>0</v>
      </c>
      <c r="BU30" s="264">
        <v>0</v>
      </c>
      <c r="BV30" s="264">
        <v>0</v>
      </c>
      <c r="BW30" s="264">
        <v>0</v>
      </c>
      <c r="BX30" s="264">
        <v>35</v>
      </c>
      <c r="BY30" s="264">
        <v>0</v>
      </c>
      <c r="BZ30" s="264">
        <v>0</v>
      </c>
      <c r="CA30" s="264">
        <v>0</v>
      </c>
      <c r="CB30" s="264">
        <v>0</v>
      </c>
      <c r="CC30" s="264">
        <v>0</v>
      </c>
      <c r="CD30" s="264">
        <v>0</v>
      </c>
      <c r="CE30" s="264">
        <v>0</v>
      </c>
      <c r="CF30" s="264">
        <v>0</v>
      </c>
      <c r="CG30" s="264">
        <v>0</v>
      </c>
      <c r="CH30" s="264">
        <v>0</v>
      </c>
      <c r="CI30" s="264">
        <v>0</v>
      </c>
      <c r="CJ30" s="264">
        <v>0</v>
      </c>
      <c r="CK30" s="264">
        <v>7</v>
      </c>
      <c r="CL30" s="264">
        <v>0</v>
      </c>
      <c r="CM30" s="264">
        <v>0</v>
      </c>
      <c r="CN30" s="264">
        <v>0</v>
      </c>
      <c r="CO30" s="264">
        <v>0</v>
      </c>
      <c r="CP30" s="264">
        <v>0</v>
      </c>
      <c r="CQ30" s="264">
        <v>323</v>
      </c>
      <c r="CR30" s="264">
        <v>360</v>
      </c>
      <c r="CS30" s="264">
        <v>935</v>
      </c>
      <c r="CT30" s="264">
        <v>78</v>
      </c>
      <c r="CU30" s="264">
        <v>0</v>
      </c>
      <c r="CV30" s="264">
        <v>0</v>
      </c>
      <c r="CW30" s="264">
        <v>122</v>
      </c>
      <c r="CX30" s="264">
        <v>20</v>
      </c>
      <c r="CY30" s="264">
        <v>13483</v>
      </c>
      <c r="CZ30" s="264">
        <v>0</v>
      </c>
      <c r="DA30" s="264">
        <v>0</v>
      </c>
      <c r="DB30" s="264">
        <v>286</v>
      </c>
      <c r="DC30" s="264">
        <v>0</v>
      </c>
      <c r="DD30" s="265">
        <v>33</v>
      </c>
      <c r="DE30" s="265">
        <v>1045633</v>
      </c>
      <c r="DF30" s="264">
        <v>118</v>
      </c>
      <c r="DG30" s="264">
        <v>193</v>
      </c>
      <c r="DH30" s="264">
        <v>0</v>
      </c>
      <c r="DI30" s="264">
        <v>0</v>
      </c>
      <c r="DJ30" s="264">
        <v>0</v>
      </c>
      <c r="DK30" s="264">
        <v>0</v>
      </c>
      <c r="DL30" s="264">
        <v>-12218</v>
      </c>
      <c r="DM30" s="287">
        <v>-11907</v>
      </c>
      <c r="DN30" s="264">
        <v>1033726</v>
      </c>
      <c r="DO30" s="270">
        <v>119242</v>
      </c>
      <c r="DP30" s="265">
        <v>50</v>
      </c>
      <c r="DQ30" s="264">
        <v>119292</v>
      </c>
      <c r="DR30" s="287">
        <v>107385</v>
      </c>
      <c r="DS30" s="287">
        <v>1153018</v>
      </c>
      <c r="DT30" s="264">
        <v>-591250</v>
      </c>
      <c r="DU30" s="264">
        <v>0</v>
      </c>
      <c r="DV30" s="264">
        <v>0</v>
      </c>
      <c r="DW30" s="264">
        <v>0</v>
      </c>
      <c r="DX30" s="287">
        <v>-591250</v>
      </c>
      <c r="DY30" s="264">
        <v>-483865</v>
      </c>
      <c r="DZ30" s="287">
        <v>561768</v>
      </c>
    </row>
    <row r="31" spans="1:130" x14ac:dyDescent="0.15">
      <c r="A31" s="51" t="s">
        <v>85</v>
      </c>
      <c r="B31" s="50" t="s">
        <v>7</v>
      </c>
      <c r="C31" s="264">
        <v>133788</v>
      </c>
      <c r="D31" s="264">
        <v>53563</v>
      </c>
      <c r="E31" s="264">
        <v>6436</v>
      </c>
      <c r="F31" s="264">
        <v>28003</v>
      </c>
      <c r="G31" s="264">
        <v>88927</v>
      </c>
      <c r="H31" s="264">
        <v>0</v>
      </c>
      <c r="I31" s="264">
        <v>3730</v>
      </c>
      <c r="J31" s="264">
        <v>689877</v>
      </c>
      <c r="K31" s="264">
        <v>140196</v>
      </c>
      <c r="L31" s="264">
        <v>20265</v>
      </c>
      <c r="M31" s="264">
        <v>0</v>
      </c>
      <c r="N31" s="264">
        <v>801</v>
      </c>
      <c r="O31" s="264">
        <v>19390</v>
      </c>
      <c r="P31" s="264">
        <v>11787</v>
      </c>
      <c r="Q31" s="264">
        <v>22372</v>
      </c>
      <c r="R31" s="264">
        <v>13588</v>
      </c>
      <c r="S31" s="264">
        <v>5795</v>
      </c>
      <c r="T31" s="264">
        <v>91581</v>
      </c>
      <c r="U31" s="264">
        <v>4573</v>
      </c>
      <c r="V31" s="264">
        <v>2924</v>
      </c>
      <c r="W31" s="264">
        <v>0</v>
      </c>
      <c r="X31" s="264">
        <v>3096</v>
      </c>
      <c r="Y31" s="264">
        <v>0</v>
      </c>
      <c r="Z31" s="264">
        <v>2046</v>
      </c>
      <c r="AA31" s="264">
        <v>15096</v>
      </c>
      <c r="AB31" s="264">
        <v>1</v>
      </c>
      <c r="AC31" s="264">
        <v>0</v>
      </c>
      <c r="AD31" s="264">
        <v>346277</v>
      </c>
      <c r="AE31" s="264">
        <v>1389</v>
      </c>
      <c r="AF31" s="264">
        <v>4674</v>
      </c>
      <c r="AG31" s="264">
        <v>1467</v>
      </c>
      <c r="AH31" s="264">
        <v>2267</v>
      </c>
      <c r="AI31" s="264">
        <v>19020</v>
      </c>
      <c r="AJ31" s="264">
        <v>7076</v>
      </c>
      <c r="AK31" s="264">
        <v>0</v>
      </c>
      <c r="AL31" s="264">
        <v>0</v>
      </c>
      <c r="AM31" s="264">
        <v>0</v>
      </c>
      <c r="AN31" s="264">
        <v>9</v>
      </c>
      <c r="AO31" s="264">
        <v>1669</v>
      </c>
      <c r="AP31" s="264">
        <v>209</v>
      </c>
      <c r="AQ31" s="264">
        <v>3755</v>
      </c>
      <c r="AR31" s="264">
        <v>5012</v>
      </c>
      <c r="AS31" s="264">
        <v>2812</v>
      </c>
      <c r="AT31" s="264">
        <v>98706</v>
      </c>
      <c r="AU31" s="264">
        <v>18371</v>
      </c>
      <c r="AV31" s="264">
        <v>149388</v>
      </c>
      <c r="AW31" s="264">
        <v>226591</v>
      </c>
      <c r="AX31" s="264">
        <v>154073</v>
      </c>
      <c r="AY31" s="264">
        <v>4859</v>
      </c>
      <c r="AZ31" s="264">
        <v>62</v>
      </c>
      <c r="BA31" s="264">
        <v>30211</v>
      </c>
      <c r="BB31" s="264">
        <v>24785</v>
      </c>
      <c r="BC31" s="264">
        <v>76507</v>
      </c>
      <c r="BD31" s="264">
        <v>0</v>
      </c>
      <c r="BE31" s="264">
        <v>273</v>
      </c>
      <c r="BF31" s="264">
        <v>79260</v>
      </c>
      <c r="BG31" s="264">
        <v>1656</v>
      </c>
      <c r="BH31" s="264">
        <v>252</v>
      </c>
      <c r="BI31" s="264">
        <v>83599</v>
      </c>
      <c r="BJ31" s="264">
        <v>1481</v>
      </c>
      <c r="BK31" s="264">
        <v>287536</v>
      </c>
      <c r="BL31" s="264">
        <v>175177</v>
      </c>
      <c r="BM31" s="264">
        <v>246105</v>
      </c>
      <c r="BN31" s="264">
        <v>113725</v>
      </c>
      <c r="BO31" s="264">
        <v>0</v>
      </c>
      <c r="BP31" s="264">
        <v>0</v>
      </c>
      <c r="BQ31" s="264">
        <v>180063</v>
      </c>
      <c r="BR31" s="264">
        <v>7134</v>
      </c>
      <c r="BS31" s="264">
        <v>448184</v>
      </c>
      <c r="BT31" s="264">
        <v>82324</v>
      </c>
      <c r="BU31" s="264">
        <v>3582</v>
      </c>
      <c r="BV31" s="264">
        <v>19508</v>
      </c>
      <c r="BW31" s="264">
        <v>28070</v>
      </c>
      <c r="BX31" s="264">
        <v>0</v>
      </c>
      <c r="BY31" s="264">
        <v>3359</v>
      </c>
      <c r="BZ31" s="264">
        <v>593</v>
      </c>
      <c r="CA31" s="264">
        <v>3195</v>
      </c>
      <c r="CB31" s="264">
        <v>3458</v>
      </c>
      <c r="CC31" s="264">
        <v>746</v>
      </c>
      <c r="CD31" s="264">
        <v>13119</v>
      </c>
      <c r="CE31" s="264">
        <v>1856</v>
      </c>
      <c r="CF31" s="264">
        <v>0</v>
      </c>
      <c r="CG31" s="264">
        <v>715</v>
      </c>
      <c r="CH31" s="264">
        <v>2810</v>
      </c>
      <c r="CI31" s="264">
        <v>26746</v>
      </c>
      <c r="CJ31" s="264">
        <v>15</v>
      </c>
      <c r="CK31" s="264">
        <v>6968</v>
      </c>
      <c r="CL31" s="264">
        <v>35374</v>
      </c>
      <c r="CM31" s="264">
        <v>6854</v>
      </c>
      <c r="CN31" s="264">
        <v>35785</v>
      </c>
      <c r="CO31" s="264">
        <v>101434</v>
      </c>
      <c r="CP31" s="264">
        <v>147</v>
      </c>
      <c r="CQ31" s="264">
        <v>2930</v>
      </c>
      <c r="CR31" s="264">
        <v>5489</v>
      </c>
      <c r="CS31" s="264">
        <v>15156</v>
      </c>
      <c r="CT31" s="264">
        <v>2296</v>
      </c>
      <c r="CU31" s="264">
        <v>13299</v>
      </c>
      <c r="CV31" s="264">
        <v>71060</v>
      </c>
      <c r="CW31" s="264">
        <v>33984</v>
      </c>
      <c r="CX31" s="264">
        <v>18082</v>
      </c>
      <c r="CY31" s="264">
        <v>31054</v>
      </c>
      <c r="CZ31" s="264">
        <v>23927</v>
      </c>
      <c r="DA31" s="264">
        <v>73851</v>
      </c>
      <c r="DB31" s="264">
        <v>4258</v>
      </c>
      <c r="DC31" s="264">
        <v>56364</v>
      </c>
      <c r="DD31" s="265">
        <v>10007</v>
      </c>
      <c r="DE31" s="265">
        <v>4899884</v>
      </c>
      <c r="DF31" s="264">
        <v>14906</v>
      </c>
      <c r="DG31" s="264">
        <v>433143</v>
      </c>
      <c r="DH31" s="264">
        <v>57</v>
      </c>
      <c r="DI31" s="264">
        <v>0</v>
      </c>
      <c r="DJ31" s="264">
        <v>0</v>
      </c>
      <c r="DK31" s="264">
        <v>0</v>
      </c>
      <c r="DL31" s="264">
        <v>7522</v>
      </c>
      <c r="DM31" s="287">
        <v>455628</v>
      </c>
      <c r="DN31" s="264">
        <v>5355512</v>
      </c>
      <c r="DO31" s="270">
        <v>417028</v>
      </c>
      <c r="DP31" s="265">
        <v>1479</v>
      </c>
      <c r="DQ31" s="264">
        <v>418507</v>
      </c>
      <c r="DR31" s="287">
        <v>874135</v>
      </c>
      <c r="DS31" s="287">
        <v>5774019</v>
      </c>
      <c r="DT31" s="264">
        <v>-4342003</v>
      </c>
      <c r="DU31" s="264">
        <v>-82324</v>
      </c>
      <c r="DV31" s="264">
        <v>-1954</v>
      </c>
      <c r="DW31" s="264">
        <v>-6077</v>
      </c>
      <c r="DX31" s="287">
        <v>-4432358</v>
      </c>
      <c r="DY31" s="264">
        <v>-3558223</v>
      </c>
      <c r="DZ31" s="287">
        <v>1341661</v>
      </c>
    </row>
    <row r="32" spans="1:130" x14ac:dyDescent="0.15">
      <c r="A32" s="51" t="s">
        <v>86</v>
      </c>
      <c r="B32" s="50" t="s">
        <v>87</v>
      </c>
      <c r="C32" s="264">
        <v>29730</v>
      </c>
      <c r="D32" s="264">
        <v>13602</v>
      </c>
      <c r="E32" s="264">
        <v>13535</v>
      </c>
      <c r="F32" s="264">
        <v>2348</v>
      </c>
      <c r="G32" s="264">
        <v>6420</v>
      </c>
      <c r="H32" s="264">
        <v>0</v>
      </c>
      <c r="I32" s="264">
        <v>12941</v>
      </c>
      <c r="J32" s="264">
        <v>28700</v>
      </c>
      <c r="K32" s="264">
        <v>864</v>
      </c>
      <c r="L32" s="264">
        <v>91</v>
      </c>
      <c r="M32" s="264">
        <v>0</v>
      </c>
      <c r="N32" s="264">
        <v>8</v>
      </c>
      <c r="O32" s="264">
        <v>4171</v>
      </c>
      <c r="P32" s="264">
        <v>755</v>
      </c>
      <c r="Q32" s="264">
        <v>799</v>
      </c>
      <c r="R32" s="264">
        <v>8</v>
      </c>
      <c r="S32" s="264">
        <v>596</v>
      </c>
      <c r="T32" s="264">
        <v>1099</v>
      </c>
      <c r="U32" s="264">
        <v>538</v>
      </c>
      <c r="V32" s="264">
        <v>31</v>
      </c>
      <c r="W32" s="264">
        <v>0</v>
      </c>
      <c r="X32" s="264">
        <v>74</v>
      </c>
      <c r="Y32" s="264">
        <v>0</v>
      </c>
      <c r="Z32" s="264">
        <v>83</v>
      </c>
      <c r="AA32" s="264">
        <v>491</v>
      </c>
      <c r="AB32" s="264">
        <v>0</v>
      </c>
      <c r="AC32" s="264">
        <v>436</v>
      </c>
      <c r="AD32" s="264">
        <v>1010</v>
      </c>
      <c r="AE32" s="264">
        <v>1804</v>
      </c>
      <c r="AF32" s="264">
        <v>108</v>
      </c>
      <c r="AG32" s="264">
        <v>8</v>
      </c>
      <c r="AH32" s="264">
        <v>1540</v>
      </c>
      <c r="AI32" s="264">
        <v>5476</v>
      </c>
      <c r="AJ32" s="264">
        <v>1649</v>
      </c>
      <c r="AK32" s="264">
        <v>0</v>
      </c>
      <c r="AL32" s="264">
        <v>0</v>
      </c>
      <c r="AM32" s="264">
        <v>0</v>
      </c>
      <c r="AN32" s="264">
        <v>40</v>
      </c>
      <c r="AO32" s="264">
        <v>34</v>
      </c>
      <c r="AP32" s="264">
        <v>19</v>
      </c>
      <c r="AQ32" s="264">
        <v>4899</v>
      </c>
      <c r="AR32" s="264">
        <v>1618</v>
      </c>
      <c r="AS32" s="264">
        <v>3045</v>
      </c>
      <c r="AT32" s="264">
        <v>64853</v>
      </c>
      <c r="AU32" s="264">
        <v>4880</v>
      </c>
      <c r="AV32" s="264">
        <v>41214</v>
      </c>
      <c r="AW32" s="264">
        <v>16299</v>
      </c>
      <c r="AX32" s="264">
        <v>74761</v>
      </c>
      <c r="AY32" s="264">
        <v>1066</v>
      </c>
      <c r="AZ32" s="264">
        <v>9</v>
      </c>
      <c r="BA32" s="264">
        <v>3556</v>
      </c>
      <c r="BB32" s="264">
        <v>7156</v>
      </c>
      <c r="BC32" s="264">
        <v>4829</v>
      </c>
      <c r="BD32" s="264">
        <v>0</v>
      </c>
      <c r="BE32" s="264">
        <v>1267</v>
      </c>
      <c r="BF32" s="264">
        <v>79123</v>
      </c>
      <c r="BG32" s="264">
        <v>14660</v>
      </c>
      <c r="BH32" s="264">
        <v>287</v>
      </c>
      <c r="BI32" s="264">
        <v>9934</v>
      </c>
      <c r="BJ32" s="264">
        <v>3384</v>
      </c>
      <c r="BK32" s="264">
        <v>7361</v>
      </c>
      <c r="BL32" s="264">
        <v>2822</v>
      </c>
      <c r="BM32" s="264">
        <v>84186</v>
      </c>
      <c r="BN32" s="264">
        <v>24242</v>
      </c>
      <c r="BO32" s="264">
        <v>0</v>
      </c>
      <c r="BP32" s="264">
        <v>0</v>
      </c>
      <c r="BQ32" s="264">
        <v>7080</v>
      </c>
      <c r="BR32" s="264">
        <v>49904</v>
      </c>
      <c r="BS32" s="264">
        <v>9671</v>
      </c>
      <c r="BT32" s="264">
        <v>256</v>
      </c>
      <c r="BU32" s="264">
        <v>0</v>
      </c>
      <c r="BV32" s="264">
        <v>0</v>
      </c>
      <c r="BW32" s="264">
        <v>0</v>
      </c>
      <c r="BX32" s="264">
        <v>290</v>
      </c>
      <c r="BY32" s="264">
        <v>16172</v>
      </c>
      <c r="BZ32" s="264">
        <v>103037</v>
      </c>
      <c r="CA32" s="264">
        <v>35022</v>
      </c>
      <c r="CB32" s="264">
        <v>0</v>
      </c>
      <c r="CC32" s="264">
        <v>376</v>
      </c>
      <c r="CD32" s="264">
        <v>2282</v>
      </c>
      <c r="CE32" s="264">
        <v>541</v>
      </c>
      <c r="CF32" s="264">
        <v>986</v>
      </c>
      <c r="CG32" s="264">
        <v>5460</v>
      </c>
      <c r="CH32" s="264">
        <v>96</v>
      </c>
      <c r="CI32" s="264">
        <v>0</v>
      </c>
      <c r="CJ32" s="264">
        <v>76</v>
      </c>
      <c r="CK32" s="264">
        <v>139</v>
      </c>
      <c r="CL32" s="264">
        <v>57022</v>
      </c>
      <c r="CM32" s="264">
        <v>2274</v>
      </c>
      <c r="CN32" s="264">
        <v>4723</v>
      </c>
      <c r="CO32" s="264">
        <v>94666</v>
      </c>
      <c r="CP32" s="264">
        <v>2868</v>
      </c>
      <c r="CQ32" s="264">
        <v>27072</v>
      </c>
      <c r="CR32" s="264">
        <v>27903</v>
      </c>
      <c r="CS32" s="264">
        <v>38468</v>
      </c>
      <c r="CT32" s="264">
        <v>2894</v>
      </c>
      <c r="CU32" s="264">
        <v>39</v>
      </c>
      <c r="CV32" s="264">
        <v>481757</v>
      </c>
      <c r="CW32" s="264">
        <v>1434</v>
      </c>
      <c r="CX32" s="264">
        <v>13170</v>
      </c>
      <c r="CY32" s="264">
        <v>3964</v>
      </c>
      <c r="CZ32" s="264">
        <v>3370</v>
      </c>
      <c r="DA32" s="264">
        <v>14222</v>
      </c>
      <c r="DB32" s="264">
        <v>2528</v>
      </c>
      <c r="DC32" s="264">
        <v>15608</v>
      </c>
      <c r="DD32" s="265">
        <v>781</v>
      </c>
      <c r="DE32" s="265">
        <v>1610610</v>
      </c>
      <c r="DF32" s="264">
        <v>7100</v>
      </c>
      <c r="DG32" s="264">
        <v>573122</v>
      </c>
      <c r="DH32" s="264">
        <v>0</v>
      </c>
      <c r="DI32" s="264">
        <v>0</v>
      </c>
      <c r="DJ32" s="264">
        <v>0</v>
      </c>
      <c r="DK32" s="264">
        <v>0</v>
      </c>
      <c r="DL32" s="264">
        <v>1157</v>
      </c>
      <c r="DM32" s="287">
        <v>581379</v>
      </c>
      <c r="DN32" s="264">
        <v>2191989</v>
      </c>
      <c r="DO32" s="270">
        <v>6005</v>
      </c>
      <c r="DP32" s="265">
        <v>28211</v>
      </c>
      <c r="DQ32" s="264">
        <v>34216</v>
      </c>
      <c r="DR32" s="287">
        <v>615595</v>
      </c>
      <c r="DS32" s="287">
        <v>2226205</v>
      </c>
      <c r="DT32" s="264">
        <v>-2140705</v>
      </c>
      <c r="DU32" s="264">
        <v>-34476</v>
      </c>
      <c r="DV32" s="264">
        <v>-846</v>
      </c>
      <c r="DW32" s="264">
        <v>-2815</v>
      </c>
      <c r="DX32" s="287">
        <v>-2178842</v>
      </c>
      <c r="DY32" s="264">
        <v>-1563247</v>
      </c>
      <c r="DZ32" s="287">
        <v>47363</v>
      </c>
    </row>
    <row r="33" spans="1:130" x14ac:dyDescent="0.15">
      <c r="A33" s="51" t="s">
        <v>88</v>
      </c>
      <c r="B33" s="50" t="s">
        <v>422</v>
      </c>
      <c r="C33" s="264">
        <v>1230</v>
      </c>
      <c r="D33" s="264">
        <v>233</v>
      </c>
      <c r="E33" s="264">
        <v>40</v>
      </c>
      <c r="F33" s="264">
        <v>321</v>
      </c>
      <c r="G33" s="264">
        <v>2449</v>
      </c>
      <c r="H33" s="264">
        <v>0</v>
      </c>
      <c r="I33" s="264">
        <v>3415</v>
      </c>
      <c r="J33" s="264">
        <v>1362</v>
      </c>
      <c r="K33" s="264">
        <v>49</v>
      </c>
      <c r="L33" s="264">
        <v>20</v>
      </c>
      <c r="M33" s="264">
        <v>0</v>
      </c>
      <c r="N33" s="264">
        <v>12</v>
      </c>
      <c r="O33" s="264">
        <v>3478</v>
      </c>
      <c r="P33" s="264">
        <v>575</v>
      </c>
      <c r="Q33" s="264">
        <v>606</v>
      </c>
      <c r="R33" s="264">
        <v>163</v>
      </c>
      <c r="S33" s="264">
        <v>267</v>
      </c>
      <c r="T33" s="264">
        <v>169</v>
      </c>
      <c r="U33" s="264">
        <v>53</v>
      </c>
      <c r="V33" s="264">
        <v>16</v>
      </c>
      <c r="W33" s="264">
        <v>0</v>
      </c>
      <c r="X33" s="264">
        <v>4</v>
      </c>
      <c r="Y33" s="264">
        <v>0</v>
      </c>
      <c r="Z33" s="264">
        <v>0</v>
      </c>
      <c r="AA33" s="264">
        <v>168</v>
      </c>
      <c r="AB33" s="264">
        <v>0</v>
      </c>
      <c r="AC33" s="264">
        <v>404</v>
      </c>
      <c r="AD33" s="264">
        <v>150</v>
      </c>
      <c r="AE33" s="264">
        <v>5</v>
      </c>
      <c r="AF33" s="264">
        <v>8389</v>
      </c>
      <c r="AG33" s="264">
        <v>1</v>
      </c>
      <c r="AH33" s="264">
        <v>243</v>
      </c>
      <c r="AI33" s="264">
        <v>8068</v>
      </c>
      <c r="AJ33" s="264">
        <v>151</v>
      </c>
      <c r="AK33" s="264">
        <v>0</v>
      </c>
      <c r="AL33" s="264">
        <v>0</v>
      </c>
      <c r="AM33" s="264">
        <v>0</v>
      </c>
      <c r="AN33" s="264">
        <v>5</v>
      </c>
      <c r="AO33" s="264">
        <v>15</v>
      </c>
      <c r="AP33" s="264">
        <v>7</v>
      </c>
      <c r="AQ33" s="264">
        <v>621</v>
      </c>
      <c r="AR33" s="264">
        <v>90</v>
      </c>
      <c r="AS33" s="264">
        <v>13</v>
      </c>
      <c r="AT33" s="264">
        <v>2777</v>
      </c>
      <c r="AU33" s="264">
        <v>367</v>
      </c>
      <c r="AV33" s="264">
        <v>2133</v>
      </c>
      <c r="AW33" s="264">
        <v>3723</v>
      </c>
      <c r="AX33" s="264">
        <v>275</v>
      </c>
      <c r="AY33" s="264">
        <v>2</v>
      </c>
      <c r="AZ33" s="264">
        <v>4</v>
      </c>
      <c r="BA33" s="264">
        <v>5</v>
      </c>
      <c r="BB33" s="264">
        <v>385</v>
      </c>
      <c r="BC33" s="264">
        <v>12</v>
      </c>
      <c r="BD33" s="264">
        <v>0</v>
      </c>
      <c r="BE33" s="264">
        <v>6</v>
      </c>
      <c r="BF33" s="264">
        <v>162</v>
      </c>
      <c r="BG33" s="264">
        <v>20</v>
      </c>
      <c r="BH33" s="264">
        <v>0</v>
      </c>
      <c r="BI33" s="264">
        <v>5100</v>
      </c>
      <c r="BJ33" s="264">
        <v>46</v>
      </c>
      <c r="BK33" s="264">
        <v>75</v>
      </c>
      <c r="BL33" s="264">
        <v>159</v>
      </c>
      <c r="BM33" s="264">
        <v>278</v>
      </c>
      <c r="BN33" s="264">
        <v>255</v>
      </c>
      <c r="BO33" s="264">
        <v>731</v>
      </c>
      <c r="BP33" s="264">
        <v>6746</v>
      </c>
      <c r="BQ33" s="264">
        <v>741</v>
      </c>
      <c r="BR33" s="264">
        <v>698</v>
      </c>
      <c r="BS33" s="264">
        <v>7804</v>
      </c>
      <c r="BT33" s="264">
        <v>3500</v>
      </c>
      <c r="BU33" s="264">
        <v>10</v>
      </c>
      <c r="BV33" s="264">
        <v>4</v>
      </c>
      <c r="BW33" s="264">
        <v>0</v>
      </c>
      <c r="BX33" s="264">
        <v>410</v>
      </c>
      <c r="BY33" s="264">
        <v>328</v>
      </c>
      <c r="BZ33" s="264">
        <v>0</v>
      </c>
      <c r="CA33" s="264">
        <v>254</v>
      </c>
      <c r="CB33" s="264">
        <v>17</v>
      </c>
      <c r="CC33" s="264">
        <v>2</v>
      </c>
      <c r="CD33" s="264">
        <v>65</v>
      </c>
      <c r="CE33" s="264">
        <v>404</v>
      </c>
      <c r="CF33" s="264">
        <v>1733</v>
      </c>
      <c r="CG33" s="264">
        <v>72554</v>
      </c>
      <c r="CH33" s="264">
        <v>796</v>
      </c>
      <c r="CI33" s="264">
        <v>14</v>
      </c>
      <c r="CJ33" s="264">
        <v>343</v>
      </c>
      <c r="CK33" s="264">
        <v>139</v>
      </c>
      <c r="CL33" s="264">
        <v>13435</v>
      </c>
      <c r="CM33" s="264">
        <v>1981</v>
      </c>
      <c r="CN33" s="264">
        <v>3736</v>
      </c>
      <c r="CO33" s="264">
        <v>2332</v>
      </c>
      <c r="CP33" s="264">
        <v>784</v>
      </c>
      <c r="CQ33" s="264">
        <v>1199</v>
      </c>
      <c r="CR33" s="264">
        <v>831</v>
      </c>
      <c r="CS33" s="264">
        <v>13022</v>
      </c>
      <c r="CT33" s="264">
        <v>4000</v>
      </c>
      <c r="CU33" s="264">
        <v>79</v>
      </c>
      <c r="CV33" s="264">
        <v>114</v>
      </c>
      <c r="CW33" s="264">
        <v>2394</v>
      </c>
      <c r="CX33" s="264">
        <v>4690</v>
      </c>
      <c r="CY33" s="264">
        <v>371</v>
      </c>
      <c r="CZ33" s="264">
        <v>2419</v>
      </c>
      <c r="DA33" s="264">
        <v>1932</v>
      </c>
      <c r="DB33" s="264">
        <v>5051</v>
      </c>
      <c r="DC33" s="264">
        <v>0</v>
      </c>
      <c r="DD33" s="265">
        <v>2989</v>
      </c>
      <c r="DE33" s="265">
        <v>207228</v>
      </c>
      <c r="DF33" s="264">
        <v>33058</v>
      </c>
      <c r="DG33" s="264">
        <v>1199414</v>
      </c>
      <c r="DH33" s="264">
        <v>0</v>
      </c>
      <c r="DI33" s="264">
        <v>0</v>
      </c>
      <c r="DJ33" s="264">
        <v>0</v>
      </c>
      <c r="DK33" s="264">
        <v>0</v>
      </c>
      <c r="DL33" s="264">
        <v>-455</v>
      </c>
      <c r="DM33" s="287">
        <v>1232017</v>
      </c>
      <c r="DN33" s="264">
        <v>1439245</v>
      </c>
      <c r="DO33" s="270">
        <v>48539</v>
      </c>
      <c r="DP33" s="265">
        <v>921</v>
      </c>
      <c r="DQ33" s="264">
        <v>49460</v>
      </c>
      <c r="DR33" s="287">
        <v>1281477</v>
      </c>
      <c r="DS33" s="287">
        <v>1488705</v>
      </c>
      <c r="DT33" s="264">
        <v>-1375825</v>
      </c>
      <c r="DU33" s="264">
        <v>-43545</v>
      </c>
      <c r="DV33" s="264">
        <v>-2888</v>
      </c>
      <c r="DW33" s="264">
        <v>-3167</v>
      </c>
      <c r="DX33" s="287">
        <v>-1425425</v>
      </c>
      <c r="DY33" s="264">
        <v>-143948</v>
      </c>
      <c r="DZ33" s="287">
        <v>63280</v>
      </c>
    </row>
    <row r="34" spans="1:130" x14ac:dyDescent="0.15">
      <c r="A34" s="58" t="s">
        <v>89</v>
      </c>
      <c r="B34" s="59" t="s">
        <v>8</v>
      </c>
      <c r="C34" s="266">
        <v>0</v>
      </c>
      <c r="D34" s="266">
        <v>0</v>
      </c>
      <c r="E34" s="266">
        <v>0</v>
      </c>
      <c r="F34" s="266">
        <v>1359</v>
      </c>
      <c r="G34" s="266">
        <v>0</v>
      </c>
      <c r="H34" s="266">
        <v>0</v>
      </c>
      <c r="I34" s="266">
        <v>0</v>
      </c>
      <c r="J34" s="266">
        <v>28417</v>
      </c>
      <c r="K34" s="266">
        <v>122039</v>
      </c>
      <c r="L34" s="266">
        <v>0</v>
      </c>
      <c r="M34" s="266">
        <v>0</v>
      </c>
      <c r="N34" s="266">
        <v>21</v>
      </c>
      <c r="O34" s="266">
        <v>1694</v>
      </c>
      <c r="P34" s="266">
        <v>69</v>
      </c>
      <c r="Q34" s="266">
        <v>10377</v>
      </c>
      <c r="R34" s="266">
        <v>3</v>
      </c>
      <c r="S34" s="266">
        <v>0</v>
      </c>
      <c r="T34" s="266">
        <v>14</v>
      </c>
      <c r="U34" s="266">
        <v>27</v>
      </c>
      <c r="V34" s="266">
        <v>506</v>
      </c>
      <c r="W34" s="266">
        <v>0</v>
      </c>
      <c r="X34" s="266">
        <v>1262</v>
      </c>
      <c r="Y34" s="266">
        <v>0</v>
      </c>
      <c r="Z34" s="266">
        <v>562</v>
      </c>
      <c r="AA34" s="266">
        <v>8051</v>
      </c>
      <c r="AB34" s="266">
        <v>0</v>
      </c>
      <c r="AC34" s="266">
        <v>0</v>
      </c>
      <c r="AD34" s="266">
        <v>4778</v>
      </c>
      <c r="AE34" s="266">
        <v>20</v>
      </c>
      <c r="AF34" s="266">
        <v>0</v>
      </c>
      <c r="AG34" s="266">
        <v>4411</v>
      </c>
      <c r="AH34" s="266">
        <v>63</v>
      </c>
      <c r="AI34" s="266">
        <v>0</v>
      </c>
      <c r="AJ34" s="266">
        <v>7965</v>
      </c>
      <c r="AK34" s="266">
        <v>0</v>
      </c>
      <c r="AL34" s="266">
        <v>0</v>
      </c>
      <c r="AM34" s="266">
        <v>0</v>
      </c>
      <c r="AN34" s="266">
        <v>0</v>
      </c>
      <c r="AO34" s="266">
        <v>0</v>
      </c>
      <c r="AP34" s="266">
        <v>1115</v>
      </c>
      <c r="AQ34" s="266">
        <v>576</v>
      </c>
      <c r="AR34" s="266">
        <v>1567</v>
      </c>
      <c r="AS34" s="266">
        <v>284</v>
      </c>
      <c r="AT34" s="266">
        <v>1753</v>
      </c>
      <c r="AU34" s="266">
        <v>1640</v>
      </c>
      <c r="AV34" s="266">
        <v>15614</v>
      </c>
      <c r="AW34" s="266">
        <v>114564</v>
      </c>
      <c r="AX34" s="266">
        <v>919</v>
      </c>
      <c r="AY34" s="266">
        <v>278</v>
      </c>
      <c r="AZ34" s="266">
        <v>25</v>
      </c>
      <c r="BA34" s="266">
        <v>8785</v>
      </c>
      <c r="BB34" s="266">
        <v>348</v>
      </c>
      <c r="BC34" s="266">
        <v>286</v>
      </c>
      <c r="BD34" s="266">
        <v>0</v>
      </c>
      <c r="BE34" s="266">
        <v>218</v>
      </c>
      <c r="BF34" s="266">
        <v>20</v>
      </c>
      <c r="BG34" s="266">
        <v>432</v>
      </c>
      <c r="BH34" s="266">
        <v>150</v>
      </c>
      <c r="BI34" s="266">
        <v>11330</v>
      </c>
      <c r="BJ34" s="266">
        <v>15</v>
      </c>
      <c r="BK34" s="266">
        <v>91039</v>
      </c>
      <c r="BL34" s="266">
        <v>20637</v>
      </c>
      <c r="BM34" s="266">
        <v>1252</v>
      </c>
      <c r="BN34" s="266">
        <v>715</v>
      </c>
      <c r="BO34" s="266">
        <v>0</v>
      </c>
      <c r="BP34" s="266">
        <v>0</v>
      </c>
      <c r="BQ34" s="266">
        <v>8</v>
      </c>
      <c r="BR34" s="266">
        <v>407</v>
      </c>
      <c r="BS34" s="266">
        <v>6871</v>
      </c>
      <c r="BT34" s="266">
        <v>121</v>
      </c>
      <c r="BU34" s="266">
        <v>0</v>
      </c>
      <c r="BV34" s="266">
        <v>0</v>
      </c>
      <c r="BW34" s="266">
        <v>0</v>
      </c>
      <c r="BX34" s="266">
        <v>5</v>
      </c>
      <c r="BY34" s="266">
        <v>181</v>
      </c>
      <c r="BZ34" s="266">
        <v>0</v>
      </c>
      <c r="CA34" s="266">
        <v>956</v>
      </c>
      <c r="CB34" s="266">
        <v>199</v>
      </c>
      <c r="CC34" s="266">
        <v>0</v>
      </c>
      <c r="CD34" s="266">
        <v>0</v>
      </c>
      <c r="CE34" s="266">
        <v>13</v>
      </c>
      <c r="CF34" s="266">
        <v>0</v>
      </c>
      <c r="CG34" s="266">
        <v>0</v>
      </c>
      <c r="CH34" s="266">
        <v>0</v>
      </c>
      <c r="CI34" s="266">
        <v>0</v>
      </c>
      <c r="CJ34" s="266">
        <v>0</v>
      </c>
      <c r="CK34" s="266">
        <v>56</v>
      </c>
      <c r="CL34" s="266">
        <v>3971</v>
      </c>
      <c r="CM34" s="266">
        <v>12549</v>
      </c>
      <c r="CN34" s="266">
        <v>12049</v>
      </c>
      <c r="CO34" s="266">
        <v>25208</v>
      </c>
      <c r="CP34" s="266">
        <v>12183</v>
      </c>
      <c r="CQ34" s="266">
        <v>4390</v>
      </c>
      <c r="CR34" s="266">
        <v>4520</v>
      </c>
      <c r="CS34" s="266">
        <v>2213</v>
      </c>
      <c r="CT34" s="266">
        <v>0</v>
      </c>
      <c r="CU34" s="266">
        <v>83</v>
      </c>
      <c r="CV34" s="266">
        <v>46312</v>
      </c>
      <c r="CW34" s="266">
        <v>197</v>
      </c>
      <c r="CX34" s="266">
        <v>7714</v>
      </c>
      <c r="CY34" s="266">
        <v>11882</v>
      </c>
      <c r="CZ34" s="266">
        <v>607</v>
      </c>
      <c r="DA34" s="266">
        <v>6051</v>
      </c>
      <c r="DB34" s="266">
        <v>159</v>
      </c>
      <c r="DC34" s="266">
        <v>0</v>
      </c>
      <c r="DD34" s="267">
        <v>3536</v>
      </c>
      <c r="DE34" s="267">
        <v>627641</v>
      </c>
      <c r="DF34" s="266">
        <v>5159</v>
      </c>
      <c r="DG34" s="266">
        <v>20819</v>
      </c>
      <c r="DH34" s="266">
        <v>0</v>
      </c>
      <c r="DI34" s="266">
        <v>0</v>
      </c>
      <c r="DJ34" s="266">
        <v>0</v>
      </c>
      <c r="DK34" s="266">
        <v>0</v>
      </c>
      <c r="DL34" s="266">
        <v>2350</v>
      </c>
      <c r="DM34" s="288">
        <v>28328</v>
      </c>
      <c r="DN34" s="266">
        <v>655969</v>
      </c>
      <c r="DO34" s="289">
        <v>68980</v>
      </c>
      <c r="DP34" s="267">
        <v>5</v>
      </c>
      <c r="DQ34" s="266">
        <v>68985</v>
      </c>
      <c r="DR34" s="288">
        <v>97313</v>
      </c>
      <c r="DS34" s="288">
        <v>724954</v>
      </c>
      <c r="DT34" s="266">
        <v>-541056</v>
      </c>
      <c r="DU34" s="266">
        <v>-91275</v>
      </c>
      <c r="DV34" s="266">
        <v>-1346</v>
      </c>
      <c r="DW34" s="266">
        <v>-7410</v>
      </c>
      <c r="DX34" s="288">
        <v>-641087</v>
      </c>
      <c r="DY34" s="266">
        <v>-543774</v>
      </c>
      <c r="DZ34" s="288">
        <v>83867</v>
      </c>
    </row>
    <row r="35" spans="1:130" x14ac:dyDescent="0.15">
      <c r="A35" s="51" t="s">
        <v>90</v>
      </c>
      <c r="B35" s="50" t="s">
        <v>9</v>
      </c>
      <c r="C35" s="264">
        <v>0</v>
      </c>
      <c r="D35" s="264">
        <v>0</v>
      </c>
      <c r="E35" s="264">
        <v>0</v>
      </c>
      <c r="F35" s="264">
        <v>423</v>
      </c>
      <c r="G35" s="264">
        <v>0</v>
      </c>
      <c r="H35" s="264">
        <v>0</v>
      </c>
      <c r="I35" s="264">
        <v>762</v>
      </c>
      <c r="J35" s="264">
        <v>0</v>
      </c>
      <c r="K35" s="264">
        <v>0</v>
      </c>
      <c r="L35" s="264">
        <v>0</v>
      </c>
      <c r="M35" s="264">
        <v>0</v>
      </c>
      <c r="N35" s="264">
        <v>0</v>
      </c>
      <c r="O35" s="264">
        <v>0</v>
      </c>
      <c r="P35" s="264">
        <v>9</v>
      </c>
      <c r="Q35" s="264">
        <v>0</v>
      </c>
      <c r="R35" s="264">
        <v>0</v>
      </c>
      <c r="S35" s="264">
        <v>0</v>
      </c>
      <c r="T35" s="264">
        <v>0</v>
      </c>
      <c r="U35" s="264">
        <v>0</v>
      </c>
      <c r="V35" s="264">
        <v>0</v>
      </c>
      <c r="W35" s="264">
        <v>0</v>
      </c>
      <c r="X35" s="264">
        <v>0</v>
      </c>
      <c r="Y35" s="264">
        <v>0</v>
      </c>
      <c r="Z35" s="264">
        <v>0</v>
      </c>
      <c r="AA35" s="264">
        <v>1</v>
      </c>
      <c r="AB35" s="264">
        <v>0</v>
      </c>
      <c r="AC35" s="264">
        <v>116</v>
      </c>
      <c r="AD35" s="264">
        <v>0</v>
      </c>
      <c r="AE35" s="264">
        <v>0</v>
      </c>
      <c r="AF35" s="264">
        <v>0</v>
      </c>
      <c r="AG35" s="264">
        <v>0</v>
      </c>
      <c r="AH35" s="264">
        <v>519624</v>
      </c>
      <c r="AI35" s="264">
        <v>0</v>
      </c>
      <c r="AJ35" s="264">
        <v>1091</v>
      </c>
      <c r="AK35" s="264">
        <v>0</v>
      </c>
      <c r="AL35" s="264">
        <v>0</v>
      </c>
      <c r="AM35" s="264">
        <v>0</v>
      </c>
      <c r="AN35" s="264">
        <v>0</v>
      </c>
      <c r="AO35" s="264">
        <v>0</v>
      </c>
      <c r="AP35" s="264">
        <v>0</v>
      </c>
      <c r="AQ35" s="264">
        <v>7</v>
      </c>
      <c r="AR35" s="264">
        <v>232</v>
      </c>
      <c r="AS35" s="264">
        <v>1</v>
      </c>
      <c r="AT35" s="264">
        <v>0</v>
      </c>
      <c r="AU35" s="264">
        <v>0</v>
      </c>
      <c r="AV35" s="264">
        <v>0</v>
      </c>
      <c r="AW35" s="264">
        <v>0</v>
      </c>
      <c r="AX35" s="264">
        <v>0</v>
      </c>
      <c r="AY35" s="264">
        <v>0</v>
      </c>
      <c r="AZ35" s="264">
        <v>0</v>
      </c>
      <c r="BA35" s="264">
        <v>5</v>
      </c>
      <c r="BB35" s="264">
        <v>0</v>
      </c>
      <c r="BC35" s="264">
        <v>0</v>
      </c>
      <c r="BD35" s="264">
        <v>0</v>
      </c>
      <c r="BE35" s="264">
        <v>0</v>
      </c>
      <c r="BF35" s="264">
        <v>0</v>
      </c>
      <c r="BG35" s="264">
        <v>0</v>
      </c>
      <c r="BH35" s="264">
        <v>0</v>
      </c>
      <c r="BI35" s="264">
        <v>425</v>
      </c>
      <c r="BJ35" s="264">
        <v>0</v>
      </c>
      <c r="BK35" s="264">
        <v>761567</v>
      </c>
      <c r="BL35" s="264">
        <v>371551</v>
      </c>
      <c r="BM35" s="264">
        <v>1572095</v>
      </c>
      <c r="BN35" s="264">
        <v>229889</v>
      </c>
      <c r="BO35" s="264">
        <v>0</v>
      </c>
      <c r="BP35" s="264">
        <v>16</v>
      </c>
      <c r="BQ35" s="264">
        <v>0</v>
      </c>
      <c r="BR35" s="264">
        <v>702</v>
      </c>
      <c r="BS35" s="264">
        <v>0</v>
      </c>
      <c r="BT35" s="264">
        <v>0</v>
      </c>
      <c r="BU35" s="264">
        <v>2</v>
      </c>
      <c r="BV35" s="264">
        <v>528</v>
      </c>
      <c r="BW35" s="264">
        <v>7040</v>
      </c>
      <c r="BX35" s="264">
        <v>0</v>
      </c>
      <c r="BY35" s="264">
        <v>0</v>
      </c>
      <c r="BZ35" s="264">
        <v>0</v>
      </c>
      <c r="CA35" s="264">
        <v>0</v>
      </c>
      <c r="CB35" s="264">
        <v>0</v>
      </c>
      <c r="CC35" s="264">
        <v>0</v>
      </c>
      <c r="CD35" s="264">
        <v>0</v>
      </c>
      <c r="CE35" s="264">
        <v>0</v>
      </c>
      <c r="CF35" s="264">
        <v>0</v>
      </c>
      <c r="CG35" s="264">
        <v>0</v>
      </c>
      <c r="CH35" s="264">
        <v>0</v>
      </c>
      <c r="CI35" s="264">
        <v>0</v>
      </c>
      <c r="CJ35" s="264">
        <v>0</v>
      </c>
      <c r="CK35" s="264">
        <v>0</v>
      </c>
      <c r="CL35" s="264">
        <v>213</v>
      </c>
      <c r="CM35" s="264">
        <v>0</v>
      </c>
      <c r="CN35" s="264">
        <v>35</v>
      </c>
      <c r="CO35" s="264">
        <v>0</v>
      </c>
      <c r="CP35" s="264">
        <v>0</v>
      </c>
      <c r="CQ35" s="264">
        <v>0</v>
      </c>
      <c r="CR35" s="264">
        <v>0</v>
      </c>
      <c r="CS35" s="264">
        <v>0</v>
      </c>
      <c r="CT35" s="264">
        <v>0</v>
      </c>
      <c r="CU35" s="264">
        <v>0</v>
      </c>
      <c r="CV35" s="264">
        <v>0</v>
      </c>
      <c r="CW35" s="264">
        <v>0</v>
      </c>
      <c r="CX35" s="264">
        <v>0</v>
      </c>
      <c r="CY35" s="264">
        <v>0</v>
      </c>
      <c r="CZ35" s="264">
        <v>0</v>
      </c>
      <c r="DA35" s="264">
        <v>0</v>
      </c>
      <c r="DB35" s="264">
        <v>0</v>
      </c>
      <c r="DC35" s="264">
        <v>0</v>
      </c>
      <c r="DD35" s="265">
        <v>1902</v>
      </c>
      <c r="DE35" s="265">
        <v>3468236</v>
      </c>
      <c r="DF35" s="264">
        <v>0</v>
      </c>
      <c r="DG35" s="264">
        <v>1778</v>
      </c>
      <c r="DH35" s="264">
        <v>0</v>
      </c>
      <c r="DI35" s="264">
        <v>0</v>
      </c>
      <c r="DJ35" s="264">
        <v>0</v>
      </c>
      <c r="DK35" s="264">
        <v>0</v>
      </c>
      <c r="DL35" s="264">
        <v>-12115</v>
      </c>
      <c r="DM35" s="287">
        <v>-10337</v>
      </c>
      <c r="DN35" s="264">
        <v>3457899</v>
      </c>
      <c r="DO35" s="270">
        <v>1068635</v>
      </c>
      <c r="DP35" s="265">
        <v>1760</v>
      </c>
      <c r="DQ35" s="264">
        <v>1070395</v>
      </c>
      <c r="DR35" s="287">
        <v>1060058</v>
      </c>
      <c r="DS35" s="287">
        <v>4528294</v>
      </c>
      <c r="DT35" s="264">
        <v>-1137590</v>
      </c>
      <c r="DU35" s="264">
        <v>-5204</v>
      </c>
      <c r="DV35" s="264">
        <v>-7</v>
      </c>
      <c r="DW35" s="264">
        <v>-417</v>
      </c>
      <c r="DX35" s="287">
        <v>-1143218</v>
      </c>
      <c r="DY35" s="264">
        <v>-83160</v>
      </c>
      <c r="DZ35" s="287">
        <v>3385076</v>
      </c>
    </row>
    <row r="36" spans="1:130" x14ac:dyDescent="0.15">
      <c r="A36" s="51" t="s">
        <v>91</v>
      </c>
      <c r="B36" s="50" t="s">
        <v>92</v>
      </c>
      <c r="C36" s="264">
        <v>1922</v>
      </c>
      <c r="D36" s="264">
        <v>0</v>
      </c>
      <c r="E36" s="264">
        <v>0</v>
      </c>
      <c r="F36" s="264">
        <v>0</v>
      </c>
      <c r="G36" s="264">
        <v>0</v>
      </c>
      <c r="H36" s="264">
        <v>0</v>
      </c>
      <c r="I36" s="264">
        <v>0</v>
      </c>
      <c r="J36" s="264">
        <v>0</v>
      </c>
      <c r="K36" s="264">
        <v>5</v>
      </c>
      <c r="L36" s="264">
        <v>0</v>
      </c>
      <c r="M36" s="264">
        <v>0</v>
      </c>
      <c r="N36" s="264">
        <v>0</v>
      </c>
      <c r="O36" s="264">
        <v>0</v>
      </c>
      <c r="P36" s="264">
        <v>7</v>
      </c>
      <c r="Q36" s="264">
        <v>1035</v>
      </c>
      <c r="R36" s="264">
        <v>0</v>
      </c>
      <c r="S36" s="264">
        <v>0</v>
      </c>
      <c r="T36" s="264">
        <v>0</v>
      </c>
      <c r="U36" s="264">
        <v>0</v>
      </c>
      <c r="V36" s="264">
        <v>67</v>
      </c>
      <c r="W36" s="264">
        <v>0</v>
      </c>
      <c r="X36" s="264">
        <v>12</v>
      </c>
      <c r="Y36" s="264">
        <v>0</v>
      </c>
      <c r="Z36" s="264">
        <v>0</v>
      </c>
      <c r="AA36" s="264">
        <v>40</v>
      </c>
      <c r="AB36" s="264">
        <v>0</v>
      </c>
      <c r="AC36" s="264">
        <v>0</v>
      </c>
      <c r="AD36" s="264">
        <v>84</v>
      </c>
      <c r="AE36" s="264">
        <v>0</v>
      </c>
      <c r="AF36" s="264">
        <v>0</v>
      </c>
      <c r="AG36" s="264">
        <v>0</v>
      </c>
      <c r="AH36" s="264">
        <v>160</v>
      </c>
      <c r="AI36" s="264">
        <v>60941</v>
      </c>
      <c r="AJ36" s="264">
        <v>0</v>
      </c>
      <c r="AK36" s="264">
        <v>0</v>
      </c>
      <c r="AL36" s="264">
        <v>0</v>
      </c>
      <c r="AM36" s="264">
        <v>0</v>
      </c>
      <c r="AN36" s="264">
        <v>0</v>
      </c>
      <c r="AO36" s="264">
        <v>0</v>
      </c>
      <c r="AP36" s="264">
        <v>0</v>
      </c>
      <c r="AQ36" s="264">
        <v>1</v>
      </c>
      <c r="AR36" s="264">
        <v>71</v>
      </c>
      <c r="AS36" s="264">
        <v>5</v>
      </c>
      <c r="AT36" s="264">
        <v>419</v>
      </c>
      <c r="AU36" s="264">
        <v>283</v>
      </c>
      <c r="AV36" s="264">
        <v>41014</v>
      </c>
      <c r="AW36" s="264">
        <v>596485</v>
      </c>
      <c r="AX36" s="264">
        <v>6339</v>
      </c>
      <c r="AY36" s="264">
        <v>3</v>
      </c>
      <c r="AZ36" s="264">
        <v>6</v>
      </c>
      <c r="BA36" s="264">
        <v>164</v>
      </c>
      <c r="BB36" s="264">
        <v>1321</v>
      </c>
      <c r="BC36" s="264">
        <v>0</v>
      </c>
      <c r="BD36" s="264">
        <v>0</v>
      </c>
      <c r="BE36" s="264">
        <v>0</v>
      </c>
      <c r="BF36" s="264">
        <v>429</v>
      </c>
      <c r="BG36" s="264">
        <v>27</v>
      </c>
      <c r="BH36" s="264">
        <v>0</v>
      </c>
      <c r="BI36" s="264">
        <v>290</v>
      </c>
      <c r="BJ36" s="264">
        <v>52</v>
      </c>
      <c r="BK36" s="264">
        <v>135320</v>
      </c>
      <c r="BL36" s="264">
        <v>8730</v>
      </c>
      <c r="BM36" s="264">
        <v>6815</v>
      </c>
      <c r="BN36" s="264">
        <v>13018</v>
      </c>
      <c r="BO36" s="264">
        <v>0</v>
      </c>
      <c r="BP36" s="264">
        <v>0</v>
      </c>
      <c r="BQ36" s="264">
        <v>0</v>
      </c>
      <c r="BR36" s="264">
        <v>888</v>
      </c>
      <c r="BS36" s="264">
        <v>5251</v>
      </c>
      <c r="BT36" s="264">
        <v>77</v>
      </c>
      <c r="BU36" s="264">
        <v>0</v>
      </c>
      <c r="BV36" s="264">
        <v>0</v>
      </c>
      <c r="BW36" s="264">
        <v>0</v>
      </c>
      <c r="BX36" s="264">
        <v>0</v>
      </c>
      <c r="BY36" s="264">
        <v>186</v>
      </c>
      <c r="BZ36" s="264">
        <v>0</v>
      </c>
      <c r="CA36" s="264">
        <v>1024</v>
      </c>
      <c r="CB36" s="264">
        <v>2</v>
      </c>
      <c r="CC36" s="264">
        <v>4</v>
      </c>
      <c r="CD36" s="264">
        <v>4</v>
      </c>
      <c r="CE36" s="264">
        <v>39</v>
      </c>
      <c r="CF36" s="264">
        <v>0</v>
      </c>
      <c r="CG36" s="264">
        <v>0</v>
      </c>
      <c r="CH36" s="264">
        <v>0</v>
      </c>
      <c r="CI36" s="264">
        <v>0</v>
      </c>
      <c r="CJ36" s="264">
        <v>0</v>
      </c>
      <c r="CK36" s="264">
        <v>0</v>
      </c>
      <c r="CL36" s="264">
        <v>2388</v>
      </c>
      <c r="CM36" s="264">
        <v>2988</v>
      </c>
      <c r="CN36" s="264">
        <v>172</v>
      </c>
      <c r="CO36" s="264">
        <v>14822</v>
      </c>
      <c r="CP36" s="264">
        <v>767</v>
      </c>
      <c r="CQ36" s="264">
        <v>17725</v>
      </c>
      <c r="CR36" s="264">
        <v>12950</v>
      </c>
      <c r="CS36" s="264">
        <v>1221</v>
      </c>
      <c r="CT36" s="264">
        <v>1</v>
      </c>
      <c r="CU36" s="264">
        <v>0</v>
      </c>
      <c r="CV36" s="264">
        <v>0</v>
      </c>
      <c r="CW36" s="264">
        <v>205</v>
      </c>
      <c r="CX36" s="264">
        <v>10768</v>
      </c>
      <c r="CY36" s="264">
        <v>31623</v>
      </c>
      <c r="CZ36" s="264">
        <v>0</v>
      </c>
      <c r="DA36" s="264">
        <v>89</v>
      </c>
      <c r="DB36" s="264">
        <v>725</v>
      </c>
      <c r="DC36" s="264">
        <v>0</v>
      </c>
      <c r="DD36" s="265">
        <v>3166</v>
      </c>
      <c r="DE36" s="265">
        <v>982150</v>
      </c>
      <c r="DF36" s="264">
        <v>2430</v>
      </c>
      <c r="DG36" s="264">
        <v>23592</v>
      </c>
      <c r="DH36" s="264">
        <v>0</v>
      </c>
      <c r="DI36" s="264">
        <v>0</v>
      </c>
      <c r="DJ36" s="264">
        <v>0</v>
      </c>
      <c r="DK36" s="264">
        <v>0</v>
      </c>
      <c r="DL36" s="264">
        <v>296221</v>
      </c>
      <c r="DM36" s="287">
        <v>322243</v>
      </c>
      <c r="DN36" s="264">
        <v>1304393</v>
      </c>
      <c r="DO36" s="270">
        <v>8839872</v>
      </c>
      <c r="DP36" s="265">
        <v>7471</v>
      </c>
      <c r="DQ36" s="264">
        <v>8847343</v>
      </c>
      <c r="DR36" s="287">
        <v>9169586</v>
      </c>
      <c r="DS36" s="287">
        <v>10151736</v>
      </c>
      <c r="DT36" s="264">
        <v>-851173</v>
      </c>
      <c r="DU36" s="264">
        <v>-7768</v>
      </c>
      <c r="DV36" s="264">
        <v>-92</v>
      </c>
      <c r="DW36" s="264">
        <v>-621</v>
      </c>
      <c r="DX36" s="287">
        <v>-859654</v>
      </c>
      <c r="DY36" s="264">
        <v>8309932</v>
      </c>
      <c r="DZ36" s="287">
        <v>9292082</v>
      </c>
    </row>
    <row r="37" spans="1:130" x14ac:dyDescent="0.15">
      <c r="A37" s="51" t="s">
        <v>93</v>
      </c>
      <c r="B37" s="50" t="s">
        <v>10</v>
      </c>
      <c r="C37" s="264">
        <v>52844</v>
      </c>
      <c r="D37" s="264">
        <v>47861</v>
      </c>
      <c r="E37" s="264">
        <v>5668</v>
      </c>
      <c r="F37" s="264">
        <v>297</v>
      </c>
      <c r="G37" s="264">
        <v>206</v>
      </c>
      <c r="H37" s="264">
        <v>0</v>
      </c>
      <c r="I37" s="264">
        <v>0</v>
      </c>
      <c r="J37" s="264">
        <v>8147</v>
      </c>
      <c r="K37" s="264">
        <v>2</v>
      </c>
      <c r="L37" s="264">
        <v>64815</v>
      </c>
      <c r="M37" s="264">
        <v>0</v>
      </c>
      <c r="N37" s="264">
        <v>0</v>
      </c>
      <c r="O37" s="264">
        <v>0</v>
      </c>
      <c r="P37" s="264">
        <v>233</v>
      </c>
      <c r="Q37" s="264">
        <v>1045</v>
      </c>
      <c r="R37" s="264">
        <v>6420</v>
      </c>
      <c r="S37" s="264">
        <v>1</v>
      </c>
      <c r="T37" s="264">
        <v>35</v>
      </c>
      <c r="U37" s="264">
        <v>1905</v>
      </c>
      <c r="V37" s="264">
        <v>4449</v>
      </c>
      <c r="W37" s="264">
        <v>0</v>
      </c>
      <c r="X37" s="264">
        <v>561</v>
      </c>
      <c r="Y37" s="264">
        <v>0</v>
      </c>
      <c r="Z37" s="264">
        <v>65</v>
      </c>
      <c r="AA37" s="264">
        <v>1261</v>
      </c>
      <c r="AB37" s="264">
        <v>0</v>
      </c>
      <c r="AC37" s="264">
        <v>5890</v>
      </c>
      <c r="AD37" s="264">
        <v>178</v>
      </c>
      <c r="AE37" s="264">
        <v>11</v>
      </c>
      <c r="AF37" s="264">
        <v>6</v>
      </c>
      <c r="AG37" s="264">
        <v>1532</v>
      </c>
      <c r="AH37" s="264">
        <v>48914</v>
      </c>
      <c r="AI37" s="264">
        <v>233779</v>
      </c>
      <c r="AJ37" s="264">
        <v>91415</v>
      </c>
      <c r="AK37" s="264">
        <v>0</v>
      </c>
      <c r="AL37" s="264">
        <v>0</v>
      </c>
      <c r="AM37" s="264">
        <v>0</v>
      </c>
      <c r="AN37" s="264">
        <v>0</v>
      </c>
      <c r="AO37" s="264">
        <v>2891</v>
      </c>
      <c r="AP37" s="264">
        <v>291</v>
      </c>
      <c r="AQ37" s="264">
        <v>5618</v>
      </c>
      <c r="AR37" s="264">
        <v>7762</v>
      </c>
      <c r="AS37" s="264">
        <v>5321</v>
      </c>
      <c r="AT37" s="264">
        <v>103458</v>
      </c>
      <c r="AU37" s="264">
        <v>710</v>
      </c>
      <c r="AV37" s="264">
        <v>71947</v>
      </c>
      <c r="AW37" s="264">
        <v>49276</v>
      </c>
      <c r="AX37" s="264">
        <v>74808</v>
      </c>
      <c r="AY37" s="264">
        <v>213</v>
      </c>
      <c r="AZ37" s="264">
        <v>6</v>
      </c>
      <c r="BA37" s="264">
        <v>4626</v>
      </c>
      <c r="BB37" s="264">
        <v>1018</v>
      </c>
      <c r="BC37" s="264">
        <v>2245</v>
      </c>
      <c r="BD37" s="264">
        <v>0</v>
      </c>
      <c r="BE37" s="264">
        <v>30</v>
      </c>
      <c r="BF37" s="264">
        <v>5371</v>
      </c>
      <c r="BG37" s="264">
        <v>1425</v>
      </c>
      <c r="BH37" s="264">
        <v>14</v>
      </c>
      <c r="BI37" s="264">
        <v>3926</v>
      </c>
      <c r="BJ37" s="264">
        <v>0</v>
      </c>
      <c r="BK37" s="264">
        <v>225154</v>
      </c>
      <c r="BL37" s="264">
        <v>170629</v>
      </c>
      <c r="BM37" s="264">
        <v>156588</v>
      </c>
      <c r="BN37" s="264">
        <v>47409</v>
      </c>
      <c r="BO37" s="264">
        <v>454</v>
      </c>
      <c r="BP37" s="264">
        <v>131</v>
      </c>
      <c r="BQ37" s="264">
        <v>23211</v>
      </c>
      <c r="BR37" s="264">
        <v>0</v>
      </c>
      <c r="BS37" s="264">
        <v>5279</v>
      </c>
      <c r="BT37" s="264">
        <v>47</v>
      </c>
      <c r="BU37" s="264">
        <v>0</v>
      </c>
      <c r="BV37" s="264">
        <v>0</v>
      </c>
      <c r="BW37" s="264">
        <v>0</v>
      </c>
      <c r="BX37" s="264">
        <v>0</v>
      </c>
      <c r="BY37" s="264">
        <v>0</v>
      </c>
      <c r="BZ37" s="264">
        <v>0</v>
      </c>
      <c r="CA37" s="264">
        <v>90</v>
      </c>
      <c r="CB37" s="264">
        <v>0</v>
      </c>
      <c r="CC37" s="264">
        <v>0</v>
      </c>
      <c r="CD37" s="264">
        <v>0</v>
      </c>
      <c r="CE37" s="264">
        <v>15</v>
      </c>
      <c r="CF37" s="264">
        <v>0</v>
      </c>
      <c r="CG37" s="264">
        <v>0</v>
      </c>
      <c r="CH37" s="264">
        <v>0</v>
      </c>
      <c r="CI37" s="264">
        <v>0</v>
      </c>
      <c r="CJ37" s="264">
        <v>0</v>
      </c>
      <c r="CK37" s="264">
        <v>37</v>
      </c>
      <c r="CL37" s="264">
        <v>2458</v>
      </c>
      <c r="CM37" s="264">
        <v>33082</v>
      </c>
      <c r="CN37" s="264">
        <v>3414</v>
      </c>
      <c r="CO37" s="264">
        <v>3058</v>
      </c>
      <c r="CP37" s="264">
        <v>0</v>
      </c>
      <c r="CQ37" s="264">
        <v>0</v>
      </c>
      <c r="CR37" s="264">
        <v>139</v>
      </c>
      <c r="CS37" s="264">
        <v>0</v>
      </c>
      <c r="CT37" s="264">
        <v>0</v>
      </c>
      <c r="CU37" s="264">
        <v>0</v>
      </c>
      <c r="CV37" s="264">
        <v>1799</v>
      </c>
      <c r="CW37" s="264">
        <v>49</v>
      </c>
      <c r="CX37" s="264">
        <v>404</v>
      </c>
      <c r="CY37" s="264">
        <v>2119</v>
      </c>
      <c r="CZ37" s="264">
        <v>269</v>
      </c>
      <c r="DA37" s="264">
        <v>9248</v>
      </c>
      <c r="DB37" s="264">
        <v>2006</v>
      </c>
      <c r="DC37" s="264">
        <v>7589</v>
      </c>
      <c r="DD37" s="265">
        <v>4312</v>
      </c>
      <c r="DE37" s="265">
        <v>1617486</v>
      </c>
      <c r="DF37" s="264">
        <v>2619</v>
      </c>
      <c r="DG37" s="264">
        <v>100957</v>
      </c>
      <c r="DH37" s="264">
        <v>0</v>
      </c>
      <c r="DI37" s="264">
        <v>0</v>
      </c>
      <c r="DJ37" s="264">
        <v>0</v>
      </c>
      <c r="DK37" s="264">
        <v>0</v>
      </c>
      <c r="DL37" s="264">
        <v>-4431</v>
      </c>
      <c r="DM37" s="287">
        <v>99145</v>
      </c>
      <c r="DN37" s="264">
        <v>1716631</v>
      </c>
      <c r="DO37" s="270">
        <v>1036118</v>
      </c>
      <c r="DP37" s="265">
        <v>680</v>
      </c>
      <c r="DQ37" s="264">
        <v>1036798</v>
      </c>
      <c r="DR37" s="287">
        <v>1135943</v>
      </c>
      <c r="DS37" s="287">
        <v>2753429</v>
      </c>
      <c r="DT37" s="264">
        <v>-1482365</v>
      </c>
      <c r="DU37" s="264">
        <v>-14417</v>
      </c>
      <c r="DV37" s="264">
        <v>-43</v>
      </c>
      <c r="DW37" s="264">
        <v>-1157</v>
      </c>
      <c r="DX37" s="287">
        <v>-1497982</v>
      </c>
      <c r="DY37" s="264">
        <v>-362039</v>
      </c>
      <c r="DZ37" s="287">
        <v>1255447</v>
      </c>
    </row>
    <row r="38" spans="1:130" x14ac:dyDescent="0.15">
      <c r="A38" s="51" t="s">
        <v>94</v>
      </c>
      <c r="B38" s="50" t="s">
        <v>11</v>
      </c>
      <c r="C38" s="264">
        <v>0</v>
      </c>
      <c r="D38" s="264">
        <v>0</v>
      </c>
      <c r="E38" s="264">
        <v>0</v>
      </c>
      <c r="F38" s="264">
        <v>0</v>
      </c>
      <c r="G38" s="264">
        <v>0</v>
      </c>
      <c r="H38" s="264">
        <v>0</v>
      </c>
      <c r="I38" s="264">
        <v>-2</v>
      </c>
      <c r="J38" s="264">
        <v>0</v>
      </c>
      <c r="K38" s="264">
        <v>0</v>
      </c>
      <c r="L38" s="264">
        <v>0</v>
      </c>
      <c r="M38" s="264">
        <v>0</v>
      </c>
      <c r="N38" s="264">
        <v>0</v>
      </c>
      <c r="O38" s="264">
        <v>0</v>
      </c>
      <c r="P38" s="264">
        <v>0</v>
      </c>
      <c r="Q38" s="264">
        <v>0</v>
      </c>
      <c r="R38" s="264">
        <v>0</v>
      </c>
      <c r="S38" s="264">
        <v>0</v>
      </c>
      <c r="T38" s="264">
        <v>0</v>
      </c>
      <c r="U38" s="264">
        <v>-1</v>
      </c>
      <c r="V38" s="264">
        <v>58</v>
      </c>
      <c r="W38" s="264">
        <v>0</v>
      </c>
      <c r="X38" s="264">
        <v>0</v>
      </c>
      <c r="Y38" s="264">
        <v>0</v>
      </c>
      <c r="Z38" s="264">
        <v>0</v>
      </c>
      <c r="AA38" s="264">
        <v>1</v>
      </c>
      <c r="AB38" s="264">
        <v>0</v>
      </c>
      <c r="AC38" s="264">
        <v>0</v>
      </c>
      <c r="AD38" s="264">
        <v>0</v>
      </c>
      <c r="AE38" s="264">
        <v>0</v>
      </c>
      <c r="AF38" s="264">
        <v>0</v>
      </c>
      <c r="AG38" s="264">
        <v>0</v>
      </c>
      <c r="AH38" s="264">
        <v>-8</v>
      </c>
      <c r="AI38" s="264">
        <v>-44</v>
      </c>
      <c r="AJ38" s="264">
        <v>-4</v>
      </c>
      <c r="AK38" s="264">
        <v>0</v>
      </c>
      <c r="AL38" s="264">
        <v>0</v>
      </c>
      <c r="AM38" s="264">
        <v>0</v>
      </c>
      <c r="AN38" s="264">
        <v>-833</v>
      </c>
      <c r="AO38" s="264">
        <v>0</v>
      </c>
      <c r="AP38" s="264">
        <v>1</v>
      </c>
      <c r="AQ38" s="264">
        <v>-747</v>
      </c>
      <c r="AR38" s="264">
        <v>-5249</v>
      </c>
      <c r="AS38" s="264">
        <v>-368</v>
      </c>
      <c r="AT38" s="264">
        <v>-5189</v>
      </c>
      <c r="AU38" s="264">
        <v>-64</v>
      </c>
      <c r="AV38" s="264">
        <v>0</v>
      </c>
      <c r="AW38" s="264">
        <v>-67</v>
      </c>
      <c r="AX38" s="264">
        <v>-1637</v>
      </c>
      <c r="AY38" s="264">
        <v>-56</v>
      </c>
      <c r="AZ38" s="264">
        <v>0</v>
      </c>
      <c r="BA38" s="264">
        <v>-80</v>
      </c>
      <c r="BB38" s="264">
        <v>-33</v>
      </c>
      <c r="BC38" s="264">
        <v>-1</v>
      </c>
      <c r="BD38" s="264">
        <v>0</v>
      </c>
      <c r="BE38" s="264">
        <v>-25</v>
      </c>
      <c r="BF38" s="264">
        <v>-486</v>
      </c>
      <c r="BG38" s="264">
        <v>901</v>
      </c>
      <c r="BH38" s="264">
        <v>-13</v>
      </c>
      <c r="BI38" s="264">
        <v>-202</v>
      </c>
      <c r="BJ38" s="264">
        <v>0</v>
      </c>
      <c r="BK38" s="264">
        <v>0</v>
      </c>
      <c r="BL38" s="264">
        <v>-4238</v>
      </c>
      <c r="BM38" s="264">
        <v>-2227</v>
      </c>
      <c r="BN38" s="264">
        <v>-2016</v>
      </c>
      <c r="BO38" s="264">
        <v>0</v>
      </c>
      <c r="BP38" s="264">
        <v>0</v>
      </c>
      <c r="BQ38" s="264">
        <v>0</v>
      </c>
      <c r="BR38" s="264">
        <v>0</v>
      </c>
      <c r="BS38" s="264">
        <v>0</v>
      </c>
      <c r="BT38" s="264">
        <v>0</v>
      </c>
      <c r="BU38" s="264">
        <v>0</v>
      </c>
      <c r="BV38" s="264">
        <v>0</v>
      </c>
      <c r="BW38" s="264">
        <v>0</v>
      </c>
      <c r="BX38" s="264">
        <v>0</v>
      </c>
      <c r="BY38" s="264">
        <v>0</v>
      </c>
      <c r="BZ38" s="264">
        <v>0</v>
      </c>
      <c r="CA38" s="264">
        <v>0</v>
      </c>
      <c r="CB38" s="264">
        <v>0</v>
      </c>
      <c r="CC38" s="264">
        <v>0</v>
      </c>
      <c r="CD38" s="264">
        <v>0</v>
      </c>
      <c r="CE38" s="264">
        <v>0</v>
      </c>
      <c r="CF38" s="264">
        <v>0</v>
      </c>
      <c r="CG38" s="264">
        <v>0</v>
      </c>
      <c r="CH38" s="264">
        <v>0</v>
      </c>
      <c r="CI38" s="264">
        <v>0</v>
      </c>
      <c r="CJ38" s="264">
        <v>0</v>
      </c>
      <c r="CK38" s="264">
        <v>0</v>
      </c>
      <c r="CL38" s="264">
        <v>0</v>
      </c>
      <c r="CM38" s="264">
        <v>0</v>
      </c>
      <c r="CN38" s="264">
        <v>0</v>
      </c>
      <c r="CO38" s="264">
        <v>0</v>
      </c>
      <c r="CP38" s="264">
        <v>0</v>
      </c>
      <c r="CQ38" s="264">
        <v>0</v>
      </c>
      <c r="CR38" s="264">
        <v>0</v>
      </c>
      <c r="CS38" s="264">
        <v>0</v>
      </c>
      <c r="CT38" s="264">
        <v>0</v>
      </c>
      <c r="CU38" s="264">
        <v>0</v>
      </c>
      <c r="CV38" s="264">
        <v>0</v>
      </c>
      <c r="CW38" s="264">
        <v>0</v>
      </c>
      <c r="CX38" s="264">
        <v>0</v>
      </c>
      <c r="CY38" s="264">
        <v>0</v>
      </c>
      <c r="CZ38" s="264">
        <v>0</v>
      </c>
      <c r="DA38" s="264">
        <v>0</v>
      </c>
      <c r="DB38" s="264">
        <v>5</v>
      </c>
      <c r="DC38" s="264">
        <v>0</v>
      </c>
      <c r="DD38" s="265">
        <v>0</v>
      </c>
      <c r="DE38" s="265">
        <v>-22624</v>
      </c>
      <c r="DF38" s="264">
        <v>0</v>
      </c>
      <c r="DG38" s="264">
        <v>-41552</v>
      </c>
      <c r="DH38" s="264">
        <v>0</v>
      </c>
      <c r="DI38" s="264">
        <v>0</v>
      </c>
      <c r="DJ38" s="264">
        <v>-11372</v>
      </c>
      <c r="DK38" s="264">
        <v>-68310</v>
      </c>
      <c r="DL38" s="264">
        <v>0</v>
      </c>
      <c r="DM38" s="287">
        <v>-121234</v>
      </c>
      <c r="DN38" s="264">
        <v>-143858</v>
      </c>
      <c r="DO38" s="270">
        <v>2442</v>
      </c>
      <c r="DP38" s="265">
        <v>143782</v>
      </c>
      <c r="DQ38" s="264">
        <v>146224</v>
      </c>
      <c r="DR38" s="287">
        <v>24990</v>
      </c>
      <c r="DS38" s="287">
        <v>2366</v>
      </c>
      <c r="DT38" s="264">
        <v>-2339</v>
      </c>
      <c r="DU38" s="264">
        <v>-25</v>
      </c>
      <c r="DV38" s="264">
        <v>0</v>
      </c>
      <c r="DW38" s="264">
        <v>-2</v>
      </c>
      <c r="DX38" s="287">
        <v>-2366</v>
      </c>
      <c r="DY38" s="264">
        <v>22624</v>
      </c>
      <c r="DZ38" s="287">
        <v>0</v>
      </c>
    </row>
    <row r="39" spans="1:130" x14ac:dyDescent="0.15">
      <c r="A39" s="58" t="s">
        <v>95</v>
      </c>
      <c r="B39" s="59" t="s">
        <v>96</v>
      </c>
      <c r="C39" s="266">
        <v>638</v>
      </c>
      <c r="D39" s="266">
        <v>290</v>
      </c>
      <c r="E39" s="266">
        <v>2</v>
      </c>
      <c r="F39" s="266">
        <v>26</v>
      </c>
      <c r="G39" s="266">
        <v>513</v>
      </c>
      <c r="H39" s="266">
        <v>0</v>
      </c>
      <c r="I39" s="266">
        <v>1140</v>
      </c>
      <c r="J39" s="266">
        <v>0</v>
      </c>
      <c r="K39" s="266">
        <v>0</v>
      </c>
      <c r="L39" s="266">
        <v>0</v>
      </c>
      <c r="M39" s="266">
        <v>0</v>
      </c>
      <c r="N39" s="266">
        <v>3</v>
      </c>
      <c r="O39" s="266">
        <v>257</v>
      </c>
      <c r="P39" s="266">
        <v>682</v>
      </c>
      <c r="Q39" s="266">
        <v>14102</v>
      </c>
      <c r="R39" s="266">
        <v>0</v>
      </c>
      <c r="S39" s="266">
        <v>0</v>
      </c>
      <c r="T39" s="266">
        <v>0</v>
      </c>
      <c r="U39" s="266">
        <v>0</v>
      </c>
      <c r="V39" s="266">
        <v>0</v>
      </c>
      <c r="W39" s="266">
        <v>0</v>
      </c>
      <c r="X39" s="266">
        <v>0</v>
      </c>
      <c r="Y39" s="266">
        <v>0</v>
      </c>
      <c r="Z39" s="266">
        <v>0</v>
      </c>
      <c r="AA39" s="266">
        <v>0</v>
      </c>
      <c r="AB39" s="266">
        <v>0</v>
      </c>
      <c r="AC39" s="266">
        <v>0</v>
      </c>
      <c r="AD39" s="266">
        <v>1994</v>
      </c>
      <c r="AE39" s="266">
        <v>128</v>
      </c>
      <c r="AF39" s="266">
        <v>0</v>
      </c>
      <c r="AG39" s="266">
        <v>0</v>
      </c>
      <c r="AH39" s="266">
        <v>30566</v>
      </c>
      <c r="AI39" s="266">
        <v>0</v>
      </c>
      <c r="AJ39" s="266">
        <v>2740</v>
      </c>
      <c r="AK39" s="266">
        <v>0</v>
      </c>
      <c r="AL39" s="266">
        <v>0</v>
      </c>
      <c r="AM39" s="266">
        <v>0</v>
      </c>
      <c r="AN39" s="266">
        <v>172508</v>
      </c>
      <c r="AO39" s="266">
        <v>840</v>
      </c>
      <c r="AP39" s="266">
        <v>14</v>
      </c>
      <c r="AQ39" s="266">
        <v>269906</v>
      </c>
      <c r="AR39" s="266">
        <v>354663</v>
      </c>
      <c r="AS39" s="266">
        <v>24851</v>
      </c>
      <c r="AT39" s="266">
        <v>653953</v>
      </c>
      <c r="AU39" s="266">
        <v>5424</v>
      </c>
      <c r="AV39" s="266">
        <v>1554</v>
      </c>
      <c r="AW39" s="266">
        <v>93679</v>
      </c>
      <c r="AX39" s="266">
        <v>433806</v>
      </c>
      <c r="AY39" s="266">
        <v>3832</v>
      </c>
      <c r="AZ39" s="266">
        <v>77</v>
      </c>
      <c r="BA39" s="266">
        <v>13830</v>
      </c>
      <c r="BB39" s="266">
        <v>2849</v>
      </c>
      <c r="BC39" s="266">
        <v>3004</v>
      </c>
      <c r="BD39" s="266">
        <v>0</v>
      </c>
      <c r="BE39" s="266">
        <v>2900</v>
      </c>
      <c r="BF39" s="266">
        <v>87289</v>
      </c>
      <c r="BG39" s="266">
        <v>62621</v>
      </c>
      <c r="BH39" s="266">
        <v>598</v>
      </c>
      <c r="BI39" s="266">
        <v>11019</v>
      </c>
      <c r="BJ39" s="266">
        <v>0</v>
      </c>
      <c r="BK39" s="266">
        <v>517446</v>
      </c>
      <c r="BL39" s="266">
        <v>146559</v>
      </c>
      <c r="BM39" s="266">
        <v>551913</v>
      </c>
      <c r="BN39" s="266">
        <v>211789</v>
      </c>
      <c r="BO39" s="266">
        <v>0</v>
      </c>
      <c r="BP39" s="266">
        <v>0</v>
      </c>
      <c r="BQ39" s="266">
        <v>0</v>
      </c>
      <c r="BR39" s="266">
        <v>0</v>
      </c>
      <c r="BS39" s="266">
        <v>0</v>
      </c>
      <c r="BT39" s="266">
        <v>0</v>
      </c>
      <c r="BU39" s="266">
        <v>0</v>
      </c>
      <c r="BV39" s="266">
        <v>0</v>
      </c>
      <c r="BW39" s="266">
        <v>0</v>
      </c>
      <c r="BX39" s="266">
        <v>0</v>
      </c>
      <c r="BY39" s="266">
        <v>0</v>
      </c>
      <c r="BZ39" s="266">
        <v>0</v>
      </c>
      <c r="CA39" s="266">
        <v>0</v>
      </c>
      <c r="CB39" s="266">
        <v>0</v>
      </c>
      <c r="CC39" s="266">
        <v>0</v>
      </c>
      <c r="CD39" s="266">
        <v>0</v>
      </c>
      <c r="CE39" s="266">
        <v>512</v>
      </c>
      <c r="CF39" s="266">
        <v>0</v>
      </c>
      <c r="CG39" s="266">
        <v>0</v>
      </c>
      <c r="CH39" s="266">
        <v>0</v>
      </c>
      <c r="CI39" s="266">
        <v>0</v>
      </c>
      <c r="CJ39" s="266">
        <v>0</v>
      </c>
      <c r="CK39" s="266">
        <v>0</v>
      </c>
      <c r="CL39" s="266">
        <v>133</v>
      </c>
      <c r="CM39" s="266">
        <v>0</v>
      </c>
      <c r="CN39" s="266">
        <v>0</v>
      </c>
      <c r="CO39" s="266">
        <v>0</v>
      </c>
      <c r="CP39" s="266">
        <v>0</v>
      </c>
      <c r="CQ39" s="266">
        <v>0</v>
      </c>
      <c r="CR39" s="266">
        <v>0</v>
      </c>
      <c r="CS39" s="266">
        <v>0</v>
      </c>
      <c r="CT39" s="266">
        <v>0</v>
      </c>
      <c r="CU39" s="266">
        <v>0</v>
      </c>
      <c r="CV39" s="266">
        <v>3121</v>
      </c>
      <c r="CW39" s="266">
        <v>0</v>
      </c>
      <c r="CX39" s="266">
        <v>0</v>
      </c>
      <c r="CY39" s="266">
        <v>0</v>
      </c>
      <c r="CZ39" s="266">
        <v>0</v>
      </c>
      <c r="DA39" s="266">
        <v>0</v>
      </c>
      <c r="DB39" s="266">
        <v>144</v>
      </c>
      <c r="DC39" s="266">
        <v>0</v>
      </c>
      <c r="DD39" s="267">
        <v>9407</v>
      </c>
      <c r="DE39" s="267">
        <v>3693322</v>
      </c>
      <c r="DF39" s="266">
        <v>0</v>
      </c>
      <c r="DG39" s="266">
        <v>0</v>
      </c>
      <c r="DH39" s="266">
        <v>0</v>
      </c>
      <c r="DI39" s="266">
        <v>0</v>
      </c>
      <c r="DJ39" s="266">
        <v>0</v>
      </c>
      <c r="DK39" s="266">
        <v>0</v>
      </c>
      <c r="DL39" s="266">
        <v>0</v>
      </c>
      <c r="DM39" s="288">
        <v>0</v>
      </c>
      <c r="DN39" s="266">
        <v>3693322</v>
      </c>
      <c r="DO39" s="289">
        <v>0</v>
      </c>
      <c r="DP39" s="267">
        <v>0</v>
      </c>
      <c r="DQ39" s="266">
        <v>0</v>
      </c>
      <c r="DR39" s="288">
        <v>0</v>
      </c>
      <c r="DS39" s="288">
        <v>3693322</v>
      </c>
      <c r="DT39" s="266">
        <v>-3629734</v>
      </c>
      <c r="DU39" s="266">
        <v>-58877</v>
      </c>
      <c r="DV39" s="266">
        <v>0</v>
      </c>
      <c r="DW39" s="266">
        <v>-4711</v>
      </c>
      <c r="DX39" s="288">
        <v>-3693322</v>
      </c>
      <c r="DY39" s="266">
        <v>-3693322</v>
      </c>
      <c r="DZ39" s="288">
        <v>0</v>
      </c>
    </row>
    <row r="40" spans="1:130" x14ac:dyDescent="0.15">
      <c r="A40" s="51" t="s">
        <v>97</v>
      </c>
      <c r="B40" s="50" t="s">
        <v>423</v>
      </c>
      <c r="C40" s="264">
        <v>0</v>
      </c>
      <c r="D40" s="264">
        <v>0</v>
      </c>
      <c r="E40" s="264">
        <v>0</v>
      </c>
      <c r="F40" s="264">
        <v>0</v>
      </c>
      <c r="G40" s="264">
        <v>2630</v>
      </c>
      <c r="H40" s="264">
        <v>0</v>
      </c>
      <c r="I40" s="264">
        <v>4391</v>
      </c>
      <c r="J40" s="264">
        <v>0</v>
      </c>
      <c r="K40" s="264">
        <v>0</v>
      </c>
      <c r="L40" s="264">
        <v>0</v>
      </c>
      <c r="M40" s="264">
        <v>0</v>
      </c>
      <c r="N40" s="264">
        <v>0</v>
      </c>
      <c r="O40" s="264">
        <v>0</v>
      </c>
      <c r="P40" s="264">
        <v>2</v>
      </c>
      <c r="Q40" s="264">
        <v>388</v>
      </c>
      <c r="R40" s="264">
        <v>0</v>
      </c>
      <c r="S40" s="264">
        <v>0</v>
      </c>
      <c r="T40" s="264">
        <v>0</v>
      </c>
      <c r="U40" s="264">
        <v>0</v>
      </c>
      <c r="V40" s="264">
        <v>0</v>
      </c>
      <c r="W40" s="264">
        <v>0</v>
      </c>
      <c r="X40" s="264">
        <v>0</v>
      </c>
      <c r="Y40" s="264">
        <v>0</v>
      </c>
      <c r="Z40" s="264">
        <v>0</v>
      </c>
      <c r="AA40" s="264">
        <v>0</v>
      </c>
      <c r="AB40" s="264">
        <v>0</v>
      </c>
      <c r="AC40" s="264">
        <v>0</v>
      </c>
      <c r="AD40" s="264">
        <v>0</v>
      </c>
      <c r="AE40" s="264">
        <v>0</v>
      </c>
      <c r="AF40" s="264">
        <v>11</v>
      </c>
      <c r="AG40" s="264">
        <v>0</v>
      </c>
      <c r="AH40" s="264">
        <v>276</v>
      </c>
      <c r="AI40" s="264">
        <v>21875</v>
      </c>
      <c r="AJ40" s="264">
        <v>804</v>
      </c>
      <c r="AK40" s="264">
        <v>0</v>
      </c>
      <c r="AL40" s="264">
        <v>0</v>
      </c>
      <c r="AM40" s="264">
        <v>0</v>
      </c>
      <c r="AN40" s="264">
        <v>0</v>
      </c>
      <c r="AO40" s="264">
        <v>0</v>
      </c>
      <c r="AP40" s="264">
        <v>0</v>
      </c>
      <c r="AQ40" s="264">
        <v>25840</v>
      </c>
      <c r="AR40" s="264">
        <v>18569</v>
      </c>
      <c r="AS40" s="264">
        <v>10018</v>
      </c>
      <c r="AT40" s="264">
        <v>269200</v>
      </c>
      <c r="AU40" s="264">
        <v>1377</v>
      </c>
      <c r="AV40" s="264">
        <v>0</v>
      </c>
      <c r="AW40" s="264">
        <v>7608</v>
      </c>
      <c r="AX40" s="264">
        <v>145068</v>
      </c>
      <c r="AY40" s="264">
        <v>142</v>
      </c>
      <c r="AZ40" s="264">
        <v>16</v>
      </c>
      <c r="BA40" s="264">
        <v>1130</v>
      </c>
      <c r="BB40" s="264">
        <v>316</v>
      </c>
      <c r="BC40" s="264">
        <v>1735</v>
      </c>
      <c r="BD40" s="264">
        <v>0</v>
      </c>
      <c r="BE40" s="264">
        <v>23</v>
      </c>
      <c r="BF40" s="264">
        <v>121872</v>
      </c>
      <c r="BG40" s="264">
        <v>8178</v>
      </c>
      <c r="BH40" s="264">
        <v>375</v>
      </c>
      <c r="BI40" s="264">
        <v>1699</v>
      </c>
      <c r="BJ40" s="264">
        <v>0</v>
      </c>
      <c r="BK40" s="264">
        <v>7254</v>
      </c>
      <c r="BL40" s="264">
        <v>2702</v>
      </c>
      <c r="BM40" s="264">
        <v>38683</v>
      </c>
      <c r="BN40" s="264">
        <v>37519</v>
      </c>
      <c r="BO40" s="264">
        <v>0</v>
      </c>
      <c r="BP40" s="264">
        <v>0</v>
      </c>
      <c r="BQ40" s="264">
        <v>129</v>
      </c>
      <c r="BR40" s="264">
        <v>0</v>
      </c>
      <c r="BS40" s="264">
        <v>0</v>
      </c>
      <c r="BT40" s="264">
        <v>0</v>
      </c>
      <c r="BU40" s="264">
        <v>0</v>
      </c>
      <c r="BV40" s="264">
        <v>0</v>
      </c>
      <c r="BW40" s="264">
        <v>0</v>
      </c>
      <c r="BX40" s="264">
        <v>0</v>
      </c>
      <c r="BY40" s="264">
        <v>0</v>
      </c>
      <c r="BZ40" s="264">
        <v>0</v>
      </c>
      <c r="CA40" s="264">
        <v>47</v>
      </c>
      <c r="CB40" s="264">
        <v>0</v>
      </c>
      <c r="CC40" s="264">
        <v>0</v>
      </c>
      <c r="CD40" s="264">
        <v>0</v>
      </c>
      <c r="CE40" s="264">
        <v>0</v>
      </c>
      <c r="CF40" s="264">
        <v>0</v>
      </c>
      <c r="CG40" s="264">
        <v>0</v>
      </c>
      <c r="CH40" s="264">
        <v>0</v>
      </c>
      <c r="CI40" s="264">
        <v>0</v>
      </c>
      <c r="CJ40" s="264">
        <v>0</v>
      </c>
      <c r="CK40" s="264">
        <v>0</v>
      </c>
      <c r="CL40" s="264">
        <v>138</v>
      </c>
      <c r="CM40" s="264">
        <v>0</v>
      </c>
      <c r="CN40" s="264">
        <v>0</v>
      </c>
      <c r="CO40" s="264">
        <v>45</v>
      </c>
      <c r="CP40" s="264">
        <v>0</v>
      </c>
      <c r="CQ40" s="264">
        <v>127</v>
      </c>
      <c r="CR40" s="264">
        <v>155</v>
      </c>
      <c r="CS40" s="264">
        <v>20</v>
      </c>
      <c r="CT40" s="264">
        <v>0</v>
      </c>
      <c r="CU40" s="264">
        <v>0</v>
      </c>
      <c r="CV40" s="264">
        <v>0</v>
      </c>
      <c r="CW40" s="264">
        <v>0</v>
      </c>
      <c r="CX40" s="264">
        <v>217</v>
      </c>
      <c r="CY40" s="264">
        <v>658</v>
      </c>
      <c r="CZ40" s="264">
        <v>0</v>
      </c>
      <c r="DA40" s="264">
        <v>20</v>
      </c>
      <c r="DB40" s="264">
        <v>39</v>
      </c>
      <c r="DC40" s="264">
        <v>35</v>
      </c>
      <c r="DD40" s="265">
        <v>2305</v>
      </c>
      <c r="DE40" s="265">
        <v>733636</v>
      </c>
      <c r="DF40" s="264">
        <v>0</v>
      </c>
      <c r="DG40" s="264">
        <v>41</v>
      </c>
      <c r="DH40" s="264">
        <v>0</v>
      </c>
      <c r="DI40" s="264">
        <v>0</v>
      </c>
      <c r="DJ40" s="264">
        <v>0</v>
      </c>
      <c r="DK40" s="264">
        <v>0</v>
      </c>
      <c r="DL40" s="264">
        <v>0</v>
      </c>
      <c r="DM40" s="287">
        <v>41</v>
      </c>
      <c r="DN40" s="264">
        <v>733677</v>
      </c>
      <c r="DO40" s="270">
        <v>0</v>
      </c>
      <c r="DP40" s="265">
        <v>0</v>
      </c>
      <c r="DQ40" s="264">
        <v>0</v>
      </c>
      <c r="DR40" s="287">
        <v>41</v>
      </c>
      <c r="DS40" s="287">
        <v>733677</v>
      </c>
      <c r="DT40" s="264">
        <v>-726293</v>
      </c>
      <c r="DU40" s="264">
        <v>-6838</v>
      </c>
      <c r="DV40" s="264">
        <v>0</v>
      </c>
      <c r="DW40" s="264">
        <v>-546</v>
      </c>
      <c r="DX40" s="287">
        <v>-733677</v>
      </c>
      <c r="DY40" s="264">
        <v>-733636</v>
      </c>
      <c r="DZ40" s="287">
        <v>0</v>
      </c>
    </row>
    <row r="41" spans="1:130" x14ac:dyDescent="0.15">
      <c r="A41" s="52" t="s">
        <v>98</v>
      </c>
      <c r="B41" s="50" t="s">
        <v>99</v>
      </c>
      <c r="C41" s="264">
        <v>0</v>
      </c>
      <c r="D41" s="264">
        <v>0</v>
      </c>
      <c r="E41" s="264">
        <v>0</v>
      </c>
      <c r="F41" s="264">
        <v>0</v>
      </c>
      <c r="G41" s="264">
        <v>0</v>
      </c>
      <c r="H41" s="264">
        <v>0</v>
      </c>
      <c r="I41" s="264">
        <v>0</v>
      </c>
      <c r="J41" s="264">
        <v>0</v>
      </c>
      <c r="K41" s="264">
        <v>0</v>
      </c>
      <c r="L41" s="264">
        <v>0</v>
      </c>
      <c r="M41" s="264">
        <v>0</v>
      </c>
      <c r="N41" s="264">
        <v>0</v>
      </c>
      <c r="O41" s="264">
        <v>0</v>
      </c>
      <c r="P41" s="264">
        <v>52</v>
      </c>
      <c r="Q41" s="264">
        <v>23750</v>
      </c>
      <c r="R41" s="264">
        <v>0</v>
      </c>
      <c r="S41" s="264">
        <v>0</v>
      </c>
      <c r="T41" s="264">
        <v>0</v>
      </c>
      <c r="U41" s="264">
        <v>0</v>
      </c>
      <c r="V41" s="264">
        <v>300</v>
      </c>
      <c r="W41" s="264">
        <v>0</v>
      </c>
      <c r="X41" s="264">
        <v>0</v>
      </c>
      <c r="Y41" s="264">
        <v>0</v>
      </c>
      <c r="Z41" s="264">
        <v>0</v>
      </c>
      <c r="AA41" s="264">
        <v>5</v>
      </c>
      <c r="AB41" s="264">
        <v>0</v>
      </c>
      <c r="AC41" s="264">
        <v>0</v>
      </c>
      <c r="AD41" s="264">
        <v>84</v>
      </c>
      <c r="AE41" s="264">
        <v>0</v>
      </c>
      <c r="AF41" s="264">
        <v>0</v>
      </c>
      <c r="AG41" s="264">
        <v>1</v>
      </c>
      <c r="AH41" s="264">
        <v>6273</v>
      </c>
      <c r="AI41" s="264">
        <v>11289</v>
      </c>
      <c r="AJ41" s="264">
        <v>2548</v>
      </c>
      <c r="AK41" s="264">
        <v>0</v>
      </c>
      <c r="AL41" s="264">
        <v>0</v>
      </c>
      <c r="AM41" s="264">
        <v>0</v>
      </c>
      <c r="AN41" s="264">
        <v>0</v>
      </c>
      <c r="AO41" s="264">
        <v>0</v>
      </c>
      <c r="AP41" s="264">
        <v>93</v>
      </c>
      <c r="AQ41" s="264">
        <v>162346</v>
      </c>
      <c r="AR41" s="264">
        <v>245338</v>
      </c>
      <c r="AS41" s="264">
        <v>10300</v>
      </c>
      <c r="AT41" s="264">
        <v>163578</v>
      </c>
      <c r="AU41" s="264">
        <v>3184</v>
      </c>
      <c r="AV41" s="264">
        <v>1449</v>
      </c>
      <c r="AW41" s="264">
        <v>76384</v>
      </c>
      <c r="AX41" s="264">
        <v>125883</v>
      </c>
      <c r="AY41" s="264">
        <v>3116</v>
      </c>
      <c r="AZ41" s="264">
        <v>2</v>
      </c>
      <c r="BA41" s="264">
        <v>6540</v>
      </c>
      <c r="BB41" s="264">
        <v>3112</v>
      </c>
      <c r="BC41" s="264">
        <v>1534</v>
      </c>
      <c r="BD41" s="264">
        <v>0</v>
      </c>
      <c r="BE41" s="264">
        <v>227</v>
      </c>
      <c r="BF41" s="264">
        <v>15295</v>
      </c>
      <c r="BG41" s="264">
        <v>13583</v>
      </c>
      <c r="BH41" s="264">
        <v>473</v>
      </c>
      <c r="BI41" s="264">
        <v>1974</v>
      </c>
      <c r="BJ41" s="264">
        <v>0</v>
      </c>
      <c r="BK41" s="264">
        <v>6579</v>
      </c>
      <c r="BL41" s="264">
        <v>7109</v>
      </c>
      <c r="BM41" s="264">
        <v>10458</v>
      </c>
      <c r="BN41" s="264">
        <v>764</v>
      </c>
      <c r="BO41" s="264">
        <v>0</v>
      </c>
      <c r="BP41" s="264">
        <v>0</v>
      </c>
      <c r="BQ41" s="264">
        <v>0</v>
      </c>
      <c r="BR41" s="264">
        <v>0</v>
      </c>
      <c r="BS41" s="264">
        <v>0</v>
      </c>
      <c r="BT41" s="264">
        <v>0</v>
      </c>
      <c r="BU41" s="264">
        <v>0</v>
      </c>
      <c r="BV41" s="264">
        <v>0</v>
      </c>
      <c r="BW41" s="264">
        <v>0</v>
      </c>
      <c r="BX41" s="264">
        <v>0</v>
      </c>
      <c r="BY41" s="264">
        <v>0</v>
      </c>
      <c r="BZ41" s="264">
        <v>0</v>
      </c>
      <c r="CA41" s="264">
        <v>0</v>
      </c>
      <c r="CB41" s="264">
        <v>0</v>
      </c>
      <c r="CC41" s="264">
        <v>0</v>
      </c>
      <c r="CD41" s="264">
        <v>0</v>
      </c>
      <c r="CE41" s="264">
        <v>0</v>
      </c>
      <c r="CF41" s="264">
        <v>0</v>
      </c>
      <c r="CG41" s="264">
        <v>0</v>
      </c>
      <c r="CH41" s="264">
        <v>0</v>
      </c>
      <c r="CI41" s="264">
        <v>0</v>
      </c>
      <c r="CJ41" s="264">
        <v>0</v>
      </c>
      <c r="CK41" s="264">
        <v>0</v>
      </c>
      <c r="CL41" s="264">
        <v>1312</v>
      </c>
      <c r="CM41" s="264">
        <v>0</v>
      </c>
      <c r="CN41" s="264">
        <v>0</v>
      </c>
      <c r="CO41" s="264">
        <v>0</v>
      </c>
      <c r="CP41" s="264">
        <v>0</v>
      </c>
      <c r="CQ41" s="264">
        <v>0</v>
      </c>
      <c r="CR41" s="264">
        <v>0</v>
      </c>
      <c r="CS41" s="264">
        <v>0</v>
      </c>
      <c r="CT41" s="264">
        <v>0</v>
      </c>
      <c r="CU41" s="264">
        <v>0</v>
      </c>
      <c r="CV41" s="264">
        <v>2383</v>
      </c>
      <c r="CW41" s="264">
        <v>0</v>
      </c>
      <c r="CX41" s="264">
        <v>0</v>
      </c>
      <c r="CY41" s="264">
        <v>0</v>
      </c>
      <c r="CZ41" s="264">
        <v>0</v>
      </c>
      <c r="DA41" s="264">
        <v>0</v>
      </c>
      <c r="DB41" s="264">
        <v>0</v>
      </c>
      <c r="DC41" s="264">
        <v>0</v>
      </c>
      <c r="DD41" s="265">
        <v>1784</v>
      </c>
      <c r="DE41" s="265">
        <v>909102</v>
      </c>
      <c r="DF41" s="264">
        <v>0</v>
      </c>
      <c r="DG41" s="264">
        <v>0</v>
      </c>
      <c r="DH41" s="264">
        <v>0</v>
      </c>
      <c r="DI41" s="264">
        <v>0</v>
      </c>
      <c r="DJ41" s="264">
        <v>0</v>
      </c>
      <c r="DK41" s="264">
        <v>0</v>
      </c>
      <c r="DL41" s="264">
        <v>-732</v>
      </c>
      <c r="DM41" s="287">
        <v>-732</v>
      </c>
      <c r="DN41" s="264">
        <v>908370</v>
      </c>
      <c r="DO41" s="270">
        <v>8899</v>
      </c>
      <c r="DP41" s="265">
        <v>3</v>
      </c>
      <c r="DQ41" s="264">
        <v>8902</v>
      </c>
      <c r="DR41" s="287">
        <v>8170</v>
      </c>
      <c r="DS41" s="287">
        <v>917272</v>
      </c>
      <c r="DT41" s="264">
        <v>-522260</v>
      </c>
      <c r="DU41" s="264">
        <v>-89930</v>
      </c>
      <c r="DV41" s="264">
        <v>0</v>
      </c>
      <c r="DW41" s="264">
        <v>-7194</v>
      </c>
      <c r="DX41" s="287">
        <v>-619384</v>
      </c>
      <c r="DY41" s="264">
        <v>-611214</v>
      </c>
      <c r="DZ41" s="287">
        <v>297888</v>
      </c>
    </row>
    <row r="42" spans="1:130" x14ac:dyDescent="0.15">
      <c r="A42" s="51" t="s">
        <v>100</v>
      </c>
      <c r="B42" s="50" t="s">
        <v>12</v>
      </c>
      <c r="C42" s="264">
        <v>0</v>
      </c>
      <c r="D42" s="264">
        <v>0</v>
      </c>
      <c r="E42" s="264">
        <v>0</v>
      </c>
      <c r="F42" s="264">
        <v>0</v>
      </c>
      <c r="G42" s="264">
        <v>0</v>
      </c>
      <c r="H42" s="264">
        <v>0</v>
      </c>
      <c r="I42" s="264">
        <v>0</v>
      </c>
      <c r="J42" s="264">
        <v>0</v>
      </c>
      <c r="K42" s="264">
        <v>0</v>
      </c>
      <c r="L42" s="264">
        <v>0</v>
      </c>
      <c r="M42" s="264">
        <v>0</v>
      </c>
      <c r="N42" s="264">
        <v>0</v>
      </c>
      <c r="O42" s="264">
        <v>0</v>
      </c>
      <c r="P42" s="264">
        <v>31</v>
      </c>
      <c r="Q42" s="264">
        <v>398</v>
      </c>
      <c r="R42" s="264">
        <v>3</v>
      </c>
      <c r="S42" s="264">
        <v>0</v>
      </c>
      <c r="T42" s="264">
        <v>-1137</v>
      </c>
      <c r="U42" s="264">
        <v>0</v>
      </c>
      <c r="V42" s="264">
        <v>15531</v>
      </c>
      <c r="W42" s="264">
        <v>0</v>
      </c>
      <c r="X42" s="264">
        <v>337</v>
      </c>
      <c r="Y42" s="264">
        <v>0</v>
      </c>
      <c r="Z42" s="264">
        <v>0</v>
      </c>
      <c r="AA42" s="264">
        <v>2447</v>
      </c>
      <c r="AB42" s="264">
        <v>0</v>
      </c>
      <c r="AC42" s="264">
        <v>0</v>
      </c>
      <c r="AD42" s="264">
        <v>797</v>
      </c>
      <c r="AE42" s="264">
        <v>0</v>
      </c>
      <c r="AF42" s="264">
        <v>0</v>
      </c>
      <c r="AG42" s="264">
        <v>978</v>
      </c>
      <c r="AH42" s="264">
        <v>0</v>
      </c>
      <c r="AI42" s="264">
        <v>313419</v>
      </c>
      <c r="AJ42" s="264">
        <v>30482</v>
      </c>
      <c r="AK42" s="264">
        <v>0</v>
      </c>
      <c r="AL42" s="264">
        <v>0</v>
      </c>
      <c r="AM42" s="264">
        <v>0</v>
      </c>
      <c r="AN42" s="264">
        <v>-71</v>
      </c>
      <c r="AO42" s="264">
        <v>330105</v>
      </c>
      <c r="AP42" s="264">
        <v>24078</v>
      </c>
      <c r="AQ42" s="264">
        <v>171</v>
      </c>
      <c r="AR42" s="264">
        <v>67529</v>
      </c>
      <c r="AS42" s="264">
        <v>564</v>
      </c>
      <c r="AT42" s="264">
        <v>9024</v>
      </c>
      <c r="AU42" s="264">
        <v>15829</v>
      </c>
      <c r="AV42" s="264">
        <v>109663</v>
      </c>
      <c r="AW42" s="264">
        <v>316352</v>
      </c>
      <c r="AX42" s="264">
        <v>57706</v>
      </c>
      <c r="AY42" s="264">
        <v>114</v>
      </c>
      <c r="AZ42" s="264">
        <v>13</v>
      </c>
      <c r="BA42" s="264">
        <v>23317</v>
      </c>
      <c r="BB42" s="264">
        <v>1048</v>
      </c>
      <c r="BC42" s="264">
        <v>-87</v>
      </c>
      <c r="BD42" s="264">
        <v>0</v>
      </c>
      <c r="BE42" s="264">
        <v>-14</v>
      </c>
      <c r="BF42" s="264">
        <v>51477</v>
      </c>
      <c r="BG42" s="264">
        <v>1126</v>
      </c>
      <c r="BH42" s="264">
        <v>2</v>
      </c>
      <c r="BI42" s="264">
        <v>15725</v>
      </c>
      <c r="BJ42" s="264">
        <v>0</v>
      </c>
      <c r="BK42" s="264">
        <v>1865</v>
      </c>
      <c r="BL42" s="264">
        <v>0</v>
      </c>
      <c r="BM42" s="264">
        <v>-80</v>
      </c>
      <c r="BN42" s="264">
        <v>-45</v>
      </c>
      <c r="BO42" s="264">
        <v>603</v>
      </c>
      <c r="BP42" s="264">
        <v>0</v>
      </c>
      <c r="BQ42" s="264">
        <v>66</v>
      </c>
      <c r="BR42" s="264">
        <v>0</v>
      </c>
      <c r="BS42" s="264">
        <v>0</v>
      </c>
      <c r="BT42" s="264">
        <v>0</v>
      </c>
      <c r="BU42" s="264">
        <v>0</v>
      </c>
      <c r="BV42" s="264">
        <v>0</v>
      </c>
      <c r="BW42" s="264">
        <v>0</v>
      </c>
      <c r="BX42" s="264">
        <v>0</v>
      </c>
      <c r="BY42" s="264">
        <v>0</v>
      </c>
      <c r="BZ42" s="264">
        <v>0</v>
      </c>
      <c r="CA42" s="264">
        <v>0</v>
      </c>
      <c r="CB42" s="264">
        <v>0</v>
      </c>
      <c r="CC42" s="264">
        <v>0</v>
      </c>
      <c r="CD42" s="264">
        <v>0</v>
      </c>
      <c r="CE42" s="264">
        <v>0</v>
      </c>
      <c r="CF42" s="264">
        <v>0</v>
      </c>
      <c r="CG42" s="264">
        <v>0</v>
      </c>
      <c r="CH42" s="264">
        <v>0</v>
      </c>
      <c r="CI42" s="264">
        <v>0</v>
      </c>
      <c r="CJ42" s="264">
        <v>0</v>
      </c>
      <c r="CK42" s="264">
        <v>1130</v>
      </c>
      <c r="CL42" s="264">
        <v>178</v>
      </c>
      <c r="CM42" s="264">
        <v>0</v>
      </c>
      <c r="CN42" s="264">
        <v>104</v>
      </c>
      <c r="CO42" s="264">
        <v>0</v>
      </c>
      <c r="CP42" s="264">
        <v>0</v>
      </c>
      <c r="CQ42" s="264">
        <v>0</v>
      </c>
      <c r="CR42" s="264">
        <v>0</v>
      </c>
      <c r="CS42" s="264">
        <v>0</v>
      </c>
      <c r="CT42" s="264">
        <v>0</v>
      </c>
      <c r="CU42" s="264">
        <v>0</v>
      </c>
      <c r="CV42" s="264">
        <v>0</v>
      </c>
      <c r="CW42" s="264">
        <v>0</v>
      </c>
      <c r="CX42" s="264">
        <v>0</v>
      </c>
      <c r="CY42" s="264">
        <v>0</v>
      </c>
      <c r="CZ42" s="264">
        <v>0</v>
      </c>
      <c r="DA42" s="264">
        <v>0</v>
      </c>
      <c r="DB42" s="264">
        <v>9</v>
      </c>
      <c r="DC42" s="264">
        <v>0</v>
      </c>
      <c r="DD42" s="265">
        <v>4571</v>
      </c>
      <c r="DE42" s="265">
        <v>1395358</v>
      </c>
      <c r="DF42" s="264">
        <v>0</v>
      </c>
      <c r="DG42" s="264">
        <v>194036</v>
      </c>
      <c r="DH42" s="264">
        <v>0</v>
      </c>
      <c r="DI42" s="264">
        <v>0</v>
      </c>
      <c r="DJ42" s="264">
        <v>0</v>
      </c>
      <c r="DK42" s="264">
        <v>-96558</v>
      </c>
      <c r="DL42" s="264">
        <v>12552</v>
      </c>
      <c r="DM42" s="287">
        <v>110030</v>
      </c>
      <c r="DN42" s="264">
        <v>1505388</v>
      </c>
      <c r="DO42" s="270">
        <v>1947439</v>
      </c>
      <c r="DP42" s="265">
        <v>66199</v>
      </c>
      <c r="DQ42" s="264">
        <v>2013638</v>
      </c>
      <c r="DR42" s="287">
        <v>2123668</v>
      </c>
      <c r="DS42" s="287">
        <v>3519026</v>
      </c>
      <c r="DT42" s="264">
        <v>-1381318</v>
      </c>
      <c r="DU42" s="264">
        <v>-29687</v>
      </c>
      <c r="DV42" s="264">
        <v>-19</v>
      </c>
      <c r="DW42" s="264">
        <v>-2377</v>
      </c>
      <c r="DX42" s="287">
        <v>-1413401</v>
      </c>
      <c r="DY42" s="264">
        <v>710267</v>
      </c>
      <c r="DZ42" s="287">
        <v>2105625</v>
      </c>
    </row>
    <row r="43" spans="1:130" x14ac:dyDescent="0.15">
      <c r="A43" s="51" t="s">
        <v>101</v>
      </c>
      <c r="B43" s="50" t="s">
        <v>13</v>
      </c>
      <c r="C43" s="264">
        <v>0</v>
      </c>
      <c r="D43" s="264">
        <v>0</v>
      </c>
      <c r="E43" s="264">
        <v>0</v>
      </c>
      <c r="F43" s="264">
        <v>0</v>
      </c>
      <c r="G43" s="264">
        <v>0</v>
      </c>
      <c r="H43" s="264">
        <v>0</v>
      </c>
      <c r="I43" s="264">
        <v>2919</v>
      </c>
      <c r="J43" s="264">
        <v>38427</v>
      </c>
      <c r="K43" s="264">
        <v>29413</v>
      </c>
      <c r="L43" s="264">
        <v>0</v>
      </c>
      <c r="M43" s="264">
        <v>0</v>
      </c>
      <c r="N43" s="264">
        <v>0</v>
      </c>
      <c r="O43" s="264">
        <v>0</v>
      </c>
      <c r="P43" s="264">
        <v>1262</v>
      </c>
      <c r="Q43" s="264">
        <v>8069</v>
      </c>
      <c r="R43" s="264">
        <v>11</v>
      </c>
      <c r="S43" s="264">
        <v>269</v>
      </c>
      <c r="T43" s="264">
        <v>4832</v>
      </c>
      <c r="U43" s="264">
        <v>0</v>
      </c>
      <c r="V43" s="264">
        <v>805</v>
      </c>
      <c r="W43" s="264">
        <v>0</v>
      </c>
      <c r="X43" s="264">
        <v>0</v>
      </c>
      <c r="Y43" s="264">
        <v>0</v>
      </c>
      <c r="Z43" s="264">
        <v>62</v>
      </c>
      <c r="AA43" s="264">
        <v>1528</v>
      </c>
      <c r="AB43" s="264">
        <v>0</v>
      </c>
      <c r="AC43" s="264">
        <v>0</v>
      </c>
      <c r="AD43" s="264">
        <v>2625</v>
      </c>
      <c r="AE43" s="264">
        <v>119</v>
      </c>
      <c r="AF43" s="264">
        <v>106</v>
      </c>
      <c r="AG43" s="264">
        <v>33</v>
      </c>
      <c r="AH43" s="264">
        <v>147</v>
      </c>
      <c r="AI43" s="264">
        <v>14028</v>
      </c>
      <c r="AJ43" s="264">
        <v>4144</v>
      </c>
      <c r="AK43" s="264">
        <v>0</v>
      </c>
      <c r="AL43" s="264">
        <v>0</v>
      </c>
      <c r="AM43" s="264">
        <v>0</v>
      </c>
      <c r="AN43" s="264">
        <v>0</v>
      </c>
      <c r="AO43" s="264">
        <v>79</v>
      </c>
      <c r="AP43" s="264">
        <v>1143</v>
      </c>
      <c r="AQ43" s="264">
        <v>103646</v>
      </c>
      <c r="AR43" s="264">
        <v>104113</v>
      </c>
      <c r="AS43" s="264">
        <v>18657</v>
      </c>
      <c r="AT43" s="264">
        <v>279010</v>
      </c>
      <c r="AU43" s="264">
        <v>10081</v>
      </c>
      <c r="AV43" s="264">
        <v>98585</v>
      </c>
      <c r="AW43" s="264">
        <v>826740</v>
      </c>
      <c r="AX43" s="264">
        <v>698266</v>
      </c>
      <c r="AY43" s="264">
        <v>4955</v>
      </c>
      <c r="AZ43" s="264">
        <v>493</v>
      </c>
      <c r="BA43" s="264">
        <v>38049</v>
      </c>
      <c r="BB43" s="264">
        <v>40143</v>
      </c>
      <c r="BC43" s="264">
        <v>22773</v>
      </c>
      <c r="BD43" s="264">
        <v>0</v>
      </c>
      <c r="BE43" s="264">
        <v>498</v>
      </c>
      <c r="BF43" s="264">
        <v>236710</v>
      </c>
      <c r="BG43" s="264">
        <v>8458</v>
      </c>
      <c r="BH43" s="264">
        <v>421</v>
      </c>
      <c r="BI43" s="264">
        <v>22547</v>
      </c>
      <c r="BJ43" s="264">
        <v>0</v>
      </c>
      <c r="BK43" s="264">
        <v>173469</v>
      </c>
      <c r="BL43" s="264">
        <v>95344</v>
      </c>
      <c r="BM43" s="264">
        <v>96369</v>
      </c>
      <c r="BN43" s="264">
        <v>413139</v>
      </c>
      <c r="BO43" s="264">
        <v>12127</v>
      </c>
      <c r="BP43" s="264">
        <v>0</v>
      </c>
      <c r="BQ43" s="264">
        <v>841</v>
      </c>
      <c r="BR43" s="264">
        <v>19</v>
      </c>
      <c r="BS43" s="264">
        <v>1069</v>
      </c>
      <c r="BT43" s="264">
        <v>0</v>
      </c>
      <c r="BU43" s="264">
        <v>0</v>
      </c>
      <c r="BV43" s="264">
        <v>0</v>
      </c>
      <c r="BW43" s="264">
        <v>0</v>
      </c>
      <c r="BX43" s="264">
        <v>0</v>
      </c>
      <c r="BY43" s="264">
        <v>0</v>
      </c>
      <c r="BZ43" s="264">
        <v>0</v>
      </c>
      <c r="CA43" s="264">
        <v>1231</v>
      </c>
      <c r="CB43" s="264">
        <v>0</v>
      </c>
      <c r="CC43" s="264">
        <v>0</v>
      </c>
      <c r="CD43" s="264">
        <v>0</v>
      </c>
      <c r="CE43" s="264">
        <v>8</v>
      </c>
      <c r="CF43" s="264">
        <v>0</v>
      </c>
      <c r="CG43" s="264">
        <v>0</v>
      </c>
      <c r="CH43" s="264">
        <v>0</v>
      </c>
      <c r="CI43" s="264">
        <v>0</v>
      </c>
      <c r="CJ43" s="264">
        <v>0</v>
      </c>
      <c r="CK43" s="264">
        <v>1913</v>
      </c>
      <c r="CL43" s="264">
        <v>9248</v>
      </c>
      <c r="CM43" s="264">
        <v>0</v>
      </c>
      <c r="CN43" s="264">
        <v>201</v>
      </c>
      <c r="CO43" s="264">
        <v>140712</v>
      </c>
      <c r="CP43" s="264">
        <v>0</v>
      </c>
      <c r="CQ43" s="264">
        <v>2327</v>
      </c>
      <c r="CR43" s="264">
        <v>7096</v>
      </c>
      <c r="CS43" s="264">
        <v>1397</v>
      </c>
      <c r="CT43" s="264">
        <v>0</v>
      </c>
      <c r="CU43" s="264">
        <v>0</v>
      </c>
      <c r="CV43" s="264">
        <v>15207</v>
      </c>
      <c r="CW43" s="264">
        <v>869</v>
      </c>
      <c r="CX43" s="264">
        <v>6594</v>
      </c>
      <c r="CY43" s="264">
        <v>8937</v>
      </c>
      <c r="CZ43" s="264">
        <v>3664</v>
      </c>
      <c r="DA43" s="264">
        <v>0</v>
      </c>
      <c r="DB43" s="264">
        <v>1072</v>
      </c>
      <c r="DC43" s="264">
        <v>1434</v>
      </c>
      <c r="DD43" s="265">
        <v>5884</v>
      </c>
      <c r="DE43" s="265">
        <v>3624337</v>
      </c>
      <c r="DF43" s="264">
        <v>1138</v>
      </c>
      <c r="DG43" s="264">
        <v>9010</v>
      </c>
      <c r="DH43" s="264">
        <v>0</v>
      </c>
      <c r="DI43" s="264">
        <v>0</v>
      </c>
      <c r="DJ43" s="264">
        <v>0</v>
      </c>
      <c r="DK43" s="264">
        <v>513472</v>
      </c>
      <c r="DL43" s="264">
        <v>-358</v>
      </c>
      <c r="DM43" s="287">
        <v>523262</v>
      </c>
      <c r="DN43" s="264">
        <v>4147599</v>
      </c>
      <c r="DO43" s="270">
        <v>8614</v>
      </c>
      <c r="DP43" s="265">
        <v>233</v>
      </c>
      <c r="DQ43" s="264">
        <v>8847</v>
      </c>
      <c r="DR43" s="287">
        <v>532109</v>
      </c>
      <c r="DS43" s="287">
        <v>4156446</v>
      </c>
      <c r="DT43" s="264">
        <v>-4098772</v>
      </c>
      <c r="DU43" s="264">
        <v>-12240</v>
      </c>
      <c r="DV43" s="264">
        <v>-114</v>
      </c>
      <c r="DW43" s="264">
        <v>-988</v>
      </c>
      <c r="DX43" s="287">
        <v>-4112114</v>
      </c>
      <c r="DY43" s="264">
        <v>-3580005</v>
      </c>
      <c r="DZ43" s="287">
        <v>44332</v>
      </c>
    </row>
    <row r="44" spans="1:130" x14ac:dyDescent="0.15">
      <c r="A44" s="58" t="s">
        <v>102</v>
      </c>
      <c r="B44" s="59" t="s">
        <v>424</v>
      </c>
      <c r="C44" s="266">
        <v>0</v>
      </c>
      <c r="D44" s="266">
        <v>0</v>
      </c>
      <c r="E44" s="266">
        <v>0</v>
      </c>
      <c r="F44" s="266">
        <v>332</v>
      </c>
      <c r="G44" s="266">
        <v>711</v>
      </c>
      <c r="H44" s="266">
        <v>0</v>
      </c>
      <c r="I44" s="266">
        <v>0</v>
      </c>
      <c r="J44" s="266">
        <v>0</v>
      </c>
      <c r="K44" s="266">
        <v>0</v>
      </c>
      <c r="L44" s="266">
        <v>0</v>
      </c>
      <c r="M44" s="266">
        <v>0</v>
      </c>
      <c r="N44" s="266">
        <v>0</v>
      </c>
      <c r="O44" s="266">
        <v>0</v>
      </c>
      <c r="P44" s="266">
        <v>68</v>
      </c>
      <c r="Q44" s="266">
        <v>808</v>
      </c>
      <c r="R44" s="266">
        <v>0</v>
      </c>
      <c r="S44" s="266">
        <v>0</v>
      </c>
      <c r="T44" s="266">
        <v>0</v>
      </c>
      <c r="U44" s="266">
        <v>0</v>
      </c>
      <c r="V44" s="266">
        <v>0</v>
      </c>
      <c r="W44" s="266">
        <v>0</v>
      </c>
      <c r="X44" s="266">
        <v>0</v>
      </c>
      <c r="Y44" s="266">
        <v>0</v>
      </c>
      <c r="Z44" s="266">
        <v>0</v>
      </c>
      <c r="AA44" s="266">
        <v>0</v>
      </c>
      <c r="AB44" s="266">
        <v>0</v>
      </c>
      <c r="AC44" s="266">
        <v>0</v>
      </c>
      <c r="AD44" s="266">
        <v>0</v>
      </c>
      <c r="AE44" s="266">
        <v>0</v>
      </c>
      <c r="AF44" s="266">
        <v>0</v>
      </c>
      <c r="AG44" s="266">
        <v>0</v>
      </c>
      <c r="AH44" s="266">
        <v>401</v>
      </c>
      <c r="AI44" s="266">
        <v>0</v>
      </c>
      <c r="AJ44" s="266">
        <v>0</v>
      </c>
      <c r="AK44" s="266">
        <v>0</v>
      </c>
      <c r="AL44" s="266">
        <v>0</v>
      </c>
      <c r="AM44" s="266">
        <v>0</v>
      </c>
      <c r="AN44" s="266">
        <v>0</v>
      </c>
      <c r="AO44" s="266">
        <v>0</v>
      </c>
      <c r="AP44" s="266">
        <v>0</v>
      </c>
      <c r="AQ44" s="266">
        <v>34291</v>
      </c>
      <c r="AR44" s="266">
        <v>3474</v>
      </c>
      <c r="AS44" s="266">
        <v>257</v>
      </c>
      <c r="AT44" s="266">
        <v>2055</v>
      </c>
      <c r="AU44" s="266">
        <v>0</v>
      </c>
      <c r="AV44" s="266">
        <v>0</v>
      </c>
      <c r="AW44" s="266">
        <v>782</v>
      </c>
      <c r="AX44" s="266">
        <v>0</v>
      </c>
      <c r="AY44" s="266">
        <v>0</v>
      </c>
      <c r="AZ44" s="266">
        <v>0</v>
      </c>
      <c r="BA44" s="266">
        <v>0</v>
      </c>
      <c r="BB44" s="266">
        <v>90</v>
      </c>
      <c r="BC44" s="266">
        <v>0</v>
      </c>
      <c r="BD44" s="266">
        <v>0</v>
      </c>
      <c r="BE44" s="266">
        <v>0</v>
      </c>
      <c r="BF44" s="266">
        <v>0</v>
      </c>
      <c r="BG44" s="266">
        <v>9272</v>
      </c>
      <c r="BH44" s="266">
        <v>76</v>
      </c>
      <c r="BI44" s="266">
        <v>7204</v>
      </c>
      <c r="BJ44" s="266">
        <v>0</v>
      </c>
      <c r="BK44" s="266">
        <v>1939633</v>
      </c>
      <c r="BL44" s="266">
        <v>1020603</v>
      </c>
      <c r="BM44" s="266">
        <v>799889</v>
      </c>
      <c r="BN44" s="266">
        <v>451548</v>
      </c>
      <c r="BO44" s="266">
        <v>0</v>
      </c>
      <c r="BP44" s="266">
        <v>0</v>
      </c>
      <c r="BQ44" s="266">
        <v>0</v>
      </c>
      <c r="BR44" s="266">
        <v>0</v>
      </c>
      <c r="BS44" s="266">
        <v>0</v>
      </c>
      <c r="BT44" s="266">
        <v>0</v>
      </c>
      <c r="BU44" s="266">
        <v>0</v>
      </c>
      <c r="BV44" s="266">
        <v>1418</v>
      </c>
      <c r="BW44" s="266">
        <v>464</v>
      </c>
      <c r="BX44" s="266">
        <v>58</v>
      </c>
      <c r="BY44" s="266">
        <v>0</v>
      </c>
      <c r="BZ44" s="266">
        <v>0</v>
      </c>
      <c r="CA44" s="266">
        <v>8327</v>
      </c>
      <c r="CB44" s="266">
        <v>0</v>
      </c>
      <c r="CC44" s="266">
        <v>0</v>
      </c>
      <c r="CD44" s="266">
        <v>0</v>
      </c>
      <c r="CE44" s="266">
        <v>52</v>
      </c>
      <c r="CF44" s="266">
        <v>0</v>
      </c>
      <c r="CG44" s="266">
        <v>0</v>
      </c>
      <c r="CH44" s="266">
        <v>0</v>
      </c>
      <c r="CI44" s="266">
        <v>0</v>
      </c>
      <c r="CJ44" s="266">
        <v>0</v>
      </c>
      <c r="CK44" s="266">
        <v>0</v>
      </c>
      <c r="CL44" s="266">
        <v>142</v>
      </c>
      <c r="CM44" s="266">
        <v>0</v>
      </c>
      <c r="CN44" s="266">
        <v>0</v>
      </c>
      <c r="CO44" s="266">
        <v>0</v>
      </c>
      <c r="CP44" s="266">
        <v>0</v>
      </c>
      <c r="CQ44" s="266">
        <v>0</v>
      </c>
      <c r="CR44" s="266">
        <v>0</v>
      </c>
      <c r="CS44" s="266">
        <v>0</v>
      </c>
      <c r="CT44" s="266">
        <v>579</v>
      </c>
      <c r="CU44" s="266">
        <v>0</v>
      </c>
      <c r="CV44" s="266">
        <v>2003</v>
      </c>
      <c r="CW44" s="266">
        <v>0</v>
      </c>
      <c r="CX44" s="266">
        <v>0</v>
      </c>
      <c r="CY44" s="266">
        <v>0</v>
      </c>
      <c r="CZ44" s="266">
        <v>0</v>
      </c>
      <c r="DA44" s="266">
        <v>0</v>
      </c>
      <c r="DB44" s="266">
        <v>0</v>
      </c>
      <c r="DC44" s="266">
        <v>0</v>
      </c>
      <c r="DD44" s="267">
        <v>1304</v>
      </c>
      <c r="DE44" s="267">
        <v>4285841</v>
      </c>
      <c r="DF44" s="266">
        <v>0</v>
      </c>
      <c r="DG44" s="266">
        <v>34777</v>
      </c>
      <c r="DH44" s="266">
        <v>50</v>
      </c>
      <c r="DI44" s="266">
        <v>0</v>
      </c>
      <c r="DJ44" s="266">
        <v>495</v>
      </c>
      <c r="DK44" s="266">
        <v>28958</v>
      </c>
      <c r="DL44" s="266">
        <v>6610</v>
      </c>
      <c r="DM44" s="288">
        <v>70890</v>
      </c>
      <c r="DN44" s="266">
        <v>4356731</v>
      </c>
      <c r="DO44" s="289">
        <v>1462790</v>
      </c>
      <c r="DP44" s="267">
        <v>3766</v>
      </c>
      <c r="DQ44" s="266">
        <v>1466556</v>
      </c>
      <c r="DR44" s="288">
        <v>1537446</v>
      </c>
      <c r="DS44" s="288">
        <v>5823287</v>
      </c>
      <c r="DT44" s="266">
        <v>-4109365</v>
      </c>
      <c r="DU44" s="266">
        <v>-112529</v>
      </c>
      <c r="DV44" s="266">
        <v>-650</v>
      </c>
      <c r="DW44" s="266">
        <v>-9055</v>
      </c>
      <c r="DX44" s="288">
        <v>-4231599</v>
      </c>
      <c r="DY44" s="266">
        <v>-2694153</v>
      </c>
      <c r="DZ44" s="288">
        <v>1591688</v>
      </c>
    </row>
    <row r="45" spans="1:130" x14ac:dyDescent="0.15">
      <c r="A45" s="51" t="s">
        <v>103</v>
      </c>
      <c r="B45" s="50" t="s">
        <v>14</v>
      </c>
      <c r="C45" s="264">
        <v>21000</v>
      </c>
      <c r="D45" s="264">
        <v>33389</v>
      </c>
      <c r="E45" s="264">
        <v>142</v>
      </c>
      <c r="F45" s="264">
        <v>3633</v>
      </c>
      <c r="G45" s="264">
        <v>13944</v>
      </c>
      <c r="H45" s="264">
        <v>0</v>
      </c>
      <c r="I45" s="264">
        <v>30490</v>
      </c>
      <c r="J45" s="264">
        <v>258462</v>
      </c>
      <c r="K45" s="264">
        <v>470874</v>
      </c>
      <c r="L45" s="264">
        <v>38054</v>
      </c>
      <c r="M45" s="264">
        <v>0</v>
      </c>
      <c r="N45" s="264">
        <v>34</v>
      </c>
      <c r="O45" s="264">
        <v>9076</v>
      </c>
      <c r="P45" s="264">
        <v>11750</v>
      </c>
      <c r="Q45" s="264">
        <v>37951</v>
      </c>
      <c r="R45" s="264">
        <v>5023</v>
      </c>
      <c r="S45" s="264">
        <v>840</v>
      </c>
      <c r="T45" s="264">
        <v>1129</v>
      </c>
      <c r="U45" s="264">
        <v>11</v>
      </c>
      <c r="V45" s="264">
        <v>8800</v>
      </c>
      <c r="W45" s="264">
        <v>0</v>
      </c>
      <c r="X45" s="264">
        <v>13832</v>
      </c>
      <c r="Y45" s="264">
        <v>0</v>
      </c>
      <c r="Z45" s="264">
        <v>756</v>
      </c>
      <c r="AA45" s="264">
        <v>6967</v>
      </c>
      <c r="AB45" s="264">
        <v>7</v>
      </c>
      <c r="AC45" s="264">
        <v>37</v>
      </c>
      <c r="AD45" s="264">
        <v>2602</v>
      </c>
      <c r="AE45" s="264">
        <v>973</v>
      </c>
      <c r="AF45" s="264">
        <v>1039</v>
      </c>
      <c r="AG45" s="264">
        <v>638</v>
      </c>
      <c r="AH45" s="264">
        <v>22711</v>
      </c>
      <c r="AI45" s="264">
        <v>186309</v>
      </c>
      <c r="AJ45" s="264">
        <v>9733</v>
      </c>
      <c r="AK45" s="264">
        <v>0</v>
      </c>
      <c r="AL45" s="264">
        <v>0</v>
      </c>
      <c r="AM45" s="264">
        <v>0</v>
      </c>
      <c r="AN45" s="264">
        <v>27</v>
      </c>
      <c r="AO45" s="264">
        <v>108</v>
      </c>
      <c r="AP45" s="264">
        <v>180</v>
      </c>
      <c r="AQ45" s="264">
        <v>81391</v>
      </c>
      <c r="AR45" s="264">
        <v>142925</v>
      </c>
      <c r="AS45" s="264">
        <v>11440</v>
      </c>
      <c r="AT45" s="264">
        <v>419701</v>
      </c>
      <c r="AU45" s="264">
        <v>15375</v>
      </c>
      <c r="AV45" s="264">
        <v>79055</v>
      </c>
      <c r="AW45" s="264">
        <v>438851</v>
      </c>
      <c r="AX45" s="264">
        <v>347113</v>
      </c>
      <c r="AY45" s="264">
        <v>3333</v>
      </c>
      <c r="AZ45" s="264">
        <v>344</v>
      </c>
      <c r="BA45" s="264">
        <v>7117</v>
      </c>
      <c r="BB45" s="264">
        <v>18943</v>
      </c>
      <c r="BC45" s="264">
        <v>67783</v>
      </c>
      <c r="BD45" s="264">
        <v>0</v>
      </c>
      <c r="BE45" s="264">
        <v>376</v>
      </c>
      <c r="BF45" s="264">
        <v>55689</v>
      </c>
      <c r="BG45" s="264">
        <v>22487</v>
      </c>
      <c r="BH45" s="264">
        <v>159</v>
      </c>
      <c r="BI45" s="264">
        <v>31529</v>
      </c>
      <c r="BJ45" s="264">
        <v>108</v>
      </c>
      <c r="BK45" s="264">
        <v>476969</v>
      </c>
      <c r="BL45" s="264">
        <v>768836</v>
      </c>
      <c r="BM45" s="264">
        <v>198435</v>
      </c>
      <c r="BN45" s="264">
        <v>66083</v>
      </c>
      <c r="BO45" s="264">
        <v>7763</v>
      </c>
      <c r="BP45" s="264">
        <v>2443</v>
      </c>
      <c r="BQ45" s="264">
        <v>3470</v>
      </c>
      <c r="BR45" s="264">
        <v>628</v>
      </c>
      <c r="BS45" s="264">
        <v>230789</v>
      </c>
      <c r="BT45" s="264">
        <v>3267</v>
      </c>
      <c r="BU45" s="264">
        <v>251</v>
      </c>
      <c r="BV45" s="264">
        <v>4171</v>
      </c>
      <c r="BW45" s="264">
        <v>25876</v>
      </c>
      <c r="BX45" s="264">
        <v>513</v>
      </c>
      <c r="BY45" s="264">
        <v>11797</v>
      </c>
      <c r="BZ45" s="264">
        <v>0</v>
      </c>
      <c r="CA45" s="264">
        <v>31541</v>
      </c>
      <c r="CB45" s="264">
        <v>383</v>
      </c>
      <c r="CC45" s="264">
        <v>416</v>
      </c>
      <c r="CD45" s="264">
        <v>9624</v>
      </c>
      <c r="CE45" s="264">
        <v>6132</v>
      </c>
      <c r="CF45" s="264">
        <v>92</v>
      </c>
      <c r="CG45" s="264">
        <v>14695</v>
      </c>
      <c r="CH45" s="264">
        <v>187</v>
      </c>
      <c r="CI45" s="264">
        <v>634</v>
      </c>
      <c r="CJ45" s="264">
        <v>74</v>
      </c>
      <c r="CK45" s="264">
        <v>703</v>
      </c>
      <c r="CL45" s="264">
        <v>208038</v>
      </c>
      <c r="CM45" s="264">
        <v>5446</v>
      </c>
      <c r="CN45" s="264">
        <v>965</v>
      </c>
      <c r="CO45" s="264">
        <v>19477</v>
      </c>
      <c r="CP45" s="264">
        <v>232</v>
      </c>
      <c r="CQ45" s="264">
        <v>9589</v>
      </c>
      <c r="CR45" s="264">
        <v>9535</v>
      </c>
      <c r="CS45" s="264">
        <v>15936</v>
      </c>
      <c r="CT45" s="264">
        <v>4508</v>
      </c>
      <c r="CU45" s="264">
        <v>25</v>
      </c>
      <c r="CV45" s="264">
        <v>30159</v>
      </c>
      <c r="CW45" s="264">
        <v>5367</v>
      </c>
      <c r="CX45" s="264">
        <v>9574</v>
      </c>
      <c r="CY45" s="264">
        <v>70604</v>
      </c>
      <c r="CZ45" s="264">
        <v>20961</v>
      </c>
      <c r="DA45" s="264">
        <v>2004</v>
      </c>
      <c r="DB45" s="264">
        <v>16244</v>
      </c>
      <c r="DC45" s="264">
        <v>564</v>
      </c>
      <c r="DD45" s="265">
        <v>14668</v>
      </c>
      <c r="DE45" s="265">
        <v>5243908</v>
      </c>
      <c r="DF45" s="264">
        <v>26173</v>
      </c>
      <c r="DG45" s="264">
        <v>275235</v>
      </c>
      <c r="DH45" s="264">
        <v>0</v>
      </c>
      <c r="DI45" s="264">
        <v>0</v>
      </c>
      <c r="DJ45" s="264">
        <v>27032</v>
      </c>
      <c r="DK45" s="264">
        <v>379985</v>
      </c>
      <c r="DL45" s="264">
        <v>-26037</v>
      </c>
      <c r="DM45" s="287">
        <v>682388</v>
      </c>
      <c r="DN45" s="264">
        <v>5926296</v>
      </c>
      <c r="DO45" s="270">
        <v>1385209</v>
      </c>
      <c r="DP45" s="265">
        <v>9045</v>
      </c>
      <c r="DQ45" s="264">
        <v>1394254</v>
      </c>
      <c r="DR45" s="287">
        <v>2076642</v>
      </c>
      <c r="DS45" s="287">
        <v>7320550</v>
      </c>
      <c r="DT45" s="264">
        <v>-4333995</v>
      </c>
      <c r="DU45" s="264">
        <v>-102415</v>
      </c>
      <c r="DV45" s="264">
        <v>-605</v>
      </c>
      <c r="DW45" s="264">
        <v>-8199</v>
      </c>
      <c r="DX45" s="287">
        <v>-4445214</v>
      </c>
      <c r="DY45" s="264">
        <v>-2368572</v>
      </c>
      <c r="DZ45" s="287">
        <v>2875336</v>
      </c>
    </row>
    <row r="46" spans="1:130" x14ac:dyDescent="0.15">
      <c r="A46" s="51" t="s">
        <v>104</v>
      </c>
      <c r="B46" s="50" t="s">
        <v>105</v>
      </c>
      <c r="C46" s="264">
        <v>0</v>
      </c>
      <c r="D46" s="264">
        <v>0</v>
      </c>
      <c r="E46" s="264">
        <v>0</v>
      </c>
      <c r="F46" s="264">
        <v>78</v>
      </c>
      <c r="G46" s="264">
        <v>0</v>
      </c>
      <c r="H46" s="264">
        <v>0</v>
      </c>
      <c r="I46" s="264">
        <v>4378</v>
      </c>
      <c r="J46" s="264">
        <v>0</v>
      </c>
      <c r="K46" s="264">
        <v>0</v>
      </c>
      <c r="L46" s="264">
        <v>0</v>
      </c>
      <c r="M46" s="264">
        <v>0</v>
      </c>
      <c r="N46" s="264">
        <v>0</v>
      </c>
      <c r="O46" s="264">
        <v>0</v>
      </c>
      <c r="P46" s="264">
        <v>518</v>
      </c>
      <c r="Q46" s="264">
        <v>4557</v>
      </c>
      <c r="R46" s="264">
        <v>0</v>
      </c>
      <c r="S46" s="264">
        <v>0</v>
      </c>
      <c r="T46" s="264">
        <v>0</v>
      </c>
      <c r="U46" s="264">
        <v>0</v>
      </c>
      <c r="V46" s="264">
        <v>0</v>
      </c>
      <c r="W46" s="264">
        <v>0</v>
      </c>
      <c r="X46" s="264">
        <v>0</v>
      </c>
      <c r="Y46" s="264">
        <v>0</v>
      </c>
      <c r="Z46" s="264">
        <v>0</v>
      </c>
      <c r="AA46" s="264">
        <v>63</v>
      </c>
      <c r="AB46" s="264">
        <v>0</v>
      </c>
      <c r="AC46" s="264">
        <v>0</v>
      </c>
      <c r="AD46" s="264">
        <v>681</v>
      </c>
      <c r="AE46" s="264">
        <v>0</v>
      </c>
      <c r="AF46" s="264">
        <v>0</v>
      </c>
      <c r="AG46" s="264">
        <v>23</v>
      </c>
      <c r="AH46" s="264">
        <v>0</v>
      </c>
      <c r="AI46" s="264">
        <v>50384</v>
      </c>
      <c r="AJ46" s="264">
        <v>716</v>
      </c>
      <c r="AK46" s="264">
        <v>0</v>
      </c>
      <c r="AL46" s="264">
        <v>0</v>
      </c>
      <c r="AM46" s="264">
        <v>0</v>
      </c>
      <c r="AN46" s="264">
        <v>0</v>
      </c>
      <c r="AO46" s="264">
        <v>0</v>
      </c>
      <c r="AP46" s="264">
        <v>0</v>
      </c>
      <c r="AQ46" s="264">
        <v>2080</v>
      </c>
      <c r="AR46" s="264">
        <v>2290</v>
      </c>
      <c r="AS46" s="264">
        <v>69740</v>
      </c>
      <c r="AT46" s="264">
        <v>336998</v>
      </c>
      <c r="AU46" s="264">
        <v>5569</v>
      </c>
      <c r="AV46" s="264">
        <v>11938</v>
      </c>
      <c r="AW46" s="264">
        <v>43476</v>
      </c>
      <c r="AX46" s="264">
        <v>278805</v>
      </c>
      <c r="AY46" s="264">
        <v>2633</v>
      </c>
      <c r="AZ46" s="264">
        <v>53</v>
      </c>
      <c r="BA46" s="264">
        <v>839</v>
      </c>
      <c r="BB46" s="264">
        <v>1581</v>
      </c>
      <c r="BC46" s="264">
        <v>1766</v>
      </c>
      <c r="BD46" s="264">
        <v>0</v>
      </c>
      <c r="BE46" s="264">
        <v>57</v>
      </c>
      <c r="BF46" s="264">
        <v>34001</v>
      </c>
      <c r="BG46" s="264">
        <v>24630</v>
      </c>
      <c r="BH46" s="264">
        <v>285</v>
      </c>
      <c r="BI46" s="264">
        <v>8622</v>
      </c>
      <c r="BJ46" s="264">
        <v>0</v>
      </c>
      <c r="BK46" s="264">
        <v>222739</v>
      </c>
      <c r="BL46" s="264">
        <v>7756</v>
      </c>
      <c r="BM46" s="264">
        <v>103759</v>
      </c>
      <c r="BN46" s="264">
        <v>40491</v>
      </c>
      <c r="BO46" s="264">
        <v>0</v>
      </c>
      <c r="BP46" s="264">
        <v>0</v>
      </c>
      <c r="BQ46" s="264">
        <v>60119</v>
      </c>
      <c r="BR46" s="264">
        <v>0</v>
      </c>
      <c r="BS46" s="264">
        <v>357</v>
      </c>
      <c r="BT46" s="264">
        <v>1</v>
      </c>
      <c r="BU46" s="264">
        <v>0</v>
      </c>
      <c r="BV46" s="264">
        <v>0</v>
      </c>
      <c r="BW46" s="264">
        <v>0</v>
      </c>
      <c r="BX46" s="264">
        <v>472</v>
      </c>
      <c r="BY46" s="264">
        <v>37</v>
      </c>
      <c r="BZ46" s="264">
        <v>0</v>
      </c>
      <c r="CA46" s="264">
        <v>57</v>
      </c>
      <c r="CB46" s="264">
        <v>370</v>
      </c>
      <c r="CC46" s="264">
        <v>8</v>
      </c>
      <c r="CD46" s="264">
        <v>474</v>
      </c>
      <c r="CE46" s="264">
        <v>2326</v>
      </c>
      <c r="CF46" s="264">
        <v>150</v>
      </c>
      <c r="CG46" s="264">
        <v>0</v>
      </c>
      <c r="CH46" s="264">
        <v>20</v>
      </c>
      <c r="CI46" s="264">
        <v>0</v>
      </c>
      <c r="CJ46" s="264">
        <v>0</v>
      </c>
      <c r="CK46" s="264">
        <v>14</v>
      </c>
      <c r="CL46" s="264">
        <v>15459</v>
      </c>
      <c r="CM46" s="264">
        <v>0</v>
      </c>
      <c r="CN46" s="264">
        <v>0</v>
      </c>
      <c r="CO46" s="264">
        <v>0</v>
      </c>
      <c r="CP46" s="264">
        <v>0</v>
      </c>
      <c r="CQ46" s="264">
        <v>14</v>
      </c>
      <c r="CR46" s="264">
        <v>0</v>
      </c>
      <c r="CS46" s="264">
        <v>0</v>
      </c>
      <c r="CT46" s="264">
        <v>30</v>
      </c>
      <c r="CU46" s="264">
        <v>0</v>
      </c>
      <c r="CV46" s="264">
        <v>228598</v>
      </c>
      <c r="CW46" s="264">
        <v>2452</v>
      </c>
      <c r="CX46" s="264">
        <v>0</v>
      </c>
      <c r="CY46" s="264">
        <v>0</v>
      </c>
      <c r="CZ46" s="264">
        <v>0</v>
      </c>
      <c r="DA46" s="264">
        <v>0</v>
      </c>
      <c r="DB46" s="264">
        <v>124</v>
      </c>
      <c r="DC46" s="264">
        <v>0</v>
      </c>
      <c r="DD46" s="265">
        <v>0</v>
      </c>
      <c r="DE46" s="265">
        <v>1572588</v>
      </c>
      <c r="DF46" s="264">
        <v>0</v>
      </c>
      <c r="DG46" s="264">
        <v>15949</v>
      </c>
      <c r="DH46" s="264">
        <v>0</v>
      </c>
      <c r="DI46" s="264">
        <v>0</v>
      </c>
      <c r="DJ46" s="264">
        <v>234380</v>
      </c>
      <c r="DK46" s="264">
        <v>4294496</v>
      </c>
      <c r="DL46" s="264">
        <v>-530</v>
      </c>
      <c r="DM46" s="287">
        <v>4544295</v>
      </c>
      <c r="DN46" s="264">
        <v>6116883</v>
      </c>
      <c r="DO46" s="270">
        <v>210684</v>
      </c>
      <c r="DP46" s="265">
        <v>7931</v>
      </c>
      <c r="DQ46" s="264">
        <v>218615</v>
      </c>
      <c r="DR46" s="287">
        <v>4762910</v>
      </c>
      <c r="DS46" s="287">
        <v>6335498</v>
      </c>
      <c r="DT46" s="264">
        <v>-5856607</v>
      </c>
      <c r="DU46" s="264">
        <v>-47924</v>
      </c>
      <c r="DV46" s="264">
        <v>0</v>
      </c>
      <c r="DW46" s="264">
        <v>-3801</v>
      </c>
      <c r="DX46" s="287">
        <v>-5908332</v>
      </c>
      <c r="DY46" s="264">
        <v>-1145422</v>
      </c>
      <c r="DZ46" s="287">
        <v>427166</v>
      </c>
    </row>
    <row r="47" spans="1:130" x14ac:dyDescent="0.15">
      <c r="A47" s="51" t="s">
        <v>106</v>
      </c>
      <c r="B47" s="50" t="s">
        <v>107</v>
      </c>
      <c r="C47" s="264">
        <v>0</v>
      </c>
      <c r="D47" s="264">
        <v>0</v>
      </c>
      <c r="E47" s="264">
        <v>0</v>
      </c>
      <c r="F47" s="264">
        <v>522</v>
      </c>
      <c r="G47" s="264">
        <v>0</v>
      </c>
      <c r="H47" s="264">
        <v>0</v>
      </c>
      <c r="I47" s="264">
        <v>4168</v>
      </c>
      <c r="J47" s="264">
        <v>0</v>
      </c>
      <c r="K47" s="264">
        <v>0</v>
      </c>
      <c r="L47" s="264">
        <v>0</v>
      </c>
      <c r="M47" s="264">
        <v>0</v>
      </c>
      <c r="N47" s="264">
        <v>0</v>
      </c>
      <c r="O47" s="264">
        <v>0</v>
      </c>
      <c r="P47" s="264">
        <v>47</v>
      </c>
      <c r="Q47" s="264">
        <v>379</v>
      </c>
      <c r="R47" s="264">
        <v>0</v>
      </c>
      <c r="S47" s="264">
        <v>0</v>
      </c>
      <c r="T47" s="264">
        <v>0</v>
      </c>
      <c r="U47" s="264">
        <v>0</v>
      </c>
      <c r="V47" s="264">
        <v>0</v>
      </c>
      <c r="W47" s="264">
        <v>0</v>
      </c>
      <c r="X47" s="264">
        <v>0</v>
      </c>
      <c r="Y47" s="264">
        <v>0</v>
      </c>
      <c r="Z47" s="264">
        <v>0</v>
      </c>
      <c r="AA47" s="264">
        <v>0</v>
      </c>
      <c r="AB47" s="264">
        <v>0</v>
      </c>
      <c r="AC47" s="264">
        <v>55</v>
      </c>
      <c r="AD47" s="264">
        <v>4534</v>
      </c>
      <c r="AE47" s="264">
        <v>0</v>
      </c>
      <c r="AF47" s="264">
        <v>0</v>
      </c>
      <c r="AG47" s="264">
        <v>12</v>
      </c>
      <c r="AH47" s="264">
        <v>0</v>
      </c>
      <c r="AI47" s="264">
        <v>44001</v>
      </c>
      <c r="AJ47" s="264">
        <v>2212</v>
      </c>
      <c r="AK47" s="264">
        <v>0</v>
      </c>
      <c r="AL47" s="264">
        <v>0</v>
      </c>
      <c r="AM47" s="264">
        <v>0</v>
      </c>
      <c r="AN47" s="264">
        <v>131</v>
      </c>
      <c r="AO47" s="264">
        <v>7</v>
      </c>
      <c r="AP47" s="264">
        <v>27</v>
      </c>
      <c r="AQ47" s="264">
        <v>82</v>
      </c>
      <c r="AR47" s="264">
        <v>2188</v>
      </c>
      <c r="AS47" s="264">
        <v>3365</v>
      </c>
      <c r="AT47" s="264">
        <v>640661</v>
      </c>
      <c r="AU47" s="264">
        <v>633</v>
      </c>
      <c r="AV47" s="264">
        <v>27218</v>
      </c>
      <c r="AW47" s="264">
        <v>37685</v>
      </c>
      <c r="AX47" s="264">
        <v>23169</v>
      </c>
      <c r="AY47" s="264">
        <v>170</v>
      </c>
      <c r="AZ47" s="264">
        <v>38</v>
      </c>
      <c r="BA47" s="264">
        <v>183</v>
      </c>
      <c r="BB47" s="264">
        <v>761</v>
      </c>
      <c r="BC47" s="264">
        <v>1646</v>
      </c>
      <c r="BD47" s="264">
        <v>0</v>
      </c>
      <c r="BE47" s="264">
        <v>19</v>
      </c>
      <c r="BF47" s="264">
        <v>4330</v>
      </c>
      <c r="BG47" s="264">
        <v>5572</v>
      </c>
      <c r="BH47" s="264">
        <v>37</v>
      </c>
      <c r="BI47" s="264">
        <v>1440</v>
      </c>
      <c r="BJ47" s="264">
        <v>0</v>
      </c>
      <c r="BK47" s="264">
        <v>636</v>
      </c>
      <c r="BL47" s="264">
        <v>1245</v>
      </c>
      <c r="BM47" s="264">
        <v>4718</v>
      </c>
      <c r="BN47" s="264">
        <v>129</v>
      </c>
      <c r="BO47" s="264">
        <v>0</v>
      </c>
      <c r="BP47" s="264">
        <v>60</v>
      </c>
      <c r="BQ47" s="264">
        <v>1449</v>
      </c>
      <c r="BR47" s="264">
        <v>0</v>
      </c>
      <c r="BS47" s="264">
        <v>270</v>
      </c>
      <c r="BT47" s="264">
        <v>0</v>
      </c>
      <c r="BU47" s="264">
        <v>0</v>
      </c>
      <c r="BV47" s="264">
        <v>0</v>
      </c>
      <c r="BW47" s="264">
        <v>0</v>
      </c>
      <c r="BX47" s="264">
        <v>35</v>
      </c>
      <c r="BY47" s="264">
        <v>151</v>
      </c>
      <c r="BZ47" s="264">
        <v>0</v>
      </c>
      <c r="CA47" s="264">
        <v>2288</v>
      </c>
      <c r="CB47" s="264">
        <v>199</v>
      </c>
      <c r="CC47" s="264">
        <v>51</v>
      </c>
      <c r="CD47" s="264">
        <v>305</v>
      </c>
      <c r="CE47" s="264">
        <v>1058</v>
      </c>
      <c r="CF47" s="264">
        <v>118</v>
      </c>
      <c r="CG47" s="264">
        <v>94</v>
      </c>
      <c r="CH47" s="264">
        <v>0</v>
      </c>
      <c r="CI47" s="264">
        <v>0</v>
      </c>
      <c r="CJ47" s="264">
        <v>5</v>
      </c>
      <c r="CK47" s="264">
        <v>0</v>
      </c>
      <c r="CL47" s="264">
        <v>763</v>
      </c>
      <c r="CM47" s="264">
        <v>0</v>
      </c>
      <c r="CN47" s="264">
        <v>0</v>
      </c>
      <c r="CO47" s="264">
        <v>0</v>
      </c>
      <c r="CP47" s="264">
        <v>0</v>
      </c>
      <c r="CQ47" s="264">
        <v>0</v>
      </c>
      <c r="CR47" s="264">
        <v>0</v>
      </c>
      <c r="CS47" s="264">
        <v>0</v>
      </c>
      <c r="CT47" s="264">
        <v>482</v>
      </c>
      <c r="CU47" s="264">
        <v>0</v>
      </c>
      <c r="CV47" s="264">
        <v>333986</v>
      </c>
      <c r="CW47" s="264">
        <v>170</v>
      </c>
      <c r="CX47" s="264">
        <v>0</v>
      </c>
      <c r="CY47" s="264">
        <v>0</v>
      </c>
      <c r="CZ47" s="264">
        <v>0</v>
      </c>
      <c r="DA47" s="264">
        <v>31</v>
      </c>
      <c r="DB47" s="264">
        <v>182</v>
      </c>
      <c r="DC47" s="264">
        <v>0</v>
      </c>
      <c r="DD47" s="265">
        <v>0</v>
      </c>
      <c r="DE47" s="265">
        <v>1153717</v>
      </c>
      <c r="DF47" s="264">
        <v>0</v>
      </c>
      <c r="DG47" s="264">
        <v>13100</v>
      </c>
      <c r="DH47" s="264">
        <v>0</v>
      </c>
      <c r="DI47" s="264">
        <v>0</v>
      </c>
      <c r="DJ47" s="264">
        <v>155436</v>
      </c>
      <c r="DK47" s="264">
        <v>5667109</v>
      </c>
      <c r="DL47" s="264">
        <v>123885</v>
      </c>
      <c r="DM47" s="287">
        <v>5959530</v>
      </c>
      <c r="DN47" s="264">
        <v>7113247</v>
      </c>
      <c r="DO47" s="270">
        <v>6931485</v>
      </c>
      <c r="DP47" s="265">
        <v>56489</v>
      </c>
      <c r="DQ47" s="264">
        <v>6987974</v>
      </c>
      <c r="DR47" s="287">
        <v>12947504</v>
      </c>
      <c r="DS47" s="287">
        <v>14101221</v>
      </c>
      <c r="DT47" s="264">
        <v>-4605449</v>
      </c>
      <c r="DU47" s="264">
        <v>-79172</v>
      </c>
      <c r="DV47" s="264">
        <v>0</v>
      </c>
      <c r="DW47" s="264">
        <v>-6332</v>
      </c>
      <c r="DX47" s="287">
        <v>-4690953</v>
      </c>
      <c r="DY47" s="264">
        <v>8256551</v>
      </c>
      <c r="DZ47" s="287">
        <v>9410268</v>
      </c>
    </row>
    <row r="48" spans="1:130" x14ac:dyDescent="0.15">
      <c r="A48" s="51" t="s">
        <v>108</v>
      </c>
      <c r="B48" s="50" t="s">
        <v>109</v>
      </c>
      <c r="C48" s="264">
        <v>17</v>
      </c>
      <c r="D48" s="264">
        <v>0</v>
      </c>
      <c r="E48" s="264">
        <v>8306</v>
      </c>
      <c r="F48" s="264">
        <v>292</v>
      </c>
      <c r="G48" s="264">
        <v>153</v>
      </c>
      <c r="H48" s="264">
        <v>0</v>
      </c>
      <c r="I48" s="264">
        <v>0</v>
      </c>
      <c r="J48" s="264">
        <v>0</v>
      </c>
      <c r="K48" s="264">
        <v>0</v>
      </c>
      <c r="L48" s="264">
        <v>0</v>
      </c>
      <c r="M48" s="264">
        <v>0</v>
      </c>
      <c r="N48" s="264">
        <v>0</v>
      </c>
      <c r="O48" s="264">
        <v>0</v>
      </c>
      <c r="P48" s="264">
        <v>0</v>
      </c>
      <c r="Q48" s="264">
        <v>0</v>
      </c>
      <c r="R48" s="264">
        <v>0</v>
      </c>
      <c r="S48" s="264">
        <v>0</v>
      </c>
      <c r="T48" s="264">
        <v>0</v>
      </c>
      <c r="U48" s="264">
        <v>0</v>
      </c>
      <c r="V48" s="264">
        <v>1</v>
      </c>
      <c r="W48" s="264">
        <v>0</v>
      </c>
      <c r="X48" s="264">
        <v>0</v>
      </c>
      <c r="Y48" s="264">
        <v>0</v>
      </c>
      <c r="Z48" s="264">
        <v>0</v>
      </c>
      <c r="AA48" s="264">
        <v>0</v>
      </c>
      <c r="AB48" s="264">
        <v>0</v>
      </c>
      <c r="AC48" s="264">
        <v>0</v>
      </c>
      <c r="AD48" s="264">
        <v>0</v>
      </c>
      <c r="AE48" s="264">
        <v>0</v>
      </c>
      <c r="AF48" s="264">
        <v>0</v>
      </c>
      <c r="AG48" s="264">
        <v>0</v>
      </c>
      <c r="AH48" s="264">
        <v>0</v>
      </c>
      <c r="AI48" s="264">
        <v>0</v>
      </c>
      <c r="AJ48" s="264">
        <v>0</v>
      </c>
      <c r="AK48" s="264">
        <v>0</v>
      </c>
      <c r="AL48" s="264">
        <v>0</v>
      </c>
      <c r="AM48" s="264">
        <v>0</v>
      </c>
      <c r="AN48" s="264">
        <v>0</v>
      </c>
      <c r="AO48" s="264">
        <v>0</v>
      </c>
      <c r="AP48" s="264">
        <v>0</v>
      </c>
      <c r="AQ48" s="264">
        <v>68</v>
      </c>
      <c r="AR48" s="264">
        <v>6</v>
      </c>
      <c r="AS48" s="264">
        <v>1229</v>
      </c>
      <c r="AT48" s="264">
        <v>24404</v>
      </c>
      <c r="AU48" s="264">
        <v>28966</v>
      </c>
      <c r="AV48" s="264">
        <v>566</v>
      </c>
      <c r="AW48" s="264">
        <v>0</v>
      </c>
      <c r="AX48" s="264">
        <v>1121</v>
      </c>
      <c r="AY48" s="264">
        <v>0</v>
      </c>
      <c r="AZ48" s="264">
        <v>26</v>
      </c>
      <c r="BA48" s="264">
        <v>0</v>
      </c>
      <c r="BB48" s="264">
        <v>154</v>
      </c>
      <c r="BC48" s="264">
        <v>4134</v>
      </c>
      <c r="BD48" s="264">
        <v>0</v>
      </c>
      <c r="BE48" s="264">
        <v>12</v>
      </c>
      <c r="BF48" s="264">
        <v>352</v>
      </c>
      <c r="BG48" s="264">
        <v>728</v>
      </c>
      <c r="BH48" s="264">
        <v>6</v>
      </c>
      <c r="BI48" s="264">
        <v>467</v>
      </c>
      <c r="BJ48" s="264">
        <v>17</v>
      </c>
      <c r="BK48" s="264">
        <v>9213</v>
      </c>
      <c r="BL48" s="264">
        <v>0</v>
      </c>
      <c r="BM48" s="264">
        <v>1451</v>
      </c>
      <c r="BN48" s="264">
        <v>0</v>
      </c>
      <c r="BO48" s="264">
        <v>0</v>
      </c>
      <c r="BP48" s="264">
        <v>0</v>
      </c>
      <c r="BQ48" s="264">
        <v>537</v>
      </c>
      <c r="BR48" s="264">
        <v>116</v>
      </c>
      <c r="BS48" s="264">
        <v>83263</v>
      </c>
      <c r="BT48" s="264">
        <v>292</v>
      </c>
      <c r="BU48" s="264">
        <v>0</v>
      </c>
      <c r="BV48" s="264">
        <v>0</v>
      </c>
      <c r="BW48" s="264">
        <v>0</v>
      </c>
      <c r="BX48" s="264">
        <v>0</v>
      </c>
      <c r="BY48" s="264">
        <v>16</v>
      </c>
      <c r="BZ48" s="264">
        <v>0</v>
      </c>
      <c r="CA48" s="264">
        <v>263</v>
      </c>
      <c r="CB48" s="264">
        <v>75</v>
      </c>
      <c r="CC48" s="264">
        <v>38</v>
      </c>
      <c r="CD48" s="264">
        <v>354</v>
      </c>
      <c r="CE48" s="264">
        <v>1454</v>
      </c>
      <c r="CF48" s="264">
        <v>167</v>
      </c>
      <c r="CG48" s="264">
        <v>369</v>
      </c>
      <c r="CH48" s="264">
        <v>66</v>
      </c>
      <c r="CI48" s="264">
        <v>0</v>
      </c>
      <c r="CJ48" s="264">
        <v>32</v>
      </c>
      <c r="CK48" s="264">
        <v>511</v>
      </c>
      <c r="CL48" s="264">
        <v>148239</v>
      </c>
      <c r="CM48" s="264">
        <v>0</v>
      </c>
      <c r="CN48" s="264">
        <v>0</v>
      </c>
      <c r="CO48" s="264">
        <v>1174103</v>
      </c>
      <c r="CP48" s="264">
        <v>18339</v>
      </c>
      <c r="CQ48" s="264">
        <v>47907</v>
      </c>
      <c r="CR48" s="264">
        <v>41515</v>
      </c>
      <c r="CS48" s="264">
        <v>0</v>
      </c>
      <c r="CT48" s="264">
        <v>10275</v>
      </c>
      <c r="CU48" s="264">
        <v>0</v>
      </c>
      <c r="CV48" s="264">
        <v>108387</v>
      </c>
      <c r="CW48" s="264">
        <v>4898</v>
      </c>
      <c r="CX48" s="264">
        <v>380</v>
      </c>
      <c r="CY48" s="264">
        <v>0</v>
      </c>
      <c r="CZ48" s="264">
        <v>69</v>
      </c>
      <c r="DA48" s="264">
        <v>67405</v>
      </c>
      <c r="DB48" s="264">
        <v>1622</v>
      </c>
      <c r="DC48" s="264">
        <v>37609</v>
      </c>
      <c r="DD48" s="265">
        <v>0</v>
      </c>
      <c r="DE48" s="265">
        <v>1829990</v>
      </c>
      <c r="DF48" s="264">
        <v>2029</v>
      </c>
      <c r="DG48" s="264">
        <v>119286</v>
      </c>
      <c r="DH48" s="264">
        <v>10</v>
      </c>
      <c r="DI48" s="264">
        <v>0</v>
      </c>
      <c r="DJ48" s="264">
        <v>622236</v>
      </c>
      <c r="DK48" s="264">
        <v>4134923</v>
      </c>
      <c r="DL48" s="264">
        <v>-1818</v>
      </c>
      <c r="DM48" s="287">
        <v>4876666</v>
      </c>
      <c r="DN48" s="264">
        <v>6706656</v>
      </c>
      <c r="DO48" s="270">
        <v>40685</v>
      </c>
      <c r="DP48" s="265">
        <v>1137</v>
      </c>
      <c r="DQ48" s="264">
        <v>41822</v>
      </c>
      <c r="DR48" s="287">
        <v>4918488</v>
      </c>
      <c r="DS48" s="287">
        <v>6748478</v>
      </c>
      <c r="DT48" s="264">
        <v>-6258818</v>
      </c>
      <c r="DU48" s="264">
        <v>-21245</v>
      </c>
      <c r="DV48" s="264">
        <v>0</v>
      </c>
      <c r="DW48" s="264">
        <v>-1698</v>
      </c>
      <c r="DX48" s="287">
        <v>-6281761</v>
      </c>
      <c r="DY48" s="264">
        <v>-1363273</v>
      </c>
      <c r="DZ48" s="287">
        <v>466717</v>
      </c>
    </row>
    <row r="49" spans="1:130" x14ac:dyDescent="0.15">
      <c r="A49" s="58" t="s">
        <v>110</v>
      </c>
      <c r="B49" s="59" t="s">
        <v>111</v>
      </c>
      <c r="C49" s="266">
        <v>0</v>
      </c>
      <c r="D49" s="266">
        <v>0</v>
      </c>
      <c r="E49" s="266">
        <v>0</v>
      </c>
      <c r="F49" s="266">
        <v>0</v>
      </c>
      <c r="G49" s="266">
        <v>0</v>
      </c>
      <c r="H49" s="266">
        <v>0</v>
      </c>
      <c r="I49" s="266">
        <v>0</v>
      </c>
      <c r="J49" s="266">
        <v>0</v>
      </c>
      <c r="K49" s="266">
        <v>0</v>
      </c>
      <c r="L49" s="266">
        <v>0</v>
      </c>
      <c r="M49" s="266">
        <v>0</v>
      </c>
      <c r="N49" s="266">
        <v>0</v>
      </c>
      <c r="O49" s="266">
        <v>0</v>
      </c>
      <c r="P49" s="266">
        <v>0</v>
      </c>
      <c r="Q49" s="266">
        <v>0</v>
      </c>
      <c r="R49" s="266">
        <v>0</v>
      </c>
      <c r="S49" s="266">
        <v>0</v>
      </c>
      <c r="T49" s="266">
        <v>0</v>
      </c>
      <c r="U49" s="266">
        <v>0</v>
      </c>
      <c r="V49" s="266">
        <v>0</v>
      </c>
      <c r="W49" s="266">
        <v>0</v>
      </c>
      <c r="X49" s="266">
        <v>0</v>
      </c>
      <c r="Y49" s="266">
        <v>0</v>
      </c>
      <c r="Z49" s="266">
        <v>0</v>
      </c>
      <c r="AA49" s="266">
        <v>0</v>
      </c>
      <c r="AB49" s="266">
        <v>0</v>
      </c>
      <c r="AC49" s="266">
        <v>0</v>
      </c>
      <c r="AD49" s="266">
        <v>0</v>
      </c>
      <c r="AE49" s="266">
        <v>0</v>
      </c>
      <c r="AF49" s="266">
        <v>0</v>
      </c>
      <c r="AG49" s="266">
        <v>0</v>
      </c>
      <c r="AH49" s="266">
        <v>0</v>
      </c>
      <c r="AI49" s="266">
        <v>0</v>
      </c>
      <c r="AJ49" s="266">
        <v>0</v>
      </c>
      <c r="AK49" s="266">
        <v>0</v>
      </c>
      <c r="AL49" s="266">
        <v>0</v>
      </c>
      <c r="AM49" s="266">
        <v>0</v>
      </c>
      <c r="AN49" s="266">
        <v>0</v>
      </c>
      <c r="AO49" s="266">
        <v>0</v>
      </c>
      <c r="AP49" s="266">
        <v>0</v>
      </c>
      <c r="AQ49" s="266">
        <v>0</v>
      </c>
      <c r="AR49" s="266">
        <v>199</v>
      </c>
      <c r="AS49" s="266">
        <v>950</v>
      </c>
      <c r="AT49" s="266">
        <v>13289</v>
      </c>
      <c r="AU49" s="266">
        <v>37285</v>
      </c>
      <c r="AV49" s="266">
        <v>1040077</v>
      </c>
      <c r="AW49" s="266">
        <v>804160</v>
      </c>
      <c r="AX49" s="266">
        <v>434109</v>
      </c>
      <c r="AY49" s="266">
        <v>22207</v>
      </c>
      <c r="AZ49" s="266">
        <v>7126</v>
      </c>
      <c r="BA49" s="266">
        <v>197494</v>
      </c>
      <c r="BB49" s="266">
        <v>101407</v>
      </c>
      <c r="BC49" s="266">
        <v>453448</v>
      </c>
      <c r="BD49" s="266">
        <v>0</v>
      </c>
      <c r="BE49" s="266">
        <v>0</v>
      </c>
      <c r="BF49" s="266">
        <v>14089</v>
      </c>
      <c r="BG49" s="266">
        <v>0</v>
      </c>
      <c r="BH49" s="266">
        <v>59</v>
      </c>
      <c r="BI49" s="266">
        <v>40904</v>
      </c>
      <c r="BJ49" s="266">
        <v>0</v>
      </c>
      <c r="BK49" s="266">
        <v>0</v>
      </c>
      <c r="BL49" s="266">
        <v>0</v>
      </c>
      <c r="BM49" s="266">
        <v>0</v>
      </c>
      <c r="BN49" s="266">
        <v>0</v>
      </c>
      <c r="BO49" s="266">
        <v>0</v>
      </c>
      <c r="BP49" s="266">
        <v>0</v>
      </c>
      <c r="BQ49" s="266">
        <v>0</v>
      </c>
      <c r="BR49" s="266">
        <v>0</v>
      </c>
      <c r="BS49" s="266">
        <v>0</v>
      </c>
      <c r="BT49" s="266">
        <v>0</v>
      </c>
      <c r="BU49" s="266">
        <v>0</v>
      </c>
      <c r="BV49" s="266">
        <v>0</v>
      </c>
      <c r="BW49" s="266">
        <v>0</v>
      </c>
      <c r="BX49" s="266">
        <v>0</v>
      </c>
      <c r="BY49" s="266">
        <v>0</v>
      </c>
      <c r="BZ49" s="266">
        <v>0</v>
      </c>
      <c r="CA49" s="266">
        <v>0</v>
      </c>
      <c r="CB49" s="266">
        <v>0</v>
      </c>
      <c r="CC49" s="266">
        <v>0</v>
      </c>
      <c r="CD49" s="266">
        <v>0</v>
      </c>
      <c r="CE49" s="266">
        <v>64</v>
      </c>
      <c r="CF49" s="266">
        <v>0</v>
      </c>
      <c r="CG49" s="266">
        <v>0</v>
      </c>
      <c r="CH49" s="266">
        <v>0</v>
      </c>
      <c r="CI49" s="266">
        <v>0</v>
      </c>
      <c r="CJ49" s="266">
        <v>0</v>
      </c>
      <c r="CK49" s="266">
        <v>0</v>
      </c>
      <c r="CL49" s="266">
        <v>0</v>
      </c>
      <c r="CM49" s="266">
        <v>0</v>
      </c>
      <c r="CN49" s="266">
        <v>61</v>
      </c>
      <c r="CO49" s="266">
        <v>0</v>
      </c>
      <c r="CP49" s="266">
        <v>0</v>
      </c>
      <c r="CQ49" s="266">
        <v>0</v>
      </c>
      <c r="CR49" s="266">
        <v>0</v>
      </c>
      <c r="CS49" s="266">
        <v>0</v>
      </c>
      <c r="CT49" s="266">
        <v>0</v>
      </c>
      <c r="CU49" s="266">
        <v>0</v>
      </c>
      <c r="CV49" s="266">
        <v>91449</v>
      </c>
      <c r="CW49" s="266">
        <v>0</v>
      </c>
      <c r="CX49" s="266">
        <v>0</v>
      </c>
      <c r="CY49" s="266">
        <v>0</v>
      </c>
      <c r="CZ49" s="266">
        <v>0</v>
      </c>
      <c r="DA49" s="266">
        <v>0</v>
      </c>
      <c r="DB49" s="266">
        <v>0</v>
      </c>
      <c r="DC49" s="266">
        <v>0</v>
      </c>
      <c r="DD49" s="267">
        <v>0</v>
      </c>
      <c r="DE49" s="267">
        <v>3258377</v>
      </c>
      <c r="DF49" s="266">
        <v>0</v>
      </c>
      <c r="DG49" s="266">
        <v>2114</v>
      </c>
      <c r="DH49" s="266">
        <v>0</v>
      </c>
      <c r="DI49" s="266">
        <v>0</v>
      </c>
      <c r="DJ49" s="266">
        <v>0</v>
      </c>
      <c r="DK49" s="266">
        <v>0</v>
      </c>
      <c r="DL49" s="266">
        <v>300754</v>
      </c>
      <c r="DM49" s="288">
        <v>302868</v>
      </c>
      <c r="DN49" s="266">
        <v>3561245</v>
      </c>
      <c r="DO49" s="289">
        <v>5817789</v>
      </c>
      <c r="DP49" s="267">
        <v>117798</v>
      </c>
      <c r="DQ49" s="266">
        <v>5935587</v>
      </c>
      <c r="DR49" s="288">
        <v>6238455</v>
      </c>
      <c r="DS49" s="288">
        <v>9496832</v>
      </c>
      <c r="DT49" s="266">
        <v>-2811584</v>
      </c>
      <c r="DU49" s="266">
        <v>-224773</v>
      </c>
      <c r="DV49" s="266">
        <v>0</v>
      </c>
      <c r="DW49" s="266">
        <v>-17982</v>
      </c>
      <c r="DX49" s="288">
        <v>-3054339</v>
      </c>
      <c r="DY49" s="266">
        <v>3184116</v>
      </c>
      <c r="DZ49" s="288">
        <v>6442493</v>
      </c>
    </row>
    <row r="50" spans="1:130" x14ac:dyDescent="0.15">
      <c r="A50" s="51" t="s">
        <v>112</v>
      </c>
      <c r="B50" s="50" t="s">
        <v>113</v>
      </c>
      <c r="C50" s="264">
        <v>0</v>
      </c>
      <c r="D50" s="264">
        <v>0</v>
      </c>
      <c r="E50" s="264">
        <v>0</v>
      </c>
      <c r="F50" s="264">
        <v>0</v>
      </c>
      <c r="G50" s="264">
        <v>19</v>
      </c>
      <c r="H50" s="264">
        <v>0</v>
      </c>
      <c r="I50" s="264">
        <v>308</v>
      </c>
      <c r="J50" s="264">
        <v>48</v>
      </c>
      <c r="K50" s="264">
        <v>40</v>
      </c>
      <c r="L50" s="264">
        <v>0</v>
      </c>
      <c r="M50" s="264">
        <v>0</v>
      </c>
      <c r="N50" s="264">
        <v>0</v>
      </c>
      <c r="O50" s="264">
        <v>5</v>
      </c>
      <c r="P50" s="264">
        <v>2</v>
      </c>
      <c r="Q50" s="264">
        <v>9</v>
      </c>
      <c r="R50" s="264">
        <v>6</v>
      </c>
      <c r="S50" s="264">
        <v>10</v>
      </c>
      <c r="T50" s="264">
        <v>5809</v>
      </c>
      <c r="U50" s="264">
        <v>0</v>
      </c>
      <c r="V50" s="264">
        <v>14</v>
      </c>
      <c r="W50" s="264">
        <v>0</v>
      </c>
      <c r="X50" s="264">
        <v>6</v>
      </c>
      <c r="Y50" s="264">
        <v>0</v>
      </c>
      <c r="Z50" s="264">
        <v>155</v>
      </c>
      <c r="AA50" s="264">
        <v>35</v>
      </c>
      <c r="AB50" s="264">
        <v>16</v>
      </c>
      <c r="AC50" s="264">
        <v>0</v>
      </c>
      <c r="AD50" s="264">
        <v>3</v>
      </c>
      <c r="AE50" s="264">
        <v>9</v>
      </c>
      <c r="AF50" s="264">
        <v>0</v>
      </c>
      <c r="AG50" s="264">
        <v>0</v>
      </c>
      <c r="AH50" s="264">
        <v>3</v>
      </c>
      <c r="AI50" s="264">
        <v>0</v>
      </c>
      <c r="AJ50" s="264">
        <v>0</v>
      </c>
      <c r="AK50" s="264">
        <v>0</v>
      </c>
      <c r="AL50" s="264">
        <v>0</v>
      </c>
      <c r="AM50" s="264">
        <v>0</v>
      </c>
      <c r="AN50" s="264">
        <v>8</v>
      </c>
      <c r="AO50" s="264">
        <v>0</v>
      </c>
      <c r="AP50" s="264">
        <v>11</v>
      </c>
      <c r="AQ50" s="264">
        <v>27</v>
      </c>
      <c r="AR50" s="264">
        <v>426</v>
      </c>
      <c r="AS50" s="264">
        <v>3402</v>
      </c>
      <c r="AT50" s="264">
        <v>40040</v>
      </c>
      <c r="AU50" s="264">
        <v>20565</v>
      </c>
      <c r="AV50" s="264">
        <v>674879</v>
      </c>
      <c r="AW50" s="264">
        <v>3447199</v>
      </c>
      <c r="AX50" s="264">
        <v>164508</v>
      </c>
      <c r="AY50" s="264">
        <v>2982</v>
      </c>
      <c r="AZ50" s="264">
        <v>4639</v>
      </c>
      <c r="BA50" s="264">
        <v>6887</v>
      </c>
      <c r="BB50" s="264">
        <v>68109</v>
      </c>
      <c r="BC50" s="264">
        <v>135413</v>
      </c>
      <c r="BD50" s="264">
        <v>0</v>
      </c>
      <c r="BE50" s="264">
        <v>41</v>
      </c>
      <c r="BF50" s="264">
        <v>24226</v>
      </c>
      <c r="BG50" s="264">
        <v>443</v>
      </c>
      <c r="BH50" s="264">
        <v>20</v>
      </c>
      <c r="BI50" s="264">
        <v>9559</v>
      </c>
      <c r="BJ50" s="264">
        <v>0</v>
      </c>
      <c r="BK50" s="264">
        <v>14011</v>
      </c>
      <c r="BL50" s="264">
        <v>1816</v>
      </c>
      <c r="BM50" s="264">
        <v>1452</v>
      </c>
      <c r="BN50" s="264">
        <v>199</v>
      </c>
      <c r="BO50" s="264">
        <v>142</v>
      </c>
      <c r="BP50" s="264">
        <v>16</v>
      </c>
      <c r="BQ50" s="264">
        <v>128</v>
      </c>
      <c r="BR50" s="264">
        <v>0</v>
      </c>
      <c r="BS50" s="264">
        <v>3148</v>
      </c>
      <c r="BT50" s="264">
        <v>2129</v>
      </c>
      <c r="BU50" s="264">
        <v>0</v>
      </c>
      <c r="BV50" s="264">
        <v>0</v>
      </c>
      <c r="BW50" s="264">
        <v>0</v>
      </c>
      <c r="BX50" s="264">
        <v>54</v>
      </c>
      <c r="BY50" s="264">
        <v>1</v>
      </c>
      <c r="BZ50" s="264">
        <v>0</v>
      </c>
      <c r="CA50" s="264">
        <v>22</v>
      </c>
      <c r="CB50" s="264">
        <v>7</v>
      </c>
      <c r="CC50" s="264">
        <v>0</v>
      </c>
      <c r="CD50" s="264">
        <v>2</v>
      </c>
      <c r="CE50" s="264">
        <v>262</v>
      </c>
      <c r="CF50" s="264">
        <v>60</v>
      </c>
      <c r="CG50" s="264">
        <v>5199</v>
      </c>
      <c r="CH50" s="264">
        <v>17348</v>
      </c>
      <c r="CI50" s="264">
        <v>27636</v>
      </c>
      <c r="CJ50" s="264">
        <v>1113</v>
      </c>
      <c r="CK50" s="264">
        <v>41388</v>
      </c>
      <c r="CL50" s="264">
        <v>102875</v>
      </c>
      <c r="CM50" s="264">
        <v>1148</v>
      </c>
      <c r="CN50" s="264">
        <v>84382</v>
      </c>
      <c r="CO50" s="264">
        <v>61</v>
      </c>
      <c r="CP50" s="264">
        <v>0</v>
      </c>
      <c r="CQ50" s="264">
        <v>319</v>
      </c>
      <c r="CR50" s="264">
        <v>1</v>
      </c>
      <c r="CS50" s="264">
        <v>0</v>
      </c>
      <c r="CT50" s="264">
        <v>113</v>
      </c>
      <c r="CU50" s="264">
        <v>1</v>
      </c>
      <c r="CV50" s="264">
        <v>243172</v>
      </c>
      <c r="CW50" s="264">
        <v>2515</v>
      </c>
      <c r="CX50" s="264">
        <v>5</v>
      </c>
      <c r="CY50" s="264">
        <v>0</v>
      </c>
      <c r="CZ50" s="264">
        <v>23</v>
      </c>
      <c r="DA50" s="264">
        <v>3</v>
      </c>
      <c r="DB50" s="264">
        <v>519</v>
      </c>
      <c r="DC50" s="264">
        <v>60663</v>
      </c>
      <c r="DD50" s="265">
        <v>0</v>
      </c>
      <c r="DE50" s="265">
        <v>5221814</v>
      </c>
      <c r="DF50" s="264">
        <v>468</v>
      </c>
      <c r="DG50" s="264">
        <v>172522</v>
      </c>
      <c r="DH50" s="264">
        <v>0</v>
      </c>
      <c r="DI50" s="264">
        <v>0</v>
      </c>
      <c r="DJ50" s="264">
        <v>0</v>
      </c>
      <c r="DK50" s="264">
        <v>0</v>
      </c>
      <c r="DL50" s="264">
        <v>147956</v>
      </c>
      <c r="DM50" s="287">
        <v>320946</v>
      </c>
      <c r="DN50" s="264">
        <v>5542760</v>
      </c>
      <c r="DO50" s="270">
        <v>11121066</v>
      </c>
      <c r="DP50" s="265">
        <v>43</v>
      </c>
      <c r="DQ50" s="264">
        <v>11121109</v>
      </c>
      <c r="DR50" s="287">
        <v>11442055</v>
      </c>
      <c r="DS50" s="287">
        <v>16663869</v>
      </c>
      <c r="DT50" s="264">
        <v>-1345752</v>
      </c>
      <c r="DU50" s="264">
        <v>-1658</v>
      </c>
      <c r="DV50" s="264">
        <v>0</v>
      </c>
      <c r="DW50" s="264">
        <v>-132</v>
      </c>
      <c r="DX50" s="287">
        <v>-1347542</v>
      </c>
      <c r="DY50" s="264">
        <v>10094513</v>
      </c>
      <c r="DZ50" s="287">
        <v>15316327</v>
      </c>
    </row>
    <row r="51" spans="1:130" x14ac:dyDescent="0.15">
      <c r="A51" s="51" t="s">
        <v>114</v>
      </c>
      <c r="B51" s="50" t="s">
        <v>115</v>
      </c>
      <c r="C51" s="264">
        <v>0</v>
      </c>
      <c r="D51" s="264">
        <v>1371</v>
      </c>
      <c r="E51" s="264">
        <v>0</v>
      </c>
      <c r="F51" s="264">
        <v>0</v>
      </c>
      <c r="G51" s="264">
        <v>1838</v>
      </c>
      <c r="H51" s="264">
        <v>0</v>
      </c>
      <c r="I51" s="264">
        <v>1669</v>
      </c>
      <c r="J51" s="264">
        <v>0</v>
      </c>
      <c r="K51" s="264">
        <v>0</v>
      </c>
      <c r="L51" s="264">
        <v>0</v>
      </c>
      <c r="M51" s="264">
        <v>0</v>
      </c>
      <c r="N51" s="264">
        <v>0</v>
      </c>
      <c r="O51" s="264">
        <v>0</v>
      </c>
      <c r="P51" s="264">
        <v>32</v>
      </c>
      <c r="Q51" s="264">
        <v>110</v>
      </c>
      <c r="R51" s="264">
        <v>0</v>
      </c>
      <c r="S51" s="264">
        <v>0</v>
      </c>
      <c r="T51" s="264">
        <v>0</v>
      </c>
      <c r="U51" s="264">
        <v>0</v>
      </c>
      <c r="V51" s="264">
        <v>0</v>
      </c>
      <c r="W51" s="264">
        <v>0</v>
      </c>
      <c r="X51" s="264">
        <v>0</v>
      </c>
      <c r="Y51" s="264">
        <v>0</v>
      </c>
      <c r="Z51" s="264">
        <v>0</v>
      </c>
      <c r="AA51" s="264">
        <v>0</v>
      </c>
      <c r="AB51" s="264">
        <v>0</v>
      </c>
      <c r="AC51" s="264">
        <v>0</v>
      </c>
      <c r="AD51" s="264">
        <v>7</v>
      </c>
      <c r="AE51" s="264">
        <v>0</v>
      </c>
      <c r="AF51" s="264">
        <v>0</v>
      </c>
      <c r="AG51" s="264">
        <v>0</v>
      </c>
      <c r="AH51" s="264">
        <v>11</v>
      </c>
      <c r="AI51" s="264">
        <v>0</v>
      </c>
      <c r="AJ51" s="264">
        <v>0</v>
      </c>
      <c r="AK51" s="264">
        <v>0</v>
      </c>
      <c r="AL51" s="264">
        <v>0</v>
      </c>
      <c r="AM51" s="264">
        <v>0</v>
      </c>
      <c r="AN51" s="264">
        <v>0</v>
      </c>
      <c r="AO51" s="264">
        <v>0</v>
      </c>
      <c r="AP51" s="264">
        <v>0</v>
      </c>
      <c r="AQ51" s="264">
        <v>1934</v>
      </c>
      <c r="AR51" s="264">
        <v>8</v>
      </c>
      <c r="AS51" s="264">
        <v>4752</v>
      </c>
      <c r="AT51" s="264">
        <v>134195</v>
      </c>
      <c r="AU51" s="264">
        <v>4719</v>
      </c>
      <c r="AV51" s="264">
        <v>0</v>
      </c>
      <c r="AW51" s="264">
        <v>18186</v>
      </c>
      <c r="AX51" s="264">
        <v>1766027</v>
      </c>
      <c r="AY51" s="264">
        <v>1957</v>
      </c>
      <c r="AZ51" s="264">
        <v>385</v>
      </c>
      <c r="BA51" s="264">
        <v>2135</v>
      </c>
      <c r="BB51" s="264">
        <v>5014</v>
      </c>
      <c r="BC51" s="264">
        <v>20905</v>
      </c>
      <c r="BD51" s="264">
        <v>0</v>
      </c>
      <c r="BE51" s="264">
        <v>318</v>
      </c>
      <c r="BF51" s="264">
        <v>294724</v>
      </c>
      <c r="BG51" s="264">
        <v>15366</v>
      </c>
      <c r="BH51" s="264">
        <v>167</v>
      </c>
      <c r="BI51" s="264">
        <v>2579</v>
      </c>
      <c r="BJ51" s="264">
        <v>0</v>
      </c>
      <c r="BK51" s="264">
        <v>53153</v>
      </c>
      <c r="BL51" s="264">
        <v>36974</v>
      </c>
      <c r="BM51" s="264">
        <v>35209</v>
      </c>
      <c r="BN51" s="264">
        <v>33506</v>
      </c>
      <c r="BO51" s="264">
        <v>0</v>
      </c>
      <c r="BP51" s="264">
        <v>0</v>
      </c>
      <c r="BQ51" s="264">
        <v>0</v>
      </c>
      <c r="BR51" s="264">
        <v>0</v>
      </c>
      <c r="BS51" s="264">
        <v>8</v>
      </c>
      <c r="BT51" s="264">
        <v>0</v>
      </c>
      <c r="BU51" s="264">
        <v>0</v>
      </c>
      <c r="BV51" s="264">
        <v>0</v>
      </c>
      <c r="BW51" s="264">
        <v>0</v>
      </c>
      <c r="BX51" s="264">
        <v>119</v>
      </c>
      <c r="BY51" s="264">
        <v>0</v>
      </c>
      <c r="BZ51" s="264">
        <v>120</v>
      </c>
      <c r="CA51" s="264">
        <v>0</v>
      </c>
      <c r="CB51" s="264">
        <v>0</v>
      </c>
      <c r="CC51" s="264">
        <v>0</v>
      </c>
      <c r="CD51" s="264">
        <v>57</v>
      </c>
      <c r="CE51" s="264">
        <v>0</v>
      </c>
      <c r="CF51" s="264">
        <v>2</v>
      </c>
      <c r="CG51" s="264">
        <v>28</v>
      </c>
      <c r="CH51" s="264">
        <v>0</v>
      </c>
      <c r="CI51" s="264">
        <v>0</v>
      </c>
      <c r="CJ51" s="264">
        <v>0</v>
      </c>
      <c r="CK51" s="264">
        <v>0</v>
      </c>
      <c r="CL51" s="264">
        <v>38</v>
      </c>
      <c r="CM51" s="264">
        <v>0</v>
      </c>
      <c r="CN51" s="264">
        <v>0</v>
      </c>
      <c r="CO51" s="264">
        <v>0</v>
      </c>
      <c r="CP51" s="264">
        <v>0</v>
      </c>
      <c r="CQ51" s="264">
        <v>0</v>
      </c>
      <c r="CR51" s="264">
        <v>0</v>
      </c>
      <c r="CS51" s="264">
        <v>0</v>
      </c>
      <c r="CT51" s="264">
        <v>0</v>
      </c>
      <c r="CU51" s="264">
        <v>0</v>
      </c>
      <c r="CV51" s="264">
        <v>143953</v>
      </c>
      <c r="CW51" s="264">
        <v>3</v>
      </c>
      <c r="CX51" s="264">
        <v>0</v>
      </c>
      <c r="CY51" s="264">
        <v>0</v>
      </c>
      <c r="CZ51" s="264">
        <v>0</v>
      </c>
      <c r="DA51" s="264">
        <v>0</v>
      </c>
      <c r="DB51" s="264">
        <v>33</v>
      </c>
      <c r="DC51" s="264">
        <v>0</v>
      </c>
      <c r="DD51" s="265">
        <v>200</v>
      </c>
      <c r="DE51" s="265">
        <v>2581812</v>
      </c>
      <c r="DF51" s="264">
        <v>18</v>
      </c>
      <c r="DG51" s="264">
        <v>9798</v>
      </c>
      <c r="DH51" s="264">
        <v>0</v>
      </c>
      <c r="DI51" s="264">
        <v>0</v>
      </c>
      <c r="DJ51" s="264">
        <v>116069</v>
      </c>
      <c r="DK51" s="264">
        <v>2623324</v>
      </c>
      <c r="DL51" s="264">
        <v>46496</v>
      </c>
      <c r="DM51" s="287">
        <v>2795705</v>
      </c>
      <c r="DN51" s="264">
        <v>5377517</v>
      </c>
      <c r="DO51" s="270">
        <v>8241484</v>
      </c>
      <c r="DP51" s="265">
        <v>3879</v>
      </c>
      <c r="DQ51" s="264">
        <v>8245363</v>
      </c>
      <c r="DR51" s="287">
        <v>11041068</v>
      </c>
      <c r="DS51" s="287">
        <v>13622880</v>
      </c>
      <c r="DT51" s="264">
        <v>-3520474</v>
      </c>
      <c r="DU51" s="264">
        <v>-29767</v>
      </c>
      <c r="DV51" s="264">
        <v>0</v>
      </c>
      <c r="DW51" s="264">
        <v>-2381</v>
      </c>
      <c r="DX51" s="287">
        <v>-3552622</v>
      </c>
      <c r="DY51" s="264">
        <v>7488446</v>
      </c>
      <c r="DZ51" s="287">
        <v>10070258</v>
      </c>
    </row>
    <row r="52" spans="1:130" x14ac:dyDescent="0.15">
      <c r="A52" s="51" t="s">
        <v>116</v>
      </c>
      <c r="B52" s="50" t="s">
        <v>117</v>
      </c>
      <c r="C52" s="264">
        <v>0</v>
      </c>
      <c r="D52" s="264">
        <v>0</v>
      </c>
      <c r="E52" s="264">
        <v>0</v>
      </c>
      <c r="F52" s="264">
        <v>0</v>
      </c>
      <c r="G52" s="264">
        <v>0</v>
      </c>
      <c r="H52" s="264">
        <v>0</v>
      </c>
      <c r="I52" s="264">
        <v>0</v>
      </c>
      <c r="J52" s="264">
        <v>0</v>
      </c>
      <c r="K52" s="264">
        <v>0</v>
      </c>
      <c r="L52" s="264">
        <v>0</v>
      </c>
      <c r="M52" s="264">
        <v>0</v>
      </c>
      <c r="N52" s="264">
        <v>0</v>
      </c>
      <c r="O52" s="264">
        <v>0</v>
      </c>
      <c r="P52" s="264">
        <v>0</v>
      </c>
      <c r="Q52" s="264">
        <v>0</v>
      </c>
      <c r="R52" s="264">
        <v>0</v>
      </c>
      <c r="S52" s="264">
        <v>0</v>
      </c>
      <c r="T52" s="264">
        <v>0</v>
      </c>
      <c r="U52" s="264">
        <v>0</v>
      </c>
      <c r="V52" s="264">
        <v>0</v>
      </c>
      <c r="W52" s="264">
        <v>0</v>
      </c>
      <c r="X52" s="264">
        <v>0</v>
      </c>
      <c r="Y52" s="264">
        <v>0</v>
      </c>
      <c r="Z52" s="264">
        <v>0</v>
      </c>
      <c r="AA52" s="264">
        <v>0</v>
      </c>
      <c r="AB52" s="264">
        <v>0</v>
      </c>
      <c r="AC52" s="264">
        <v>0</v>
      </c>
      <c r="AD52" s="264">
        <v>2</v>
      </c>
      <c r="AE52" s="264">
        <v>0</v>
      </c>
      <c r="AF52" s="264">
        <v>0</v>
      </c>
      <c r="AG52" s="264">
        <v>0</v>
      </c>
      <c r="AH52" s="264">
        <v>0</v>
      </c>
      <c r="AI52" s="264">
        <v>0</v>
      </c>
      <c r="AJ52" s="264">
        <v>0</v>
      </c>
      <c r="AK52" s="264">
        <v>0</v>
      </c>
      <c r="AL52" s="264">
        <v>0</v>
      </c>
      <c r="AM52" s="264">
        <v>0</v>
      </c>
      <c r="AN52" s="264">
        <v>0</v>
      </c>
      <c r="AO52" s="264">
        <v>0</v>
      </c>
      <c r="AP52" s="264">
        <v>0</v>
      </c>
      <c r="AQ52" s="264">
        <v>0</v>
      </c>
      <c r="AR52" s="264">
        <v>0</v>
      </c>
      <c r="AS52" s="264">
        <v>0</v>
      </c>
      <c r="AT52" s="264">
        <v>0</v>
      </c>
      <c r="AU52" s="264">
        <v>0</v>
      </c>
      <c r="AV52" s="264">
        <v>0</v>
      </c>
      <c r="AW52" s="264">
        <v>0</v>
      </c>
      <c r="AX52" s="264">
        <v>0</v>
      </c>
      <c r="AY52" s="264">
        <v>9862</v>
      </c>
      <c r="AZ52" s="264">
        <v>0</v>
      </c>
      <c r="BA52" s="264">
        <v>4</v>
      </c>
      <c r="BB52" s="264">
        <v>0</v>
      </c>
      <c r="BC52" s="264">
        <v>0</v>
      </c>
      <c r="BD52" s="264">
        <v>0</v>
      </c>
      <c r="BE52" s="264">
        <v>0</v>
      </c>
      <c r="BF52" s="264">
        <v>0</v>
      </c>
      <c r="BG52" s="264">
        <v>87</v>
      </c>
      <c r="BH52" s="264">
        <v>27</v>
      </c>
      <c r="BI52" s="264">
        <v>6</v>
      </c>
      <c r="BJ52" s="264">
        <v>0</v>
      </c>
      <c r="BK52" s="264">
        <v>92644</v>
      </c>
      <c r="BL52" s="264">
        <v>0</v>
      </c>
      <c r="BM52" s="264">
        <v>0</v>
      </c>
      <c r="BN52" s="264">
        <v>0</v>
      </c>
      <c r="BO52" s="264">
        <v>0</v>
      </c>
      <c r="BP52" s="264">
        <v>0</v>
      </c>
      <c r="BQ52" s="264">
        <v>0</v>
      </c>
      <c r="BR52" s="264">
        <v>0</v>
      </c>
      <c r="BS52" s="264">
        <v>0</v>
      </c>
      <c r="BT52" s="264">
        <v>0</v>
      </c>
      <c r="BU52" s="264">
        <v>0</v>
      </c>
      <c r="BV52" s="264">
        <v>0</v>
      </c>
      <c r="BW52" s="264">
        <v>0</v>
      </c>
      <c r="BX52" s="264">
        <v>0</v>
      </c>
      <c r="BY52" s="264">
        <v>325</v>
      </c>
      <c r="BZ52" s="264">
        <v>0</v>
      </c>
      <c r="CA52" s="264">
        <v>0</v>
      </c>
      <c r="CB52" s="264">
        <v>0</v>
      </c>
      <c r="CC52" s="264">
        <v>0</v>
      </c>
      <c r="CD52" s="264">
        <v>0</v>
      </c>
      <c r="CE52" s="264">
        <v>518</v>
      </c>
      <c r="CF52" s="264">
        <v>0</v>
      </c>
      <c r="CG52" s="264">
        <v>0</v>
      </c>
      <c r="CH52" s="264">
        <v>0</v>
      </c>
      <c r="CI52" s="264">
        <v>0</v>
      </c>
      <c r="CJ52" s="264">
        <v>0</v>
      </c>
      <c r="CK52" s="264">
        <v>238</v>
      </c>
      <c r="CL52" s="264">
        <v>26123</v>
      </c>
      <c r="CM52" s="264">
        <v>0</v>
      </c>
      <c r="CN52" s="264">
        <v>0</v>
      </c>
      <c r="CO52" s="264">
        <v>0</v>
      </c>
      <c r="CP52" s="264">
        <v>0</v>
      </c>
      <c r="CQ52" s="264">
        <v>0</v>
      </c>
      <c r="CR52" s="264">
        <v>0</v>
      </c>
      <c r="CS52" s="264">
        <v>0</v>
      </c>
      <c r="CT52" s="264">
        <v>541</v>
      </c>
      <c r="CU52" s="264">
        <v>0</v>
      </c>
      <c r="CV52" s="264">
        <v>38635</v>
      </c>
      <c r="CW52" s="264">
        <v>396</v>
      </c>
      <c r="CX52" s="264">
        <v>0</v>
      </c>
      <c r="CY52" s="264">
        <v>0</v>
      </c>
      <c r="CZ52" s="264">
        <v>0</v>
      </c>
      <c r="DA52" s="264">
        <v>3748</v>
      </c>
      <c r="DB52" s="264">
        <v>57</v>
      </c>
      <c r="DC52" s="264">
        <v>0</v>
      </c>
      <c r="DD52" s="265">
        <v>0</v>
      </c>
      <c r="DE52" s="265">
        <v>173213</v>
      </c>
      <c r="DF52" s="264">
        <v>48950</v>
      </c>
      <c r="DG52" s="264">
        <v>2844288</v>
      </c>
      <c r="DH52" s="264">
        <v>0</v>
      </c>
      <c r="DI52" s="264">
        <v>0</v>
      </c>
      <c r="DJ52" s="264">
        <v>5496</v>
      </c>
      <c r="DK52" s="264">
        <v>450132</v>
      </c>
      <c r="DL52" s="264">
        <v>195</v>
      </c>
      <c r="DM52" s="287">
        <v>3349061</v>
      </c>
      <c r="DN52" s="264">
        <v>3522274</v>
      </c>
      <c r="DO52" s="270">
        <v>55</v>
      </c>
      <c r="DP52" s="265">
        <v>27882</v>
      </c>
      <c r="DQ52" s="264">
        <v>27937</v>
      </c>
      <c r="DR52" s="287">
        <v>3376998</v>
      </c>
      <c r="DS52" s="287">
        <v>3550211</v>
      </c>
      <c r="DT52" s="264">
        <v>-3414087</v>
      </c>
      <c r="DU52" s="264">
        <v>-9521</v>
      </c>
      <c r="DV52" s="264">
        <v>-2</v>
      </c>
      <c r="DW52" s="264">
        <v>-705</v>
      </c>
      <c r="DX52" s="287">
        <v>-3424315</v>
      </c>
      <c r="DY52" s="264">
        <v>-47317</v>
      </c>
      <c r="DZ52" s="287">
        <v>125896</v>
      </c>
    </row>
    <row r="53" spans="1:130" x14ac:dyDescent="0.15">
      <c r="A53" s="51" t="s">
        <v>118</v>
      </c>
      <c r="B53" s="50" t="s">
        <v>119</v>
      </c>
      <c r="C53" s="264">
        <v>0</v>
      </c>
      <c r="D53" s="264">
        <v>0</v>
      </c>
      <c r="E53" s="264">
        <v>0</v>
      </c>
      <c r="F53" s="264">
        <v>0</v>
      </c>
      <c r="G53" s="264">
        <v>0</v>
      </c>
      <c r="H53" s="264">
        <v>0</v>
      </c>
      <c r="I53" s="264">
        <v>0</v>
      </c>
      <c r="J53" s="264">
        <v>0</v>
      </c>
      <c r="K53" s="264">
        <v>0</v>
      </c>
      <c r="L53" s="264">
        <v>0</v>
      </c>
      <c r="M53" s="264">
        <v>0</v>
      </c>
      <c r="N53" s="264">
        <v>0</v>
      </c>
      <c r="O53" s="264">
        <v>0</v>
      </c>
      <c r="P53" s="264">
        <v>0</v>
      </c>
      <c r="Q53" s="264">
        <v>0</v>
      </c>
      <c r="R53" s="264">
        <v>0</v>
      </c>
      <c r="S53" s="264">
        <v>0</v>
      </c>
      <c r="T53" s="264">
        <v>0</v>
      </c>
      <c r="U53" s="264">
        <v>0</v>
      </c>
      <c r="V53" s="264">
        <v>0</v>
      </c>
      <c r="W53" s="264">
        <v>0</v>
      </c>
      <c r="X53" s="264">
        <v>0</v>
      </c>
      <c r="Y53" s="264">
        <v>0</v>
      </c>
      <c r="Z53" s="264">
        <v>0</v>
      </c>
      <c r="AA53" s="264">
        <v>0</v>
      </c>
      <c r="AB53" s="264">
        <v>0</v>
      </c>
      <c r="AC53" s="264">
        <v>0</v>
      </c>
      <c r="AD53" s="264">
        <v>0</v>
      </c>
      <c r="AE53" s="264">
        <v>0</v>
      </c>
      <c r="AF53" s="264">
        <v>0</v>
      </c>
      <c r="AG53" s="264">
        <v>0</v>
      </c>
      <c r="AH53" s="264">
        <v>0</v>
      </c>
      <c r="AI53" s="264">
        <v>0</v>
      </c>
      <c r="AJ53" s="264">
        <v>0</v>
      </c>
      <c r="AK53" s="264">
        <v>0</v>
      </c>
      <c r="AL53" s="264">
        <v>0</v>
      </c>
      <c r="AM53" s="264">
        <v>0</v>
      </c>
      <c r="AN53" s="264">
        <v>0</v>
      </c>
      <c r="AO53" s="264">
        <v>0</v>
      </c>
      <c r="AP53" s="264">
        <v>0</v>
      </c>
      <c r="AQ53" s="264">
        <v>0</v>
      </c>
      <c r="AR53" s="264">
        <v>0</v>
      </c>
      <c r="AS53" s="264">
        <v>422</v>
      </c>
      <c r="AT53" s="264">
        <v>13126</v>
      </c>
      <c r="AU53" s="264">
        <v>1446</v>
      </c>
      <c r="AV53" s="264">
        <v>698</v>
      </c>
      <c r="AW53" s="264">
        <v>0</v>
      </c>
      <c r="AX53" s="264">
        <v>9238</v>
      </c>
      <c r="AY53" s="264">
        <v>0</v>
      </c>
      <c r="AZ53" s="264">
        <v>1379</v>
      </c>
      <c r="BA53" s="264">
        <v>0</v>
      </c>
      <c r="BB53" s="264">
        <v>376</v>
      </c>
      <c r="BC53" s="264">
        <v>207</v>
      </c>
      <c r="BD53" s="264">
        <v>0</v>
      </c>
      <c r="BE53" s="264">
        <v>0</v>
      </c>
      <c r="BF53" s="264">
        <v>2</v>
      </c>
      <c r="BG53" s="264">
        <v>2049</v>
      </c>
      <c r="BH53" s="264">
        <v>2</v>
      </c>
      <c r="BI53" s="264">
        <v>0</v>
      </c>
      <c r="BJ53" s="264">
        <v>0</v>
      </c>
      <c r="BK53" s="264">
        <v>3381</v>
      </c>
      <c r="BL53" s="264">
        <v>435</v>
      </c>
      <c r="BM53" s="264">
        <v>8580</v>
      </c>
      <c r="BN53" s="264">
        <v>10779</v>
      </c>
      <c r="BO53" s="264">
        <v>0</v>
      </c>
      <c r="BP53" s="264">
        <v>0</v>
      </c>
      <c r="BQ53" s="264">
        <v>0</v>
      </c>
      <c r="BR53" s="264">
        <v>0</v>
      </c>
      <c r="BS53" s="264">
        <v>0</v>
      </c>
      <c r="BT53" s="264">
        <v>0</v>
      </c>
      <c r="BU53" s="264">
        <v>0</v>
      </c>
      <c r="BV53" s="264">
        <v>0</v>
      </c>
      <c r="BW53" s="264">
        <v>0</v>
      </c>
      <c r="BX53" s="264">
        <v>33</v>
      </c>
      <c r="BY53" s="264">
        <v>0</v>
      </c>
      <c r="BZ53" s="264">
        <v>0</v>
      </c>
      <c r="CA53" s="264">
        <v>0</v>
      </c>
      <c r="CB53" s="264">
        <v>0</v>
      </c>
      <c r="CC53" s="264">
        <v>0</v>
      </c>
      <c r="CD53" s="264">
        <v>0</v>
      </c>
      <c r="CE53" s="264">
        <v>0</v>
      </c>
      <c r="CF53" s="264">
        <v>0</v>
      </c>
      <c r="CG53" s="264">
        <v>0</v>
      </c>
      <c r="CH53" s="264">
        <v>0</v>
      </c>
      <c r="CI53" s="264">
        <v>24</v>
      </c>
      <c r="CJ53" s="264">
        <v>0</v>
      </c>
      <c r="CK53" s="264">
        <v>0</v>
      </c>
      <c r="CL53" s="264">
        <v>42134</v>
      </c>
      <c r="CM53" s="264">
        <v>0</v>
      </c>
      <c r="CN53" s="264">
        <v>0</v>
      </c>
      <c r="CO53" s="264">
        <v>5302</v>
      </c>
      <c r="CP53" s="264">
        <v>0</v>
      </c>
      <c r="CQ53" s="264">
        <v>0</v>
      </c>
      <c r="CR53" s="264">
        <v>0</v>
      </c>
      <c r="CS53" s="264">
        <v>0</v>
      </c>
      <c r="CT53" s="264">
        <v>0</v>
      </c>
      <c r="CU53" s="264">
        <v>0</v>
      </c>
      <c r="CV53" s="264">
        <v>14725</v>
      </c>
      <c r="CW53" s="264">
        <v>1208</v>
      </c>
      <c r="CX53" s="264">
        <v>0</v>
      </c>
      <c r="CY53" s="264">
        <v>0</v>
      </c>
      <c r="CZ53" s="264">
        <v>0</v>
      </c>
      <c r="DA53" s="264">
        <v>0</v>
      </c>
      <c r="DB53" s="264">
        <v>0</v>
      </c>
      <c r="DC53" s="264">
        <v>0</v>
      </c>
      <c r="DD53" s="265">
        <v>0</v>
      </c>
      <c r="DE53" s="265">
        <v>115546</v>
      </c>
      <c r="DF53" s="264">
        <v>4</v>
      </c>
      <c r="DG53" s="264">
        <v>60</v>
      </c>
      <c r="DH53" s="264">
        <v>0</v>
      </c>
      <c r="DI53" s="264">
        <v>0</v>
      </c>
      <c r="DJ53" s="264">
        <v>191793</v>
      </c>
      <c r="DK53" s="264">
        <v>886386</v>
      </c>
      <c r="DL53" s="264">
        <v>20</v>
      </c>
      <c r="DM53" s="287">
        <v>1078263</v>
      </c>
      <c r="DN53" s="264">
        <v>1193809</v>
      </c>
      <c r="DO53" s="270">
        <v>17296</v>
      </c>
      <c r="DP53" s="265">
        <v>504</v>
      </c>
      <c r="DQ53" s="264">
        <v>17800</v>
      </c>
      <c r="DR53" s="287">
        <v>1096063</v>
      </c>
      <c r="DS53" s="287">
        <v>1211609</v>
      </c>
      <c r="DT53" s="264">
        <v>-1179570</v>
      </c>
      <c r="DU53" s="264">
        <v>-4437</v>
      </c>
      <c r="DV53" s="264">
        <v>0</v>
      </c>
      <c r="DW53" s="264">
        <v>-355</v>
      </c>
      <c r="DX53" s="287">
        <v>-1184362</v>
      </c>
      <c r="DY53" s="264">
        <v>-88299</v>
      </c>
      <c r="DZ53" s="287">
        <v>27247</v>
      </c>
    </row>
    <row r="54" spans="1:130" x14ac:dyDescent="0.15">
      <c r="A54" s="58" t="s">
        <v>120</v>
      </c>
      <c r="B54" s="59" t="s">
        <v>121</v>
      </c>
      <c r="C54" s="266">
        <v>179</v>
      </c>
      <c r="D54" s="266">
        <v>1602</v>
      </c>
      <c r="E54" s="266">
        <v>7</v>
      </c>
      <c r="F54" s="266">
        <v>0</v>
      </c>
      <c r="G54" s="266">
        <v>2245</v>
      </c>
      <c r="H54" s="266">
        <v>0</v>
      </c>
      <c r="I54" s="266">
        <v>2752</v>
      </c>
      <c r="J54" s="266">
        <v>0</v>
      </c>
      <c r="K54" s="266">
        <v>0</v>
      </c>
      <c r="L54" s="266">
        <v>0</v>
      </c>
      <c r="M54" s="266">
        <v>0</v>
      </c>
      <c r="N54" s="266">
        <v>0</v>
      </c>
      <c r="O54" s="266">
        <v>0</v>
      </c>
      <c r="P54" s="266">
        <v>0</v>
      </c>
      <c r="Q54" s="266">
        <v>486</v>
      </c>
      <c r="R54" s="266">
        <v>0</v>
      </c>
      <c r="S54" s="266">
        <v>0</v>
      </c>
      <c r="T54" s="266">
        <v>37</v>
      </c>
      <c r="U54" s="266">
        <v>0</v>
      </c>
      <c r="V54" s="266">
        <v>1</v>
      </c>
      <c r="W54" s="266">
        <v>0</v>
      </c>
      <c r="X54" s="266">
        <v>0</v>
      </c>
      <c r="Y54" s="266">
        <v>0</v>
      </c>
      <c r="Z54" s="266">
        <v>0</v>
      </c>
      <c r="AA54" s="266">
        <v>0</v>
      </c>
      <c r="AB54" s="266">
        <v>0</v>
      </c>
      <c r="AC54" s="266">
        <v>0</v>
      </c>
      <c r="AD54" s="266">
        <v>30</v>
      </c>
      <c r="AE54" s="266">
        <v>0</v>
      </c>
      <c r="AF54" s="266">
        <v>0</v>
      </c>
      <c r="AG54" s="266">
        <v>0</v>
      </c>
      <c r="AH54" s="266">
        <v>0</v>
      </c>
      <c r="AI54" s="266">
        <v>0</v>
      </c>
      <c r="AJ54" s="266">
        <v>184</v>
      </c>
      <c r="AK54" s="266">
        <v>0</v>
      </c>
      <c r="AL54" s="266">
        <v>0</v>
      </c>
      <c r="AM54" s="266">
        <v>0</v>
      </c>
      <c r="AN54" s="266">
        <v>0</v>
      </c>
      <c r="AO54" s="266">
        <v>0</v>
      </c>
      <c r="AP54" s="266">
        <v>3</v>
      </c>
      <c r="AQ54" s="266">
        <v>5</v>
      </c>
      <c r="AR54" s="266">
        <v>637</v>
      </c>
      <c r="AS54" s="266">
        <v>517</v>
      </c>
      <c r="AT54" s="266">
        <v>12186</v>
      </c>
      <c r="AU54" s="266">
        <v>1726</v>
      </c>
      <c r="AV54" s="266">
        <v>151292</v>
      </c>
      <c r="AW54" s="266">
        <v>201364</v>
      </c>
      <c r="AX54" s="266">
        <v>56168</v>
      </c>
      <c r="AY54" s="266">
        <v>1356</v>
      </c>
      <c r="AZ54" s="266">
        <v>53</v>
      </c>
      <c r="BA54" s="266">
        <v>35640</v>
      </c>
      <c r="BB54" s="266">
        <v>7097</v>
      </c>
      <c r="BC54" s="266">
        <v>3049</v>
      </c>
      <c r="BD54" s="266">
        <v>0</v>
      </c>
      <c r="BE54" s="266">
        <v>375</v>
      </c>
      <c r="BF54" s="266">
        <v>3888</v>
      </c>
      <c r="BG54" s="266">
        <v>690</v>
      </c>
      <c r="BH54" s="266">
        <v>246</v>
      </c>
      <c r="BI54" s="266">
        <v>11092</v>
      </c>
      <c r="BJ54" s="266">
        <v>0</v>
      </c>
      <c r="BK54" s="266">
        <v>114413</v>
      </c>
      <c r="BL54" s="266">
        <v>38458</v>
      </c>
      <c r="BM54" s="266">
        <v>30146</v>
      </c>
      <c r="BN54" s="266">
        <v>16170</v>
      </c>
      <c r="BO54" s="266">
        <v>86</v>
      </c>
      <c r="BP54" s="266">
        <v>0</v>
      </c>
      <c r="BQ54" s="266">
        <v>1089</v>
      </c>
      <c r="BR54" s="266">
        <v>0</v>
      </c>
      <c r="BS54" s="266">
        <v>17616</v>
      </c>
      <c r="BT54" s="266">
        <v>63</v>
      </c>
      <c r="BU54" s="266">
        <v>369</v>
      </c>
      <c r="BV54" s="266">
        <v>257</v>
      </c>
      <c r="BW54" s="266">
        <v>0</v>
      </c>
      <c r="BX54" s="266">
        <v>621</v>
      </c>
      <c r="BY54" s="266">
        <v>166</v>
      </c>
      <c r="BZ54" s="266">
        <v>2194</v>
      </c>
      <c r="CA54" s="266">
        <v>2826</v>
      </c>
      <c r="CB54" s="266">
        <v>168</v>
      </c>
      <c r="CC54" s="266">
        <v>40</v>
      </c>
      <c r="CD54" s="266">
        <v>88</v>
      </c>
      <c r="CE54" s="266">
        <v>6037</v>
      </c>
      <c r="CF54" s="266">
        <v>0</v>
      </c>
      <c r="CG54" s="266">
        <v>0</v>
      </c>
      <c r="CH54" s="266">
        <v>2107</v>
      </c>
      <c r="CI54" s="266">
        <v>81</v>
      </c>
      <c r="CJ54" s="266">
        <v>0</v>
      </c>
      <c r="CK54" s="266">
        <v>247</v>
      </c>
      <c r="CL54" s="266">
        <v>18468</v>
      </c>
      <c r="CM54" s="266">
        <v>16411</v>
      </c>
      <c r="CN54" s="266">
        <v>2970</v>
      </c>
      <c r="CO54" s="266">
        <v>2580</v>
      </c>
      <c r="CP54" s="266">
        <v>621</v>
      </c>
      <c r="CQ54" s="266">
        <v>57</v>
      </c>
      <c r="CR54" s="266">
        <v>139</v>
      </c>
      <c r="CS54" s="266">
        <v>0</v>
      </c>
      <c r="CT54" s="266">
        <v>147</v>
      </c>
      <c r="CU54" s="266">
        <v>0</v>
      </c>
      <c r="CV54" s="266">
        <v>53806</v>
      </c>
      <c r="CW54" s="266">
        <v>2052</v>
      </c>
      <c r="CX54" s="266">
        <v>989</v>
      </c>
      <c r="CY54" s="266">
        <v>1138</v>
      </c>
      <c r="CZ54" s="266">
        <v>187</v>
      </c>
      <c r="DA54" s="266">
        <v>3505</v>
      </c>
      <c r="DB54" s="266">
        <v>436</v>
      </c>
      <c r="DC54" s="266">
        <v>0</v>
      </c>
      <c r="DD54" s="267">
        <v>2980</v>
      </c>
      <c r="DE54" s="267">
        <v>834635</v>
      </c>
      <c r="DF54" s="266">
        <v>8483</v>
      </c>
      <c r="DG54" s="266">
        <v>751201</v>
      </c>
      <c r="DH54" s="266">
        <v>0</v>
      </c>
      <c r="DI54" s="266">
        <v>0</v>
      </c>
      <c r="DJ54" s="266">
        <v>103818</v>
      </c>
      <c r="DK54" s="266">
        <v>476800</v>
      </c>
      <c r="DL54" s="266">
        <v>6793</v>
      </c>
      <c r="DM54" s="288">
        <v>1347095</v>
      </c>
      <c r="DN54" s="266">
        <v>2181730</v>
      </c>
      <c r="DO54" s="289">
        <v>531976</v>
      </c>
      <c r="DP54" s="267">
        <v>1970</v>
      </c>
      <c r="DQ54" s="266">
        <v>533946</v>
      </c>
      <c r="DR54" s="288">
        <v>1881041</v>
      </c>
      <c r="DS54" s="288">
        <v>2715676</v>
      </c>
      <c r="DT54" s="266">
        <v>-1949660</v>
      </c>
      <c r="DU54" s="266">
        <v>-8590</v>
      </c>
      <c r="DV54" s="266">
        <v>0</v>
      </c>
      <c r="DW54" s="266">
        <v>-686</v>
      </c>
      <c r="DX54" s="288">
        <v>-1958936</v>
      </c>
      <c r="DY54" s="266">
        <v>-77895</v>
      </c>
      <c r="DZ54" s="288">
        <v>756740</v>
      </c>
    </row>
    <row r="55" spans="1:130" x14ac:dyDescent="0.15">
      <c r="A55" s="51" t="s">
        <v>122</v>
      </c>
      <c r="B55" s="50" t="s">
        <v>425</v>
      </c>
      <c r="C55" s="264">
        <v>18</v>
      </c>
      <c r="D55" s="264">
        <v>0</v>
      </c>
      <c r="E55" s="264">
        <v>85</v>
      </c>
      <c r="F55" s="264">
        <v>241</v>
      </c>
      <c r="G55" s="264">
        <v>418</v>
      </c>
      <c r="H55" s="264">
        <v>0</v>
      </c>
      <c r="I55" s="264">
        <v>35</v>
      </c>
      <c r="J55" s="264">
        <v>820</v>
      </c>
      <c r="K55" s="264">
        <v>155</v>
      </c>
      <c r="L55" s="264">
        <v>0</v>
      </c>
      <c r="M55" s="264">
        <v>0</v>
      </c>
      <c r="N55" s="264">
        <v>7</v>
      </c>
      <c r="O55" s="264">
        <v>6</v>
      </c>
      <c r="P55" s="264">
        <v>38</v>
      </c>
      <c r="Q55" s="264">
        <v>10</v>
      </c>
      <c r="R55" s="264">
        <v>9</v>
      </c>
      <c r="S55" s="264">
        <v>4</v>
      </c>
      <c r="T55" s="264">
        <v>0</v>
      </c>
      <c r="U55" s="264">
        <v>1</v>
      </c>
      <c r="V55" s="264">
        <v>2</v>
      </c>
      <c r="W55" s="264">
        <v>0</v>
      </c>
      <c r="X55" s="264">
        <v>4</v>
      </c>
      <c r="Y55" s="264">
        <v>0</v>
      </c>
      <c r="Z55" s="264">
        <v>7</v>
      </c>
      <c r="AA55" s="264">
        <v>40</v>
      </c>
      <c r="AB55" s="264">
        <v>0</v>
      </c>
      <c r="AC55" s="264">
        <v>7</v>
      </c>
      <c r="AD55" s="264">
        <v>2</v>
      </c>
      <c r="AE55" s="264">
        <v>2</v>
      </c>
      <c r="AF55" s="264">
        <v>4</v>
      </c>
      <c r="AG55" s="264">
        <v>0</v>
      </c>
      <c r="AH55" s="264">
        <v>14</v>
      </c>
      <c r="AI55" s="264">
        <v>44</v>
      </c>
      <c r="AJ55" s="264">
        <v>57</v>
      </c>
      <c r="AK55" s="264">
        <v>0</v>
      </c>
      <c r="AL55" s="264">
        <v>0</v>
      </c>
      <c r="AM55" s="264">
        <v>0</v>
      </c>
      <c r="AN55" s="264">
        <v>0</v>
      </c>
      <c r="AO55" s="264">
        <v>1</v>
      </c>
      <c r="AP55" s="264">
        <v>0</v>
      </c>
      <c r="AQ55" s="264">
        <v>199</v>
      </c>
      <c r="AR55" s="264">
        <v>51</v>
      </c>
      <c r="AS55" s="264">
        <v>606</v>
      </c>
      <c r="AT55" s="264">
        <v>489</v>
      </c>
      <c r="AU55" s="264">
        <v>13</v>
      </c>
      <c r="AV55" s="264">
        <v>766</v>
      </c>
      <c r="AW55" s="264">
        <v>649</v>
      </c>
      <c r="AX55" s="264">
        <v>351</v>
      </c>
      <c r="AY55" s="264">
        <v>0</v>
      </c>
      <c r="AZ55" s="264">
        <v>1</v>
      </c>
      <c r="BA55" s="264">
        <v>30</v>
      </c>
      <c r="BB55" s="264">
        <v>4315</v>
      </c>
      <c r="BC55" s="264">
        <v>60</v>
      </c>
      <c r="BD55" s="264">
        <v>0</v>
      </c>
      <c r="BE55" s="264">
        <v>468</v>
      </c>
      <c r="BF55" s="264">
        <v>134</v>
      </c>
      <c r="BG55" s="264">
        <v>2141</v>
      </c>
      <c r="BH55" s="264">
        <v>21</v>
      </c>
      <c r="BI55" s="264">
        <v>75</v>
      </c>
      <c r="BJ55" s="264">
        <v>52</v>
      </c>
      <c r="BK55" s="264">
        <v>34451</v>
      </c>
      <c r="BL55" s="264">
        <v>5294</v>
      </c>
      <c r="BM55" s="264">
        <v>60031</v>
      </c>
      <c r="BN55" s="264">
        <v>63590</v>
      </c>
      <c r="BO55" s="264">
        <v>227</v>
      </c>
      <c r="BP55" s="264">
        <v>21</v>
      </c>
      <c r="BQ55" s="264">
        <v>38</v>
      </c>
      <c r="BR55" s="264">
        <v>79</v>
      </c>
      <c r="BS55" s="264">
        <v>25236</v>
      </c>
      <c r="BT55" s="264">
        <v>3876</v>
      </c>
      <c r="BU55" s="264">
        <v>1727</v>
      </c>
      <c r="BV55" s="264">
        <v>1549</v>
      </c>
      <c r="BW55" s="264">
        <v>0</v>
      </c>
      <c r="BX55" s="264">
        <v>194</v>
      </c>
      <c r="BY55" s="264">
        <v>2108</v>
      </c>
      <c r="BZ55" s="264">
        <v>0</v>
      </c>
      <c r="CA55" s="264">
        <v>1227</v>
      </c>
      <c r="CB55" s="264">
        <v>182</v>
      </c>
      <c r="CC55" s="264">
        <v>89</v>
      </c>
      <c r="CD55" s="264">
        <v>105</v>
      </c>
      <c r="CE55" s="264">
        <v>413</v>
      </c>
      <c r="CF55" s="264">
        <v>0</v>
      </c>
      <c r="CG55" s="264">
        <v>143</v>
      </c>
      <c r="CH55" s="264">
        <v>362</v>
      </c>
      <c r="CI55" s="264">
        <v>1149</v>
      </c>
      <c r="CJ55" s="264">
        <v>4</v>
      </c>
      <c r="CK55" s="264">
        <v>663</v>
      </c>
      <c r="CL55" s="264">
        <v>77277</v>
      </c>
      <c r="CM55" s="264">
        <v>950</v>
      </c>
      <c r="CN55" s="264">
        <v>1235</v>
      </c>
      <c r="CO55" s="264">
        <v>1954</v>
      </c>
      <c r="CP55" s="264">
        <v>13</v>
      </c>
      <c r="CQ55" s="264">
        <v>794</v>
      </c>
      <c r="CR55" s="264">
        <v>62</v>
      </c>
      <c r="CS55" s="264">
        <v>501</v>
      </c>
      <c r="CT55" s="264">
        <v>648</v>
      </c>
      <c r="CU55" s="264">
        <v>897</v>
      </c>
      <c r="CV55" s="264">
        <v>7683</v>
      </c>
      <c r="CW55" s="264">
        <v>13761</v>
      </c>
      <c r="CX55" s="264">
        <v>128</v>
      </c>
      <c r="CY55" s="264">
        <v>4642</v>
      </c>
      <c r="CZ55" s="264">
        <v>101</v>
      </c>
      <c r="DA55" s="264">
        <v>4699</v>
      </c>
      <c r="DB55" s="264">
        <v>178</v>
      </c>
      <c r="DC55" s="264">
        <v>0</v>
      </c>
      <c r="DD55" s="265">
        <v>0</v>
      </c>
      <c r="DE55" s="265">
        <v>330733</v>
      </c>
      <c r="DF55" s="264">
        <v>32358</v>
      </c>
      <c r="DG55" s="264">
        <v>2739877</v>
      </c>
      <c r="DH55" s="264">
        <v>0</v>
      </c>
      <c r="DI55" s="264">
        <v>0</v>
      </c>
      <c r="DJ55" s="264">
        <v>858748</v>
      </c>
      <c r="DK55" s="264">
        <v>2309004</v>
      </c>
      <c r="DL55" s="264">
        <v>5783</v>
      </c>
      <c r="DM55" s="287">
        <v>5945770</v>
      </c>
      <c r="DN55" s="264">
        <v>6276503</v>
      </c>
      <c r="DO55" s="270">
        <v>467074</v>
      </c>
      <c r="DP55" s="265">
        <v>34019</v>
      </c>
      <c r="DQ55" s="264">
        <v>501093</v>
      </c>
      <c r="DR55" s="287">
        <v>6446863</v>
      </c>
      <c r="DS55" s="287">
        <v>6777596</v>
      </c>
      <c r="DT55" s="264">
        <v>-6156323</v>
      </c>
      <c r="DU55" s="264">
        <v>-4866</v>
      </c>
      <c r="DV55" s="264">
        <v>0</v>
      </c>
      <c r="DW55" s="264">
        <v>-379</v>
      </c>
      <c r="DX55" s="287">
        <v>-6161568</v>
      </c>
      <c r="DY55" s="264">
        <v>285295</v>
      </c>
      <c r="DZ55" s="287">
        <v>616028</v>
      </c>
    </row>
    <row r="56" spans="1:130" x14ac:dyDescent="0.15">
      <c r="A56" s="52" t="s">
        <v>123</v>
      </c>
      <c r="B56" s="50" t="s">
        <v>124</v>
      </c>
      <c r="C56" s="264">
        <v>0</v>
      </c>
      <c r="D56" s="264">
        <v>0</v>
      </c>
      <c r="E56" s="264">
        <v>0</v>
      </c>
      <c r="F56" s="264">
        <v>0</v>
      </c>
      <c r="G56" s="264">
        <v>0</v>
      </c>
      <c r="H56" s="264">
        <v>0</v>
      </c>
      <c r="I56" s="264">
        <v>0</v>
      </c>
      <c r="J56" s="264">
        <v>0</v>
      </c>
      <c r="K56" s="264">
        <v>0</v>
      </c>
      <c r="L56" s="264">
        <v>0</v>
      </c>
      <c r="M56" s="264">
        <v>0</v>
      </c>
      <c r="N56" s="264">
        <v>0</v>
      </c>
      <c r="O56" s="264">
        <v>0</v>
      </c>
      <c r="P56" s="264">
        <v>0</v>
      </c>
      <c r="Q56" s="264">
        <v>0</v>
      </c>
      <c r="R56" s="264">
        <v>0</v>
      </c>
      <c r="S56" s="264">
        <v>0</v>
      </c>
      <c r="T56" s="264">
        <v>0</v>
      </c>
      <c r="U56" s="264">
        <v>0</v>
      </c>
      <c r="V56" s="264">
        <v>0</v>
      </c>
      <c r="W56" s="264">
        <v>0</v>
      </c>
      <c r="X56" s="264">
        <v>0</v>
      </c>
      <c r="Y56" s="264">
        <v>0</v>
      </c>
      <c r="Z56" s="264">
        <v>0</v>
      </c>
      <c r="AA56" s="264">
        <v>0</v>
      </c>
      <c r="AB56" s="264">
        <v>0</v>
      </c>
      <c r="AC56" s="264">
        <v>0</v>
      </c>
      <c r="AD56" s="264">
        <v>0</v>
      </c>
      <c r="AE56" s="264">
        <v>0</v>
      </c>
      <c r="AF56" s="264">
        <v>0</v>
      </c>
      <c r="AG56" s="264">
        <v>0</v>
      </c>
      <c r="AH56" s="264">
        <v>0</v>
      </c>
      <c r="AI56" s="264">
        <v>0</v>
      </c>
      <c r="AJ56" s="264">
        <v>0</v>
      </c>
      <c r="AK56" s="264">
        <v>0</v>
      </c>
      <c r="AL56" s="264">
        <v>0</v>
      </c>
      <c r="AM56" s="264">
        <v>0</v>
      </c>
      <c r="AN56" s="264">
        <v>0</v>
      </c>
      <c r="AO56" s="264">
        <v>0</v>
      </c>
      <c r="AP56" s="264">
        <v>0</v>
      </c>
      <c r="AQ56" s="264">
        <v>0</v>
      </c>
      <c r="AR56" s="264">
        <v>0</v>
      </c>
      <c r="AS56" s="264">
        <v>0</v>
      </c>
      <c r="AT56" s="264">
        <v>495</v>
      </c>
      <c r="AU56" s="264">
        <v>0</v>
      </c>
      <c r="AV56" s="264">
        <v>0</v>
      </c>
      <c r="AW56" s="264">
        <v>0</v>
      </c>
      <c r="AX56" s="264">
        <v>0</v>
      </c>
      <c r="AY56" s="264">
        <v>0</v>
      </c>
      <c r="AZ56" s="264">
        <v>0</v>
      </c>
      <c r="BA56" s="264">
        <v>0</v>
      </c>
      <c r="BB56" s="264">
        <v>69</v>
      </c>
      <c r="BC56" s="264">
        <v>98209</v>
      </c>
      <c r="BD56" s="264">
        <v>0</v>
      </c>
      <c r="BE56" s="264">
        <v>0</v>
      </c>
      <c r="BF56" s="264">
        <v>0</v>
      </c>
      <c r="BG56" s="264">
        <v>0</v>
      </c>
      <c r="BH56" s="264">
        <v>0</v>
      </c>
      <c r="BI56" s="264">
        <v>0</v>
      </c>
      <c r="BJ56" s="264">
        <v>0</v>
      </c>
      <c r="BK56" s="264">
        <v>0</v>
      </c>
      <c r="BL56" s="264">
        <v>0</v>
      </c>
      <c r="BM56" s="264">
        <v>0</v>
      </c>
      <c r="BN56" s="264">
        <v>0</v>
      </c>
      <c r="BO56" s="264">
        <v>0</v>
      </c>
      <c r="BP56" s="264">
        <v>0</v>
      </c>
      <c r="BQ56" s="264">
        <v>0</v>
      </c>
      <c r="BR56" s="264">
        <v>0</v>
      </c>
      <c r="BS56" s="264">
        <v>0</v>
      </c>
      <c r="BT56" s="264">
        <v>0</v>
      </c>
      <c r="BU56" s="264">
        <v>0</v>
      </c>
      <c r="BV56" s="264">
        <v>0</v>
      </c>
      <c r="BW56" s="264">
        <v>0</v>
      </c>
      <c r="BX56" s="264">
        <v>0</v>
      </c>
      <c r="BY56" s="264">
        <v>0</v>
      </c>
      <c r="BZ56" s="264">
        <v>0</v>
      </c>
      <c r="CA56" s="264">
        <v>0</v>
      </c>
      <c r="CB56" s="264">
        <v>0</v>
      </c>
      <c r="CC56" s="264">
        <v>0</v>
      </c>
      <c r="CD56" s="264">
        <v>0</v>
      </c>
      <c r="CE56" s="264">
        <v>0</v>
      </c>
      <c r="CF56" s="264">
        <v>19</v>
      </c>
      <c r="CG56" s="264">
        <v>1413</v>
      </c>
      <c r="CH56" s="264">
        <v>297</v>
      </c>
      <c r="CI56" s="264">
        <v>0</v>
      </c>
      <c r="CJ56" s="264">
        <v>1</v>
      </c>
      <c r="CK56" s="264">
        <v>0</v>
      </c>
      <c r="CL56" s="264">
        <v>0</v>
      </c>
      <c r="CM56" s="264">
        <v>0</v>
      </c>
      <c r="CN56" s="264">
        <v>0</v>
      </c>
      <c r="CO56" s="264">
        <v>0</v>
      </c>
      <c r="CP56" s="264">
        <v>0</v>
      </c>
      <c r="CQ56" s="264">
        <v>0</v>
      </c>
      <c r="CR56" s="264">
        <v>0</v>
      </c>
      <c r="CS56" s="264">
        <v>0</v>
      </c>
      <c r="CT56" s="264">
        <v>19359</v>
      </c>
      <c r="CU56" s="264">
        <v>0</v>
      </c>
      <c r="CV56" s="264">
        <v>9660</v>
      </c>
      <c r="CW56" s="264">
        <v>0</v>
      </c>
      <c r="CX56" s="264">
        <v>0</v>
      </c>
      <c r="CY56" s="264">
        <v>0</v>
      </c>
      <c r="CZ56" s="264">
        <v>0</v>
      </c>
      <c r="DA56" s="264">
        <v>0</v>
      </c>
      <c r="DB56" s="264">
        <v>0</v>
      </c>
      <c r="DC56" s="264">
        <v>0</v>
      </c>
      <c r="DD56" s="265">
        <v>0</v>
      </c>
      <c r="DE56" s="265">
        <v>129522</v>
      </c>
      <c r="DF56" s="264">
        <v>0</v>
      </c>
      <c r="DG56" s="264">
        <v>852843</v>
      </c>
      <c r="DH56" s="264">
        <v>0</v>
      </c>
      <c r="DI56" s="264">
        <v>0</v>
      </c>
      <c r="DJ56" s="264">
        <v>637712</v>
      </c>
      <c r="DK56" s="264">
        <v>2491666</v>
      </c>
      <c r="DL56" s="264">
        <v>38509</v>
      </c>
      <c r="DM56" s="287">
        <v>4020730</v>
      </c>
      <c r="DN56" s="264">
        <v>4150252</v>
      </c>
      <c r="DO56" s="270">
        <v>0</v>
      </c>
      <c r="DP56" s="265">
        <v>8708</v>
      </c>
      <c r="DQ56" s="264">
        <v>8708</v>
      </c>
      <c r="DR56" s="287">
        <v>4029438</v>
      </c>
      <c r="DS56" s="287">
        <v>4158960</v>
      </c>
      <c r="DT56" s="264">
        <v>-2429977</v>
      </c>
      <c r="DU56" s="264">
        <v>-416</v>
      </c>
      <c r="DV56" s="264">
        <v>0</v>
      </c>
      <c r="DW56" s="264">
        <v>-33</v>
      </c>
      <c r="DX56" s="287">
        <v>-2430426</v>
      </c>
      <c r="DY56" s="264">
        <v>1599012</v>
      </c>
      <c r="DZ56" s="287">
        <v>1728534</v>
      </c>
    </row>
    <row r="57" spans="1:130" x14ac:dyDescent="0.15">
      <c r="A57" s="51" t="s">
        <v>125</v>
      </c>
      <c r="B57" s="50" t="s">
        <v>126</v>
      </c>
      <c r="C57" s="264">
        <v>0</v>
      </c>
      <c r="D57" s="264">
        <v>0</v>
      </c>
      <c r="E57" s="264">
        <v>0</v>
      </c>
      <c r="F57" s="264">
        <v>0</v>
      </c>
      <c r="G57" s="264">
        <v>0</v>
      </c>
      <c r="H57" s="264">
        <v>0</v>
      </c>
      <c r="I57" s="264">
        <v>0</v>
      </c>
      <c r="J57" s="264">
        <v>0</v>
      </c>
      <c r="K57" s="264">
        <v>0</v>
      </c>
      <c r="L57" s="264">
        <v>0</v>
      </c>
      <c r="M57" s="264">
        <v>0</v>
      </c>
      <c r="N57" s="264">
        <v>0</v>
      </c>
      <c r="O57" s="264">
        <v>0</v>
      </c>
      <c r="P57" s="264">
        <v>0</v>
      </c>
      <c r="Q57" s="264">
        <v>0</v>
      </c>
      <c r="R57" s="264">
        <v>0</v>
      </c>
      <c r="S57" s="264">
        <v>0</v>
      </c>
      <c r="T57" s="264">
        <v>0</v>
      </c>
      <c r="U57" s="264">
        <v>0</v>
      </c>
      <c r="V57" s="264">
        <v>0</v>
      </c>
      <c r="W57" s="264">
        <v>0</v>
      </c>
      <c r="X57" s="264">
        <v>0</v>
      </c>
      <c r="Y57" s="264">
        <v>0</v>
      </c>
      <c r="Z57" s="264">
        <v>0</v>
      </c>
      <c r="AA57" s="264">
        <v>0</v>
      </c>
      <c r="AB57" s="264">
        <v>0</v>
      </c>
      <c r="AC57" s="264">
        <v>0</v>
      </c>
      <c r="AD57" s="264">
        <v>0</v>
      </c>
      <c r="AE57" s="264">
        <v>0</v>
      </c>
      <c r="AF57" s="264">
        <v>0</v>
      </c>
      <c r="AG57" s="264">
        <v>0</v>
      </c>
      <c r="AH57" s="264">
        <v>0</v>
      </c>
      <c r="AI57" s="264">
        <v>0</v>
      </c>
      <c r="AJ57" s="264">
        <v>0</v>
      </c>
      <c r="AK57" s="264">
        <v>0</v>
      </c>
      <c r="AL57" s="264">
        <v>0</v>
      </c>
      <c r="AM57" s="264">
        <v>0</v>
      </c>
      <c r="AN57" s="264">
        <v>0</v>
      </c>
      <c r="AO57" s="264">
        <v>0</v>
      </c>
      <c r="AP57" s="264">
        <v>0</v>
      </c>
      <c r="AQ57" s="264">
        <v>0</v>
      </c>
      <c r="AR57" s="264">
        <v>0</v>
      </c>
      <c r="AS57" s="264">
        <v>0</v>
      </c>
      <c r="AT57" s="264">
        <v>0</v>
      </c>
      <c r="AU57" s="264">
        <v>0</v>
      </c>
      <c r="AV57" s="264">
        <v>0</v>
      </c>
      <c r="AW57" s="264">
        <v>0</v>
      </c>
      <c r="AX57" s="264">
        <v>0</v>
      </c>
      <c r="AY57" s="264">
        <v>0</v>
      </c>
      <c r="AZ57" s="264">
        <v>0</v>
      </c>
      <c r="BA57" s="264">
        <v>0</v>
      </c>
      <c r="BB57" s="264">
        <v>0</v>
      </c>
      <c r="BC57" s="264">
        <v>0</v>
      </c>
      <c r="BD57" s="264">
        <v>0</v>
      </c>
      <c r="BE57" s="264">
        <v>0</v>
      </c>
      <c r="BF57" s="264">
        <v>0</v>
      </c>
      <c r="BG57" s="264">
        <v>0</v>
      </c>
      <c r="BH57" s="264">
        <v>0</v>
      </c>
      <c r="BI57" s="264">
        <v>0</v>
      </c>
      <c r="BJ57" s="264">
        <v>0</v>
      </c>
      <c r="BK57" s="264">
        <v>0</v>
      </c>
      <c r="BL57" s="264">
        <v>0</v>
      </c>
      <c r="BM57" s="264">
        <v>0</v>
      </c>
      <c r="BN57" s="264">
        <v>0</v>
      </c>
      <c r="BO57" s="264">
        <v>0</v>
      </c>
      <c r="BP57" s="264">
        <v>0</v>
      </c>
      <c r="BQ57" s="264">
        <v>0</v>
      </c>
      <c r="BR57" s="264">
        <v>0</v>
      </c>
      <c r="BS57" s="264">
        <v>0</v>
      </c>
      <c r="BT57" s="264">
        <v>0</v>
      </c>
      <c r="BU57" s="264">
        <v>0</v>
      </c>
      <c r="BV57" s="264">
        <v>0</v>
      </c>
      <c r="BW57" s="264">
        <v>0</v>
      </c>
      <c r="BX57" s="264">
        <v>0</v>
      </c>
      <c r="BY57" s="264">
        <v>0</v>
      </c>
      <c r="BZ57" s="264">
        <v>0</v>
      </c>
      <c r="CA57" s="264">
        <v>0</v>
      </c>
      <c r="CB57" s="264">
        <v>0</v>
      </c>
      <c r="CC57" s="264">
        <v>0</v>
      </c>
      <c r="CD57" s="264">
        <v>0</v>
      </c>
      <c r="CE57" s="264">
        <v>0</v>
      </c>
      <c r="CF57" s="264">
        <v>0</v>
      </c>
      <c r="CG57" s="264">
        <v>0</v>
      </c>
      <c r="CH57" s="264">
        <v>0</v>
      </c>
      <c r="CI57" s="264">
        <v>0</v>
      </c>
      <c r="CJ57" s="264">
        <v>0</v>
      </c>
      <c r="CK57" s="264">
        <v>0</v>
      </c>
      <c r="CL57" s="264">
        <v>0</v>
      </c>
      <c r="CM57" s="264">
        <v>0</v>
      </c>
      <c r="CN57" s="264">
        <v>0</v>
      </c>
      <c r="CO57" s="264">
        <v>0</v>
      </c>
      <c r="CP57" s="264">
        <v>0</v>
      </c>
      <c r="CQ57" s="264">
        <v>0</v>
      </c>
      <c r="CR57" s="264">
        <v>0</v>
      </c>
      <c r="CS57" s="264">
        <v>0</v>
      </c>
      <c r="CT57" s="264">
        <v>0</v>
      </c>
      <c r="CU57" s="264">
        <v>0</v>
      </c>
      <c r="CV57" s="264">
        <v>0</v>
      </c>
      <c r="CW57" s="264">
        <v>0</v>
      </c>
      <c r="CX57" s="264">
        <v>0</v>
      </c>
      <c r="CY57" s="264">
        <v>0</v>
      </c>
      <c r="CZ57" s="264">
        <v>0</v>
      </c>
      <c r="DA57" s="264">
        <v>0</v>
      </c>
      <c r="DB57" s="264">
        <v>0</v>
      </c>
      <c r="DC57" s="264">
        <v>0</v>
      </c>
      <c r="DD57" s="265">
        <v>0</v>
      </c>
      <c r="DE57" s="265">
        <v>0</v>
      </c>
      <c r="DF57" s="264">
        <v>0</v>
      </c>
      <c r="DG57" s="264">
        <v>7621053</v>
      </c>
      <c r="DH57" s="264">
        <v>0</v>
      </c>
      <c r="DI57" s="264">
        <v>0</v>
      </c>
      <c r="DJ57" s="264">
        <v>150407</v>
      </c>
      <c r="DK57" s="264">
        <v>2292752</v>
      </c>
      <c r="DL57" s="264">
        <v>0</v>
      </c>
      <c r="DM57" s="287">
        <v>10064212</v>
      </c>
      <c r="DN57" s="264">
        <v>10064212</v>
      </c>
      <c r="DO57" s="270">
        <v>0</v>
      </c>
      <c r="DP57" s="265">
        <v>0</v>
      </c>
      <c r="DQ57" s="264">
        <v>0</v>
      </c>
      <c r="DR57" s="287">
        <v>10064212</v>
      </c>
      <c r="DS57" s="287">
        <v>10064212</v>
      </c>
      <c r="DT57" s="264">
        <v>-10063629</v>
      </c>
      <c r="DU57" s="264">
        <v>-540</v>
      </c>
      <c r="DV57" s="264">
        <v>0</v>
      </c>
      <c r="DW57" s="264">
        <v>-43</v>
      </c>
      <c r="DX57" s="287">
        <v>-10064212</v>
      </c>
      <c r="DY57" s="264">
        <v>0</v>
      </c>
      <c r="DZ57" s="287">
        <v>0</v>
      </c>
    </row>
    <row r="58" spans="1:130" x14ac:dyDescent="0.15">
      <c r="A58" s="51" t="s">
        <v>127</v>
      </c>
      <c r="B58" s="50" t="s">
        <v>128</v>
      </c>
      <c r="C58" s="264">
        <v>0</v>
      </c>
      <c r="D58" s="264">
        <v>0</v>
      </c>
      <c r="E58" s="264">
        <v>0</v>
      </c>
      <c r="F58" s="264">
        <v>0</v>
      </c>
      <c r="G58" s="264">
        <v>0</v>
      </c>
      <c r="H58" s="264">
        <v>0</v>
      </c>
      <c r="I58" s="264">
        <v>0</v>
      </c>
      <c r="J58" s="264">
        <v>0</v>
      </c>
      <c r="K58" s="264">
        <v>0</v>
      </c>
      <c r="L58" s="264">
        <v>0</v>
      </c>
      <c r="M58" s="264">
        <v>0</v>
      </c>
      <c r="N58" s="264">
        <v>0</v>
      </c>
      <c r="O58" s="264">
        <v>0</v>
      </c>
      <c r="P58" s="264">
        <v>0</v>
      </c>
      <c r="Q58" s="264">
        <v>0</v>
      </c>
      <c r="R58" s="264">
        <v>0</v>
      </c>
      <c r="S58" s="264">
        <v>0</v>
      </c>
      <c r="T58" s="264">
        <v>0</v>
      </c>
      <c r="U58" s="264">
        <v>0</v>
      </c>
      <c r="V58" s="264">
        <v>0</v>
      </c>
      <c r="W58" s="264">
        <v>0</v>
      </c>
      <c r="X58" s="264">
        <v>0</v>
      </c>
      <c r="Y58" s="264">
        <v>0</v>
      </c>
      <c r="Z58" s="264">
        <v>0</v>
      </c>
      <c r="AA58" s="264">
        <v>0</v>
      </c>
      <c r="AB58" s="264">
        <v>0</v>
      </c>
      <c r="AC58" s="264">
        <v>0</v>
      </c>
      <c r="AD58" s="264">
        <v>0</v>
      </c>
      <c r="AE58" s="264">
        <v>0</v>
      </c>
      <c r="AF58" s="264">
        <v>0</v>
      </c>
      <c r="AG58" s="264">
        <v>0</v>
      </c>
      <c r="AH58" s="264">
        <v>0</v>
      </c>
      <c r="AI58" s="264">
        <v>0</v>
      </c>
      <c r="AJ58" s="264">
        <v>0</v>
      </c>
      <c r="AK58" s="264">
        <v>0</v>
      </c>
      <c r="AL58" s="264">
        <v>0</v>
      </c>
      <c r="AM58" s="264">
        <v>0</v>
      </c>
      <c r="AN58" s="264">
        <v>0</v>
      </c>
      <c r="AO58" s="264">
        <v>0</v>
      </c>
      <c r="AP58" s="264">
        <v>0</v>
      </c>
      <c r="AQ58" s="264">
        <v>0</v>
      </c>
      <c r="AR58" s="264">
        <v>0</v>
      </c>
      <c r="AS58" s="264">
        <v>0</v>
      </c>
      <c r="AT58" s="264">
        <v>0</v>
      </c>
      <c r="AU58" s="264">
        <v>0</v>
      </c>
      <c r="AV58" s="264">
        <v>0</v>
      </c>
      <c r="AW58" s="264">
        <v>0</v>
      </c>
      <c r="AX58" s="264">
        <v>0</v>
      </c>
      <c r="AY58" s="264">
        <v>0</v>
      </c>
      <c r="AZ58" s="264">
        <v>0</v>
      </c>
      <c r="BA58" s="264">
        <v>0</v>
      </c>
      <c r="BB58" s="264">
        <v>0</v>
      </c>
      <c r="BC58" s="264">
        <v>0</v>
      </c>
      <c r="BD58" s="264">
        <v>0</v>
      </c>
      <c r="BE58" s="264">
        <v>2306</v>
      </c>
      <c r="BF58" s="264">
        <v>0</v>
      </c>
      <c r="BG58" s="264">
        <v>0</v>
      </c>
      <c r="BH58" s="264">
        <v>0</v>
      </c>
      <c r="BI58" s="264">
        <v>0</v>
      </c>
      <c r="BJ58" s="264">
        <v>0</v>
      </c>
      <c r="BK58" s="264">
        <v>0</v>
      </c>
      <c r="BL58" s="264">
        <v>0</v>
      </c>
      <c r="BM58" s="264">
        <v>0</v>
      </c>
      <c r="BN58" s="264">
        <v>0</v>
      </c>
      <c r="BO58" s="264">
        <v>0</v>
      </c>
      <c r="BP58" s="264">
        <v>0</v>
      </c>
      <c r="BQ58" s="264">
        <v>0</v>
      </c>
      <c r="BR58" s="264">
        <v>0</v>
      </c>
      <c r="BS58" s="264">
        <v>0</v>
      </c>
      <c r="BT58" s="264">
        <v>0</v>
      </c>
      <c r="BU58" s="264">
        <v>0</v>
      </c>
      <c r="BV58" s="264">
        <v>0</v>
      </c>
      <c r="BW58" s="264">
        <v>0</v>
      </c>
      <c r="BX58" s="264">
        <v>0</v>
      </c>
      <c r="BY58" s="264">
        <v>0</v>
      </c>
      <c r="BZ58" s="264">
        <v>0</v>
      </c>
      <c r="CA58" s="264">
        <v>0</v>
      </c>
      <c r="CB58" s="264">
        <v>0</v>
      </c>
      <c r="CC58" s="264">
        <v>0</v>
      </c>
      <c r="CD58" s="264">
        <v>0</v>
      </c>
      <c r="CE58" s="264">
        <v>0</v>
      </c>
      <c r="CF58" s="264">
        <v>0</v>
      </c>
      <c r="CG58" s="264">
        <v>0</v>
      </c>
      <c r="CH58" s="264">
        <v>0</v>
      </c>
      <c r="CI58" s="264">
        <v>0</v>
      </c>
      <c r="CJ58" s="264">
        <v>0</v>
      </c>
      <c r="CK58" s="264">
        <v>0</v>
      </c>
      <c r="CL58" s="264">
        <v>16048</v>
      </c>
      <c r="CM58" s="264">
        <v>0</v>
      </c>
      <c r="CN58" s="264">
        <v>0</v>
      </c>
      <c r="CO58" s="264">
        <v>0</v>
      </c>
      <c r="CP58" s="264">
        <v>0</v>
      </c>
      <c r="CQ58" s="264">
        <v>0</v>
      </c>
      <c r="CR58" s="264">
        <v>0</v>
      </c>
      <c r="CS58" s="264">
        <v>0</v>
      </c>
      <c r="CT58" s="264">
        <v>0</v>
      </c>
      <c r="CU58" s="264">
        <v>0</v>
      </c>
      <c r="CV58" s="264">
        <v>43927</v>
      </c>
      <c r="CW58" s="264">
        <v>0</v>
      </c>
      <c r="CX58" s="264">
        <v>0</v>
      </c>
      <c r="CY58" s="264">
        <v>0</v>
      </c>
      <c r="CZ58" s="264">
        <v>0</v>
      </c>
      <c r="DA58" s="264">
        <v>0</v>
      </c>
      <c r="DB58" s="264">
        <v>0</v>
      </c>
      <c r="DC58" s="264">
        <v>0</v>
      </c>
      <c r="DD58" s="265">
        <v>0</v>
      </c>
      <c r="DE58" s="265">
        <v>62281</v>
      </c>
      <c r="DF58" s="264">
        <v>0</v>
      </c>
      <c r="DG58" s="264">
        <v>451973</v>
      </c>
      <c r="DH58" s="264">
        <v>0</v>
      </c>
      <c r="DI58" s="264">
        <v>0</v>
      </c>
      <c r="DJ58" s="264">
        <v>74770</v>
      </c>
      <c r="DK58" s="264">
        <v>2840022</v>
      </c>
      <c r="DL58" s="264">
        <v>-87</v>
      </c>
      <c r="DM58" s="287">
        <v>3366678</v>
      </c>
      <c r="DN58" s="264">
        <v>3428959</v>
      </c>
      <c r="DO58" s="270">
        <v>12506</v>
      </c>
      <c r="DP58" s="265">
        <v>20277</v>
      </c>
      <c r="DQ58" s="264">
        <v>32783</v>
      </c>
      <c r="DR58" s="287">
        <v>3399461</v>
      </c>
      <c r="DS58" s="287">
        <v>3461742</v>
      </c>
      <c r="DT58" s="264">
        <v>-3407768</v>
      </c>
      <c r="DU58" s="264">
        <v>-3334</v>
      </c>
      <c r="DV58" s="264">
        <v>0</v>
      </c>
      <c r="DW58" s="264">
        <v>-265</v>
      </c>
      <c r="DX58" s="287">
        <v>-3411367</v>
      </c>
      <c r="DY58" s="264">
        <v>-11906</v>
      </c>
      <c r="DZ58" s="287">
        <v>50375</v>
      </c>
    </row>
    <row r="59" spans="1:130" x14ac:dyDescent="0.15">
      <c r="A59" s="58" t="s">
        <v>129</v>
      </c>
      <c r="B59" s="59" t="s">
        <v>130</v>
      </c>
      <c r="C59" s="266">
        <v>0</v>
      </c>
      <c r="D59" s="266">
        <v>0</v>
      </c>
      <c r="E59" s="266">
        <v>0</v>
      </c>
      <c r="F59" s="266">
        <v>0</v>
      </c>
      <c r="G59" s="266">
        <v>0</v>
      </c>
      <c r="H59" s="266">
        <v>0</v>
      </c>
      <c r="I59" s="266">
        <v>0</v>
      </c>
      <c r="J59" s="266">
        <v>0</v>
      </c>
      <c r="K59" s="266">
        <v>0</v>
      </c>
      <c r="L59" s="266">
        <v>0</v>
      </c>
      <c r="M59" s="266">
        <v>0</v>
      </c>
      <c r="N59" s="266">
        <v>0</v>
      </c>
      <c r="O59" s="266">
        <v>0</v>
      </c>
      <c r="P59" s="266">
        <v>0</v>
      </c>
      <c r="Q59" s="266">
        <v>0</v>
      </c>
      <c r="R59" s="266">
        <v>0</v>
      </c>
      <c r="S59" s="266">
        <v>0</v>
      </c>
      <c r="T59" s="266">
        <v>0</v>
      </c>
      <c r="U59" s="266">
        <v>0</v>
      </c>
      <c r="V59" s="266">
        <v>0</v>
      </c>
      <c r="W59" s="266">
        <v>0</v>
      </c>
      <c r="X59" s="266">
        <v>0</v>
      </c>
      <c r="Y59" s="266">
        <v>0</v>
      </c>
      <c r="Z59" s="266">
        <v>0</v>
      </c>
      <c r="AA59" s="266">
        <v>0</v>
      </c>
      <c r="AB59" s="266">
        <v>0</v>
      </c>
      <c r="AC59" s="266">
        <v>0</v>
      </c>
      <c r="AD59" s="266">
        <v>0</v>
      </c>
      <c r="AE59" s="266">
        <v>0</v>
      </c>
      <c r="AF59" s="266">
        <v>0</v>
      </c>
      <c r="AG59" s="266">
        <v>0</v>
      </c>
      <c r="AH59" s="266">
        <v>0</v>
      </c>
      <c r="AI59" s="266">
        <v>0</v>
      </c>
      <c r="AJ59" s="266">
        <v>0</v>
      </c>
      <c r="AK59" s="266">
        <v>0</v>
      </c>
      <c r="AL59" s="266">
        <v>0</v>
      </c>
      <c r="AM59" s="266">
        <v>0</v>
      </c>
      <c r="AN59" s="266">
        <v>0</v>
      </c>
      <c r="AO59" s="266">
        <v>0</v>
      </c>
      <c r="AP59" s="266">
        <v>0</v>
      </c>
      <c r="AQ59" s="266">
        <v>0</v>
      </c>
      <c r="AR59" s="266">
        <v>0</v>
      </c>
      <c r="AS59" s="266">
        <v>0</v>
      </c>
      <c r="AT59" s="266">
        <v>150</v>
      </c>
      <c r="AU59" s="266">
        <v>0</v>
      </c>
      <c r="AV59" s="266">
        <v>0</v>
      </c>
      <c r="AW59" s="266">
        <v>0</v>
      </c>
      <c r="AX59" s="266">
        <v>0</v>
      </c>
      <c r="AY59" s="266">
        <v>0</v>
      </c>
      <c r="AZ59" s="266">
        <v>0</v>
      </c>
      <c r="BA59" s="266">
        <v>0</v>
      </c>
      <c r="BB59" s="266">
        <v>0</v>
      </c>
      <c r="BC59" s="266">
        <v>0</v>
      </c>
      <c r="BD59" s="266">
        <v>0</v>
      </c>
      <c r="BE59" s="266">
        <v>26585</v>
      </c>
      <c r="BF59" s="266">
        <v>1464573</v>
      </c>
      <c r="BG59" s="266">
        <v>0</v>
      </c>
      <c r="BH59" s="266">
        <v>1164</v>
      </c>
      <c r="BI59" s="266">
        <v>0</v>
      </c>
      <c r="BJ59" s="266">
        <v>0</v>
      </c>
      <c r="BK59" s="266">
        <v>0</v>
      </c>
      <c r="BL59" s="266">
        <v>0</v>
      </c>
      <c r="BM59" s="266">
        <v>0</v>
      </c>
      <c r="BN59" s="266">
        <v>0</v>
      </c>
      <c r="BO59" s="266">
        <v>0</v>
      </c>
      <c r="BP59" s="266">
        <v>0</v>
      </c>
      <c r="BQ59" s="266">
        <v>0</v>
      </c>
      <c r="BR59" s="266">
        <v>0</v>
      </c>
      <c r="BS59" s="266">
        <v>0</v>
      </c>
      <c r="BT59" s="266">
        <v>0</v>
      </c>
      <c r="BU59" s="266">
        <v>0</v>
      </c>
      <c r="BV59" s="266">
        <v>0</v>
      </c>
      <c r="BW59" s="266">
        <v>0</v>
      </c>
      <c r="BX59" s="266">
        <v>0</v>
      </c>
      <c r="BY59" s="266">
        <v>0</v>
      </c>
      <c r="BZ59" s="266">
        <v>2020</v>
      </c>
      <c r="CA59" s="266">
        <v>0</v>
      </c>
      <c r="CB59" s="266">
        <v>0</v>
      </c>
      <c r="CC59" s="266">
        <v>0</v>
      </c>
      <c r="CD59" s="266">
        <v>0</v>
      </c>
      <c r="CE59" s="266">
        <v>0</v>
      </c>
      <c r="CF59" s="266">
        <v>0</v>
      </c>
      <c r="CG59" s="266">
        <v>0</v>
      </c>
      <c r="CH59" s="266">
        <v>0</v>
      </c>
      <c r="CI59" s="266">
        <v>0</v>
      </c>
      <c r="CJ59" s="266">
        <v>0</v>
      </c>
      <c r="CK59" s="266">
        <v>0</v>
      </c>
      <c r="CL59" s="266">
        <v>0</v>
      </c>
      <c r="CM59" s="266">
        <v>0</v>
      </c>
      <c r="CN59" s="266">
        <v>0</v>
      </c>
      <c r="CO59" s="266">
        <v>0</v>
      </c>
      <c r="CP59" s="266">
        <v>0</v>
      </c>
      <c r="CQ59" s="266">
        <v>0</v>
      </c>
      <c r="CR59" s="266">
        <v>0</v>
      </c>
      <c r="CS59" s="266">
        <v>0</v>
      </c>
      <c r="CT59" s="266">
        <v>0</v>
      </c>
      <c r="CU59" s="266">
        <v>0</v>
      </c>
      <c r="CV59" s="266">
        <v>1757919</v>
      </c>
      <c r="CW59" s="266">
        <v>0</v>
      </c>
      <c r="CX59" s="266">
        <v>0</v>
      </c>
      <c r="CY59" s="266">
        <v>0</v>
      </c>
      <c r="CZ59" s="266">
        <v>0</v>
      </c>
      <c r="DA59" s="266">
        <v>0</v>
      </c>
      <c r="DB59" s="266">
        <v>0</v>
      </c>
      <c r="DC59" s="266">
        <v>0</v>
      </c>
      <c r="DD59" s="267">
        <v>0</v>
      </c>
      <c r="DE59" s="267">
        <v>3252411</v>
      </c>
      <c r="DF59" s="266">
        <v>0</v>
      </c>
      <c r="DG59" s="266">
        <v>12880</v>
      </c>
      <c r="DH59" s="266">
        <v>0</v>
      </c>
      <c r="DI59" s="266">
        <v>0</v>
      </c>
      <c r="DJ59" s="266">
        <v>0</v>
      </c>
      <c r="DK59" s="266">
        <v>0</v>
      </c>
      <c r="DL59" s="266">
        <v>17730</v>
      </c>
      <c r="DM59" s="288">
        <v>30610</v>
      </c>
      <c r="DN59" s="266">
        <v>3283021</v>
      </c>
      <c r="DO59" s="289">
        <v>3286508</v>
      </c>
      <c r="DP59" s="267">
        <v>14164</v>
      </c>
      <c r="DQ59" s="266">
        <v>3300672</v>
      </c>
      <c r="DR59" s="288">
        <v>3331282</v>
      </c>
      <c r="DS59" s="288">
        <v>6583693</v>
      </c>
      <c r="DT59" s="266">
        <v>-2189684</v>
      </c>
      <c r="DU59" s="266">
        <v>-13866</v>
      </c>
      <c r="DV59" s="266">
        <v>0</v>
      </c>
      <c r="DW59" s="266">
        <v>-1109</v>
      </c>
      <c r="DX59" s="288">
        <v>-2204659</v>
      </c>
      <c r="DY59" s="266">
        <v>1126623</v>
      </c>
      <c r="DZ59" s="288">
        <v>4379034</v>
      </c>
    </row>
    <row r="60" spans="1:130" x14ac:dyDescent="0.15">
      <c r="A60" s="51" t="s">
        <v>131</v>
      </c>
      <c r="B60" s="50" t="s">
        <v>132</v>
      </c>
      <c r="C60" s="264">
        <v>0</v>
      </c>
      <c r="D60" s="264">
        <v>0</v>
      </c>
      <c r="E60" s="264">
        <v>0</v>
      </c>
      <c r="F60" s="264">
        <v>0</v>
      </c>
      <c r="G60" s="264">
        <v>221032</v>
      </c>
      <c r="H60" s="264">
        <v>0</v>
      </c>
      <c r="I60" s="264">
        <v>66</v>
      </c>
      <c r="J60" s="264">
        <v>0</v>
      </c>
      <c r="K60" s="264">
        <v>0</v>
      </c>
      <c r="L60" s="264">
        <v>0</v>
      </c>
      <c r="M60" s="264">
        <v>0</v>
      </c>
      <c r="N60" s="264">
        <v>0</v>
      </c>
      <c r="O60" s="264">
        <v>0</v>
      </c>
      <c r="P60" s="264">
        <v>0</v>
      </c>
      <c r="Q60" s="264">
        <v>0</v>
      </c>
      <c r="R60" s="264">
        <v>0</v>
      </c>
      <c r="S60" s="264">
        <v>0</v>
      </c>
      <c r="T60" s="264">
        <v>0</v>
      </c>
      <c r="U60" s="264">
        <v>0</v>
      </c>
      <c r="V60" s="264">
        <v>0</v>
      </c>
      <c r="W60" s="264">
        <v>0</v>
      </c>
      <c r="X60" s="264">
        <v>0</v>
      </c>
      <c r="Y60" s="264">
        <v>0</v>
      </c>
      <c r="Z60" s="264">
        <v>0</v>
      </c>
      <c r="AA60" s="264">
        <v>0</v>
      </c>
      <c r="AB60" s="264">
        <v>0</v>
      </c>
      <c r="AC60" s="264">
        <v>0</v>
      </c>
      <c r="AD60" s="264">
        <v>0</v>
      </c>
      <c r="AE60" s="264">
        <v>0</v>
      </c>
      <c r="AF60" s="264">
        <v>0</v>
      </c>
      <c r="AG60" s="264">
        <v>0</v>
      </c>
      <c r="AH60" s="264">
        <v>0</v>
      </c>
      <c r="AI60" s="264">
        <v>0</v>
      </c>
      <c r="AJ60" s="264">
        <v>0</v>
      </c>
      <c r="AK60" s="264">
        <v>0</v>
      </c>
      <c r="AL60" s="264">
        <v>0</v>
      </c>
      <c r="AM60" s="264">
        <v>0</v>
      </c>
      <c r="AN60" s="264">
        <v>0</v>
      </c>
      <c r="AO60" s="264">
        <v>0</v>
      </c>
      <c r="AP60" s="264">
        <v>0</v>
      </c>
      <c r="AQ60" s="264">
        <v>0</v>
      </c>
      <c r="AR60" s="264">
        <v>0</v>
      </c>
      <c r="AS60" s="264">
        <v>0</v>
      </c>
      <c r="AT60" s="264">
        <v>0</v>
      </c>
      <c r="AU60" s="264">
        <v>0</v>
      </c>
      <c r="AV60" s="264">
        <v>0</v>
      </c>
      <c r="AW60" s="264">
        <v>0</v>
      </c>
      <c r="AX60" s="264">
        <v>0</v>
      </c>
      <c r="AY60" s="264">
        <v>0</v>
      </c>
      <c r="AZ60" s="264">
        <v>0</v>
      </c>
      <c r="BA60" s="264">
        <v>0</v>
      </c>
      <c r="BB60" s="264">
        <v>0</v>
      </c>
      <c r="BC60" s="264">
        <v>0</v>
      </c>
      <c r="BD60" s="264">
        <v>0</v>
      </c>
      <c r="BE60" s="264">
        <v>0</v>
      </c>
      <c r="BF60" s="264">
        <v>0</v>
      </c>
      <c r="BG60" s="264">
        <v>91054</v>
      </c>
      <c r="BH60" s="264">
        <v>0</v>
      </c>
      <c r="BI60" s="264">
        <v>0</v>
      </c>
      <c r="BJ60" s="264">
        <v>0</v>
      </c>
      <c r="BK60" s="264">
        <v>0</v>
      </c>
      <c r="BL60" s="264">
        <v>0</v>
      </c>
      <c r="BM60" s="264">
        <v>0</v>
      </c>
      <c r="BN60" s="264">
        <v>0</v>
      </c>
      <c r="BO60" s="264">
        <v>0</v>
      </c>
      <c r="BP60" s="264">
        <v>0</v>
      </c>
      <c r="BQ60" s="264">
        <v>0</v>
      </c>
      <c r="BR60" s="264">
        <v>0</v>
      </c>
      <c r="BS60" s="264">
        <v>0</v>
      </c>
      <c r="BT60" s="264">
        <v>0</v>
      </c>
      <c r="BU60" s="264">
        <v>0</v>
      </c>
      <c r="BV60" s="264">
        <v>0</v>
      </c>
      <c r="BW60" s="264">
        <v>0</v>
      </c>
      <c r="BX60" s="264">
        <v>0</v>
      </c>
      <c r="BY60" s="264">
        <v>0</v>
      </c>
      <c r="BZ60" s="264">
        <v>0</v>
      </c>
      <c r="CA60" s="264">
        <v>312807</v>
      </c>
      <c r="CB60" s="264">
        <v>0</v>
      </c>
      <c r="CC60" s="264">
        <v>0</v>
      </c>
      <c r="CD60" s="264">
        <v>0</v>
      </c>
      <c r="CE60" s="264">
        <v>3823</v>
      </c>
      <c r="CF60" s="264">
        <v>0</v>
      </c>
      <c r="CG60" s="264">
        <v>0</v>
      </c>
      <c r="CH60" s="264">
        <v>0</v>
      </c>
      <c r="CI60" s="264">
        <v>0</v>
      </c>
      <c r="CJ60" s="264">
        <v>0</v>
      </c>
      <c r="CK60" s="264">
        <v>0</v>
      </c>
      <c r="CL60" s="264">
        <v>55857</v>
      </c>
      <c r="CM60" s="264">
        <v>2096</v>
      </c>
      <c r="CN60" s="264">
        <v>412</v>
      </c>
      <c r="CO60" s="264">
        <v>0</v>
      </c>
      <c r="CP60" s="264">
        <v>0</v>
      </c>
      <c r="CQ60" s="264">
        <v>0</v>
      </c>
      <c r="CR60" s="264">
        <v>0</v>
      </c>
      <c r="CS60" s="264">
        <v>0</v>
      </c>
      <c r="CT60" s="264">
        <v>32</v>
      </c>
      <c r="CU60" s="264">
        <v>0</v>
      </c>
      <c r="CV60" s="264">
        <v>0</v>
      </c>
      <c r="CW60" s="264">
        <v>20</v>
      </c>
      <c r="CX60" s="264">
        <v>0</v>
      </c>
      <c r="CY60" s="264">
        <v>0</v>
      </c>
      <c r="CZ60" s="264">
        <v>0</v>
      </c>
      <c r="DA60" s="264">
        <v>95</v>
      </c>
      <c r="DB60" s="264">
        <v>0</v>
      </c>
      <c r="DC60" s="264">
        <v>0</v>
      </c>
      <c r="DD60" s="265">
        <v>0</v>
      </c>
      <c r="DE60" s="265">
        <v>687294</v>
      </c>
      <c r="DF60" s="264">
        <v>0</v>
      </c>
      <c r="DG60" s="264">
        <v>7851</v>
      </c>
      <c r="DH60" s="264">
        <v>0</v>
      </c>
      <c r="DI60" s="264">
        <v>0</v>
      </c>
      <c r="DJ60" s="264">
        <v>304559</v>
      </c>
      <c r="DK60" s="264">
        <v>678056</v>
      </c>
      <c r="DL60" s="264">
        <v>-33</v>
      </c>
      <c r="DM60" s="287">
        <v>990433</v>
      </c>
      <c r="DN60" s="264">
        <v>1677727</v>
      </c>
      <c r="DO60" s="270">
        <v>614900</v>
      </c>
      <c r="DP60" s="265">
        <v>48654</v>
      </c>
      <c r="DQ60" s="264">
        <v>663554</v>
      </c>
      <c r="DR60" s="287">
        <v>1653987</v>
      </c>
      <c r="DS60" s="287">
        <v>2341281</v>
      </c>
      <c r="DT60" s="264">
        <v>-1597786</v>
      </c>
      <c r="DU60" s="264">
        <v>-15134</v>
      </c>
      <c r="DV60" s="264">
        <v>0</v>
      </c>
      <c r="DW60" s="264">
        <v>-46</v>
      </c>
      <c r="DX60" s="287">
        <v>-1612966</v>
      </c>
      <c r="DY60" s="264">
        <v>41021</v>
      </c>
      <c r="DZ60" s="287">
        <v>728315</v>
      </c>
    </row>
    <row r="61" spans="1:130" x14ac:dyDescent="0.15">
      <c r="A61" s="51" t="s">
        <v>133</v>
      </c>
      <c r="B61" s="50" t="s">
        <v>15</v>
      </c>
      <c r="C61" s="264">
        <v>0</v>
      </c>
      <c r="D61" s="264">
        <v>0</v>
      </c>
      <c r="E61" s="264">
        <v>0</v>
      </c>
      <c r="F61" s="264">
        <v>0</v>
      </c>
      <c r="G61" s="264">
        <v>0</v>
      </c>
      <c r="H61" s="264">
        <v>0</v>
      </c>
      <c r="I61" s="264">
        <v>0</v>
      </c>
      <c r="J61" s="264">
        <v>0</v>
      </c>
      <c r="K61" s="264">
        <v>0</v>
      </c>
      <c r="L61" s="264">
        <v>0</v>
      </c>
      <c r="M61" s="264">
        <v>0</v>
      </c>
      <c r="N61" s="264">
        <v>0</v>
      </c>
      <c r="O61" s="264">
        <v>0</v>
      </c>
      <c r="P61" s="264">
        <v>0</v>
      </c>
      <c r="Q61" s="264">
        <v>0</v>
      </c>
      <c r="R61" s="264">
        <v>0</v>
      </c>
      <c r="S61" s="264">
        <v>0</v>
      </c>
      <c r="T61" s="264">
        <v>0</v>
      </c>
      <c r="U61" s="264">
        <v>0</v>
      </c>
      <c r="V61" s="264">
        <v>0</v>
      </c>
      <c r="W61" s="264">
        <v>0</v>
      </c>
      <c r="X61" s="264">
        <v>0</v>
      </c>
      <c r="Y61" s="264">
        <v>0</v>
      </c>
      <c r="Z61" s="264">
        <v>0</v>
      </c>
      <c r="AA61" s="264">
        <v>0</v>
      </c>
      <c r="AB61" s="264">
        <v>0</v>
      </c>
      <c r="AC61" s="264">
        <v>0</v>
      </c>
      <c r="AD61" s="264">
        <v>0</v>
      </c>
      <c r="AE61" s="264">
        <v>0</v>
      </c>
      <c r="AF61" s="264">
        <v>0</v>
      </c>
      <c r="AG61" s="264">
        <v>0</v>
      </c>
      <c r="AH61" s="264">
        <v>0</v>
      </c>
      <c r="AI61" s="264">
        <v>0</v>
      </c>
      <c r="AJ61" s="264">
        <v>0</v>
      </c>
      <c r="AK61" s="264">
        <v>0</v>
      </c>
      <c r="AL61" s="264">
        <v>0</v>
      </c>
      <c r="AM61" s="264">
        <v>0</v>
      </c>
      <c r="AN61" s="264">
        <v>0</v>
      </c>
      <c r="AO61" s="264">
        <v>0</v>
      </c>
      <c r="AP61" s="264">
        <v>0</v>
      </c>
      <c r="AQ61" s="264">
        <v>0</v>
      </c>
      <c r="AR61" s="264">
        <v>0</v>
      </c>
      <c r="AS61" s="264">
        <v>0</v>
      </c>
      <c r="AT61" s="264">
        <v>0</v>
      </c>
      <c r="AU61" s="264">
        <v>0</v>
      </c>
      <c r="AV61" s="264">
        <v>0</v>
      </c>
      <c r="AW61" s="264">
        <v>0</v>
      </c>
      <c r="AX61" s="264">
        <v>0</v>
      </c>
      <c r="AY61" s="264">
        <v>0</v>
      </c>
      <c r="AZ61" s="264">
        <v>0</v>
      </c>
      <c r="BA61" s="264">
        <v>0</v>
      </c>
      <c r="BB61" s="264">
        <v>0</v>
      </c>
      <c r="BC61" s="264">
        <v>0</v>
      </c>
      <c r="BD61" s="264">
        <v>0</v>
      </c>
      <c r="BE61" s="264">
        <v>0</v>
      </c>
      <c r="BF61" s="264">
        <v>0</v>
      </c>
      <c r="BG61" s="264">
        <v>0</v>
      </c>
      <c r="BH61" s="264">
        <v>6236</v>
      </c>
      <c r="BI61" s="264">
        <v>0</v>
      </c>
      <c r="BJ61" s="264">
        <v>0</v>
      </c>
      <c r="BK61" s="264">
        <v>0</v>
      </c>
      <c r="BL61" s="264">
        <v>0</v>
      </c>
      <c r="BM61" s="264">
        <v>0</v>
      </c>
      <c r="BN61" s="264">
        <v>0</v>
      </c>
      <c r="BO61" s="264">
        <v>0</v>
      </c>
      <c r="BP61" s="264">
        <v>0</v>
      </c>
      <c r="BQ61" s="264">
        <v>0</v>
      </c>
      <c r="BR61" s="264">
        <v>0</v>
      </c>
      <c r="BS61" s="264">
        <v>0</v>
      </c>
      <c r="BT61" s="264">
        <v>0</v>
      </c>
      <c r="BU61" s="264">
        <v>0</v>
      </c>
      <c r="BV61" s="264">
        <v>0</v>
      </c>
      <c r="BW61" s="264">
        <v>0</v>
      </c>
      <c r="BX61" s="264">
        <v>106493</v>
      </c>
      <c r="BY61" s="264">
        <v>0</v>
      </c>
      <c r="BZ61" s="264">
        <v>0</v>
      </c>
      <c r="CA61" s="264">
        <v>0</v>
      </c>
      <c r="CB61" s="264">
        <v>528779</v>
      </c>
      <c r="CC61" s="264">
        <v>0</v>
      </c>
      <c r="CD61" s="264">
        <v>0</v>
      </c>
      <c r="CE61" s="264">
        <v>18842</v>
      </c>
      <c r="CF61" s="264">
        <v>0</v>
      </c>
      <c r="CG61" s="264">
        <v>0</v>
      </c>
      <c r="CH61" s="264">
        <v>0</v>
      </c>
      <c r="CI61" s="264">
        <v>0</v>
      </c>
      <c r="CJ61" s="264">
        <v>0</v>
      </c>
      <c r="CK61" s="264">
        <v>0</v>
      </c>
      <c r="CL61" s="264">
        <v>179816</v>
      </c>
      <c r="CM61" s="264">
        <v>0</v>
      </c>
      <c r="CN61" s="264">
        <v>0</v>
      </c>
      <c r="CO61" s="264">
        <v>0</v>
      </c>
      <c r="CP61" s="264">
        <v>0</v>
      </c>
      <c r="CQ61" s="264">
        <v>0</v>
      </c>
      <c r="CR61" s="264">
        <v>0</v>
      </c>
      <c r="CS61" s="264">
        <v>0</v>
      </c>
      <c r="CT61" s="264">
        <v>10</v>
      </c>
      <c r="CU61" s="264">
        <v>0</v>
      </c>
      <c r="CV61" s="264">
        <v>44403</v>
      </c>
      <c r="CW61" s="264">
        <v>245</v>
      </c>
      <c r="CX61" s="264">
        <v>0</v>
      </c>
      <c r="CY61" s="264">
        <v>0</v>
      </c>
      <c r="CZ61" s="264">
        <v>0</v>
      </c>
      <c r="DA61" s="264">
        <v>15</v>
      </c>
      <c r="DB61" s="264">
        <v>443</v>
      </c>
      <c r="DC61" s="264">
        <v>0</v>
      </c>
      <c r="DD61" s="265">
        <v>0</v>
      </c>
      <c r="DE61" s="265">
        <v>885282</v>
      </c>
      <c r="DF61" s="264">
        <v>0</v>
      </c>
      <c r="DG61" s="264">
        <v>185861</v>
      </c>
      <c r="DH61" s="264">
        <v>0</v>
      </c>
      <c r="DI61" s="264">
        <v>0</v>
      </c>
      <c r="DJ61" s="264">
        <v>750451</v>
      </c>
      <c r="DK61" s="264">
        <v>1875274</v>
      </c>
      <c r="DL61" s="264">
        <v>-18</v>
      </c>
      <c r="DM61" s="287">
        <v>2811568</v>
      </c>
      <c r="DN61" s="264">
        <v>3696850</v>
      </c>
      <c r="DO61" s="270">
        <v>3091</v>
      </c>
      <c r="DP61" s="265">
        <v>181</v>
      </c>
      <c r="DQ61" s="264">
        <v>3272</v>
      </c>
      <c r="DR61" s="287">
        <v>2814840</v>
      </c>
      <c r="DS61" s="287">
        <v>3700122</v>
      </c>
      <c r="DT61" s="264">
        <v>-3388245</v>
      </c>
      <c r="DU61" s="264">
        <v>-270631</v>
      </c>
      <c r="DV61" s="264">
        <v>0</v>
      </c>
      <c r="DW61" s="264">
        <v>-18354</v>
      </c>
      <c r="DX61" s="287">
        <v>-3677230</v>
      </c>
      <c r="DY61" s="264">
        <v>-862390</v>
      </c>
      <c r="DZ61" s="287">
        <v>22892</v>
      </c>
    </row>
    <row r="62" spans="1:130" x14ac:dyDescent="0.15">
      <c r="A62" s="51" t="s">
        <v>134</v>
      </c>
      <c r="B62" s="50" t="s">
        <v>135</v>
      </c>
      <c r="C62" s="264">
        <v>1144</v>
      </c>
      <c r="D62" s="264">
        <v>195</v>
      </c>
      <c r="E62" s="264">
        <v>191</v>
      </c>
      <c r="F62" s="264">
        <v>1118</v>
      </c>
      <c r="G62" s="264">
        <v>20134</v>
      </c>
      <c r="H62" s="264">
        <v>0</v>
      </c>
      <c r="I62" s="264">
        <v>8032</v>
      </c>
      <c r="J62" s="264">
        <v>9052</v>
      </c>
      <c r="K62" s="264">
        <v>3558</v>
      </c>
      <c r="L62" s="264">
        <v>40</v>
      </c>
      <c r="M62" s="264">
        <v>0</v>
      </c>
      <c r="N62" s="264">
        <v>144</v>
      </c>
      <c r="O62" s="264">
        <v>44055</v>
      </c>
      <c r="P62" s="264">
        <v>2090</v>
      </c>
      <c r="Q62" s="264">
        <v>6228</v>
      </c>
      <c r="R62" s="264">
        <v>486</v>
      </c>
      <c r="S62" s="264">
        <v>267</v>
      </c>
      <c r="T62" s="264">
        <v>111</v>
      </c>
      <c r="U62" s="264">
        <v>7</v>
      </c>
      <c r="V62" s="264">
        <v>16</v>
      </c>
      <c r="W62" s="264">
        <v>0</v>
      </c>
      <c r="X62" s="264">
        <v>1904</v>
      </c>
      <c r="Y62" s="264">
        <v>0</v>
      </c>
      <c r="Z62" s="264">
        <v>5</v>
      </c>
      <c r="AA62" s="264">
        <v>95</v>
      </c>
      <c r="AB62" s="264">
        <v>0</v>
      </c>
      <c r="AC62" s="264">
        <v>166</v>
      </c>
      <c r="AD62" s="264">
        <v>333</v>
      </c>
      <c r="AE62" s="264">
        <v>24</v>
      </c>
      <c r="AF62" s="264">
        <v>176</v>
      </c>
      <c r="AG62" s="264">
        <v>254</v>
      </c>
      <c r="AH62" s="264">
        <v>614</v>
      </c>
      <c r="AI62" s="264">
        <v>45611</v>
      </c>
      <c r="AJ62" s="264">
        <v>5426</v>
      </c>
      <c r="AK62" s="264">
        <v>0</v>
      </c>
      <c r="AL62" s="264">
        <v>0</v>
      </c>
      <c r="AM62" s="264">
        <v>0</v>
      </c>
      <c r="AN62" s="264">
        <v>6</v>
      </c>
      <c r="AO62" s="264">
        <v>2</v>
      </c>
      <c r="AP62" s="264">
        <v>138</v>
      </c>
      <c r="AQ62" s="264">
        <v>79</v>
      </c>
      <c r="AR62" s="264">
        <v>485</v>
      </c>
      <c r="AS62" s="264">
        <v>17</v>
      </c>
      <c r="AT62" s="264">
        <v>69034</v>
      </c>
      <c r="AU62" s="264">
        <v>866</v>
      </c>
      <c r="AV62" s="264">
        <v>2255</v>
      </c>
      <c r="AW62" s="264">
        <v>18478</v>
      </c>
      <c r="AX62" s="264">
        <v>7299</v>
      </c>
      <c r="AY62" s="264">
        <v>26</v>
      </c>
      <c r="AZ62" s="264">
        <v>15</v>
      </c>
      <c r="BA62" s="264">
        <v>197</v>
      </c>
      <c r="BB62" s="264">
        <v>863</v>
      </c>
      <c r="BC62" s="264">
        <v>1593</v>
      </c>
      <c r="BD62" s="264">
        <v>0</v>
      </c>
      <c r="BE62" s="264">
        <v>32</v>
      </c>
      <c r="BF62" s="264">
        <v>661</v>
      </c>
      <c r="BG62" s="264">
        <v>395</v>
      </c>
      <c r="BH62" s="264">
        <v>6</v>
      </c>
      <c r="BI62" s="264">
        <v>158130</v>
      </c>
      <c r="BJ62" s="264">
        <v>19</v>
      </c>
      <c r="BK62" s="264">
        <v>35690</v>
      </c>
      <c r="BL62" s="264">
        <v>55585</v>
      </c>
      <c r="BM62" s="264">
        <v>80127</v>
      </c>
      <c r="BN62" s="264">
        <v>26220</v>
      </c>
      <c r="BO62" s="264">
        <v>283</v>
      </c>
      <c r="BP62" s="264">
        <v>3</v>
      </c>
      <c r="BQ62" s="264">
        <v>3719</v>
      </c>
      <c r="BR62" s="264">
        <v>2636</v>
      </c>
      <c r="BS62" s="264">
        <v>27767</v>
      </c>
      <c r="BT62" s="264">
        <v>6064</v>
      </c>
      <c r="BU62" s="264">
        <v>219</v>
      </c>
      <c r="BV62" s="264">
        <v>218</v>
      </c>
      <c r="BW62" s="264">
        <v>0</v>
      </c>
      <c r="BX62" s="264">
        <v>59</v>
      </c>
      <c r="BY62" s="264">
        <v>1786</v>
      </c>
      <c r="BZ62" s="264">
        <v>253</v>
      </c>
      <c r="CA62" s="264">
        <v>4231</v>
      </c>
      <c r="CB62" s="264">
        <v>120</v>
      </c>
      <c r="CC62" s="264">
        <v>5</v>
      </c>
      <c r="CD62" s="264">
        <v>174</v>
      </c>
      <c r="CE62" s="264">
        <v>961</v>
      </c>
      <c r="CF62" s="264">
        <v>217</v>
      </c>
      <c r="CG62" s="264">
        <v>28358</v>
      </c>
      <c r="CH62" s="264">
        <v>6782</v>
      </c>
      <c r="CI62" s="264">
        <v>20531</v>
      </c>
      <c r="CJ62" s="264">
        <v>149</v>
      </c>
      <c r="CK62" s="264">
        <v>3612</v>
      </c>
      <c r="CL62" s="264">
        <v>65167</v>
      </c>
      <c r="CM62" s="264">
        <v>90651</v>
      </c>
      <c r="CN62" s="264">
        <v>39542</v>
      </c>
      <c r="CO62" s="264">
        <v>16004</v>
      </c>
      <c r="CP62" s="264">
        <v>2022</v>
      </c>
      <c r="CQ62" s="264">
        <v>60978</v>
      </c>
      <c r="CR62" s="264">
        <v>36477</v>
      </c>
      <c r="CS62" s="264">
        <v>28590</v>
      </c>
      <c r="CT62" s="264">
        <v>42213</v>
      </c>
      <c r="CU62" s="264">
        <v>6891</v>
      </c>
      <c r="CV62" s="264">
        <v>10726</v>
      </c>
      <c r="CW62" s="264">
        <v>91942</v>
      </c>
      <c r="CX62" s="264">
        <v>22471</v>
      </c>
      <c r="CY62" s="264">
        <v>56983</v>
      </c>
      <c r="CZ62" s="264">
        <v>25337</v>
      </c>
      <c r="DA62" s="264">
        <v>81921</v>
      </c>
      <c r="DB62" s="264">
        <v>33488</v>
      </c>
      <c r="DC62" s="264">
        <v>223491</v>
      </c>
      <c r="DD62" s="265">
        <v>1424</v>
      </c>
      <c r="DE62" s="265">
        <v>1654159</v>
      </c>
      <c r="DF62" s="264">
        <v>142970</v>
      </c>
      <c r="DG62" s="264">
        <v>1911828</v>
      </c>
      <c r="DH62" s="264">
        <v>0</v>
      </c>
      <c r="DI62" s="264">
        <v>0</v>
      </c>
      <c r="DJ62" s="264">
        <v>166218</v>
      </c>
      <c r="DK62" s="264">
        <v>854455</v>
      </c>
      <c r="DL62" s="264">
        <v>17156</v>
      </c>
      <c r="DM62" s="287">
        <v>3092627</v>
      </c>
      <c r="DN62" s="264">
        <v>4746786</v>
      </c>
      <c r="DO62" s="270">
        <v>859563</v>
      </c>
      <c r="DP62" s="265">
        <v>14690</v>
      </c>
      <c r="DQ62" s="264">
        <v>874253</v>
      </c>
      <c r="DR62" s="287">
        <v>3966880</v>
      </c>
      <c r="DS62" s="287">
        <v>5621039</v>
      </c>
      <c r="DT62" s="264">
        <v>-4007677</v>
      </c>
      <c r="DU62" s="264">
        <v>-119536</v>
      </c>
      <c r="DV62" s="264">
        <v>-2056</v>
      </c>
      <c r="DW62" s="264">
        <v>-7520</v>
      </c>
      <c r="DX62" s="287">
        <v>-4136789</v>
      </c>
      <c r="DY62" s="264">
        <v>-169909</v>
      </c>
      <c r="DZ62" s="287">
        <v>1484250</v>
      </c>
    </row>
    <row r="63" spans="1:130" x14ac:dyDescent="0.15">
      <c r="A63" s="51" t="s">
        <v>136</v>
      </c>
      <c r="B63" s="50" t="s">
        <v>137</v>
      </c>
      <c r="C63" s="264">
        <v>6672</v>
      </c>
      <c r="D63" s="264">
        <v>64755</v>
      </c>
      <c r="E63" s="264">
        <v>7</v>
      </c>
      <c r="F63" s="264">
        <v>11725</v>
      </c>
      <c r="G63" s="264">
        <v>111</v>
      </c>
      <c r="H63" s="264">
        <v>0</v>
      </c>
      <c r="I63" s="264">
        <v>0</v>
      </c>
      <c r="J63" s="264">
        <v>0</v>
      </c>
      <c r="K63" s="264">
        <v>941</v>
      </c>
      <c r="L63" s="264">
        <v>19649</v>
      </c>
      <c r="M63" s="264">
        <v>0</v>
      </c>
      <c r="N63" s="264">
        <v>252</v>
      </c>
      <c r="O63" s="264">
        <v>0</v>
      </c>
      <c r="P63" s="264">
        <v>32626</v>
      </c>
      <c r="Q63" s="264">
        <v>0</v>
      </c>
      <c r="R63" s="264">
        <v>43721</v>
      </c>
      <c r="S63" s="264">
        <v>0</v>
      </c>
      <c r="T63" s="264">
        <v>0</v>
      </c>
      <c r="U63" s="264">
        <v>12270</v>
      </c>
      <c r="V63" s="264">
        <v>334</v>
      </c>
      <c r="W63" s="264">
        <v>0</v>
      </c>
      <c r="X63" s="264">
        <v>3926</v>
      </c>
      <c r="Y63" s="264">
        <v>0</v>
      </c>
      <c r="Z63" s="264">
        <v>0</v>
      </c>
      <c r="AA63" s="264">
        <v>2</v>
      </c>
      <c r="AB63" s="264">
        <v>1</v>
      </c>
      <c r="AC63" s="264">
        <v>0</v>
      </c>
      <c r="AD63" s="264">
        <v>2119</v>
      </c>
      <c r="AE63" s="264">
        <v>1</v>
      </c>
      <c r="AF63" s="264">
        <v>0</v>
      </c>
      <c r="AG63" s="264">
        <v>1321</v>
      </c>
      <c r="AH63" s="264">
        <v>4512</v>
      </c>
      <c r="AI63" s="264">
        <v>134270</v>
      </c>
      <c r="AJ63" s="264">
        <v>940</v>
      </c>
      <c r="AK63" s="264">
        <v>0</v>
      </c>
      <c r="AL63" s="264">
        <v>0</v>
      </c>
      <c r="AM63" s="264">
        <v>0</v>
      </c>
      <c r="AN63" s="264">
        <v>13</v>
      </c>
      <c r="AO63" s="264">
        <v>107611</v>
      </c>
      <c r="AP63" s="264">
        <v>45</v>
      </c>
      <c r="AQ63" s="264">
        <v>0</v>
      </c>
      <c r="AR63" s="264">
        <v>1635</v>
      </c>
      <c r="AS63" s="264">
        <v>0</v>
      </c>
      <c r="AT63" s="264">
        <v>0</v>
      </c>
      <c r="AU63" s="264">
        <v>0</v>
      </c>
      <c r="AV63" s="264">
        <v>256</v>
      </c>
      <c r="AW63" s="264">
        <v>0</v>
      </c>
      <c r="AX63" s="264">
        <v>0</v>
      </c>
      <c r="AY63" s="264">
        <v>0</v>
      </c>
      <c r="AZ63" s="264">
        <v>0</v>
      </c>
      <c r="BA63" s="264">
        <v>1</v>
      </c>
      <c r="BB63" s="264">
        <v>0</v>
      </c>
      <c r="BC63" s="264">
        <v>0</v>
      </c>
      <c r="BD63" s="264">
        <v>0</v>
      </c>
      <c r="BE63" s="264">
        <v>0</v>
      </c>
      <c r="BF63" s="264">
        <v>312</v>
      </c>
      <c r="BG63" s="264">
        <v>0</v>
      </c>
      <c r="BH63" s="264">
        <v>0</v>
      </c>
      <c r="BI63" s="264">
        <v>16</v>
      </c>
      <c r="BJ63" s="264">
        <v>0</v>
      </c>
      <c r="BK63" s="264">
        <v>0</v>
      </c>
      <c r="BL63" s="264">
        <v>0</v>
      </c>
      <c r="BM63" s="264">
        <v>7289</v>
      </c>
      <c r="BN63" s="264">
        <v>62</v>
      </c>
      <c r="BO63" s="264">
        <v>67570</v>
      </c>
      <c r="BP63" s="264">
        <v>10015</v>
      </c>
      <c r="BQ63" s="264">
        <v>0</v>
      </c>
      <c r="BR63" s="264">
        <v>0</v>
      </c>
      <c r="BS63" s="264">
        <v>0</v>
      </c>
      <c r="BT63" s="264">
        <v>0</v>
      </c>
      <c r="BU63" s="264">
        <v>0</v>
      </c>
      <c r="BV63" s="264">
        <v>0</v>
      </c>
      <c r="BW63" s="264">
        <v>0</v>
      </c>
      <c r="BX63" s="264">
        <v>0</v>
      </c>
      <c r="BY63" s="264">
        <v>3695</v>
      </c>
      <c r="BZ63" s="264">
        <v>0</v>
      </c>
      <c r="CA63" s="264">
        <v>0</v>
      </c>
      <c r="CB63" s="264">
        <v>0</v>
      </c>
      <c r="CC63" s="264">
        <v>0</v>
      </c>
      <c r="CD63" s="264">
        <v>0</v>
      </c>
      <c r="CE63" s="264">
        <v>0</v>
      </c>
      <c r="CF63" s="264">
        <v>0</v>
      </c>
      <c r="CG63" s="264">
        <v>0</v>
      </c>
      <c r="CH63" s="264">
        <v>0</v>
      </c>
      <c r="CI63" s="264">
        <v>0</v>
      </c>
      <c r="CJ63" s="264">
        <v>0</v>
      </c>
      <c r="CK63" s="264">
        <v>0</v>
      </c>
      <c r="CL63" s="264">
        <v>0</v>
      </c>
      <c r="CM63" s="264">
        <v>0</v>
      </c>
      <c r="CN63" s="264">
        <v>0</v>
      </c>
      <c r="CO63" s="264">
        <v>0</v>
      </c>
      <c r="CP63" s="264">
        <v>0</v>
      </c>
      <c r="CQ63" s="264">
        <v>0</v>
      </c>
      <c r="CR63" s="264">
        <v>0</v>
      </c>
      <c r="CS63" s="264">
        <v>0</v>
      </c>
      <c r="CT63" s="264">
        <v>0</v>
      </c>
      <c r="CU63" s="264">
        <v>0</v>
      </c>
      <c r="CV63" s="264">
        <v>0</v>
      </c>
      <c r="CW63" s="264">
        <v>0</v>
      </c>
      <c r="CX63" s="264">
        <v>0</v>
      </c>
      <c r="CY63" s="264">
        <v>1803</v>
      </c>
      <c r="CZ63" s="264">
        <v>0</v>
      </c>
      <c r="DA63" s="264">
        <v>0</v>
      </c>
      <c r="DB63" s="264">
        <v>0</v>
      </c>
      <c r="DC63" s="264">
        <v>0</v>
      </c>
      <c r="DD63" s="265">
        <v>0</v>
      </c>
      <c r="DE63" s="265">
        <v>540478</v>
      </c>
      <c r="DF63" s="264">
        <v>0</v>
      </c>
      <c r="DG63" s="264">
        <v>65875</v>
      </c>
      <c r="DH63" s="264">
        <v>0</v>
      </c>
      <c r="DI63" s="264">
        <v>0</v>
      </c>
      <c r="DJ63" s="264">
        <v>0</v>
      </c>
      <c r="DK63" s="264">
        <v>0</v>
      </c>
      <c r="DL63" s="264">
        <v>0</v>
      </c>
      <c r="DM63" s="287">
        <v>65875</v>
      </c>
      <c r="DN63" s="264">
        <v>606353</v>
      </c>
      <c r="DO63" s="270">
        <v>302976</v>
      </c>
      <c r="DP63" s="265">
        <v>0</v>
      </c>
      <c r="DQ63" s="264">
        <v>302976</v>
      </c>
      <c r="DR63" s="287">
        <v>368851</v>
      </c>
      <c r="DS63" s="287">
        <v>909329</v>
      </c>
      <c r="DT63" s="264">
        <v>-247773</v>
      </c>
      <c r="DU63" s="264">
        <v>0</v>
      </c>
      <c r="DV63" s="264">
        <v>0</v>
      </c>
      <c r="DW63" s="264">
        <v>0</v>
      </c>
      <c r="DX63" s="287">
        <v>-247773</v>
      </c>
      <c r="DY63" s="264">
        <v>121078</v>
      </c>
      <c r="DZ63" s="287">
        <v>661556</v>
      </c>
    </row>
    <row r="64" spans="1:130" x14ac:dyDescent="0.15">
      <c r="A64" s="58" t="s">
        <v>138</v>
      </c>
      <c r="B64" s="59" t="s">
        <v>139</v>
      </c>
      <c r="C64" s="266">
        <v>0</v>
      </c>
      <c r="D64" s="266">
        <v>0</v>
      </c>
      <c r="E64" s="266">
        <v>0</v>
      </c>
      <c r="F64" s="266">
        <v>0</v>
      </c>
      <c r="G64" s="266">
        <v>0</v>
      </c>
      <c r="H64" s="266">
        <v>0</v>
      </c>
      <c r="I64" s="266">
        <v>0</v>
      </c>
      <c r="J64" s="266">
        <v>0</v>
      </c>
      <c r="K64" s="266">
        <v>0</v>
      </c>
      <c r="L64" s="266">
        <v>0</v>
      </c>
      <c r="M64" s="266">
        <v>0</v>
      </c>
      <c r="N64" s="266">
        <v>0</v>
      </c>
      <c r="O64" s="266">
        <v>0</v>
      </c>
      <c r="P64" s="266">
        <v>0</v>
      </c>
      <c r="Q64" s="266">
        <v>0</v>
      </c>
      <c r="R64" s="266">
        <v>0</v>
      </c>
      <c r="S64" s="266">
        <v>0</v>
      </c>
      <c r="T64" s="266">
        <v>0</v>
      </c>
      <c r="U64" s="266">
        <v>0</v>
      </c>
      <c r="V64" s="266">
        <v>0</v>
      </c>
      <c r="W64" s="266">
        <v>0</v>
      </c>
      <c r="X64" s="266">
        <v>0</v>
      </c>
      <c r="Y64" s="266">
        <v>0</v>
      </c>
      <c r="Z64" s="266">
        <v>0</v>
      </c>
      <c r="AA64" s="266">
        <v>0</v>
      </c>
      <c r="AB64" s="266">
        <v>0</v>
      </c>
      <c r="AC64" s="266">
        <v>0</v>
      </c>
      <c r="AD64" s="266">
        <v>0</v>
      </c>
      <c r="AE64" s="266">
        <v>0</v>
      </c>
      <c r="AF64" s="266">
        <v>0</v>
      </c>
      <c r="AG64" s="266">
        <v>0</v>
      </c>
      <c r="AH64" s="266">
        <v>0</v>
      </c>
      <c r="AI64" s="266">
        <v>0</v>
      </c>
      <c r="AJ64" s="266">
        <v>0</v>
      </c>
      <c r="AK64" s="266">
        <v>0</v>
      </c>
      <c r="AL64" s="266">
        <v>0</v>
      </c>
      <c r="AM64" s="266">
        <v>0</v>
      </c>
      <c r="AN64" s="266">
        <v>0</v>
      </c>
      <c r="AO64" s="266">
        <v>0</v>
      </c>
      <c r="AP64" s="266">
        <v>0</v>
      </c>
      <c r="AQ64" s="266">
        <v>0</v>
      </c>
      <c r="AR64" s="266">
        <v>0</v>
      </c>
      <c r="AS64" s="266">
        <v>0</v>
      </c>
      <c r="AT64" s="266">
        <v>0</v>
      </c>
      <c r="AU64" s="266">
        <v>0</v>
      </c>
      <c r="AV64" s="266">
        <v>0</v>
      </c>
      <c r="AW64" s="266">
        <v>0</v>
      </c>
      <c r="AX64" s="266">
        <v>0</v>
      </c>
      <c r="AY64" s="266">
        <v>0</v>
      </c>
      <c r="AZ64" s="266">
        <v>0</v>
      </c>
      <c r="BA64" s="266">
        <v>0</v>
      </c>
      <c r="BB64" s="266">
        <v>0</v>
      </c>
      <c r="BC64" s="266">
        <v>0</v>
      </c>
      <c r="BD64" s="266">
        <v>0</v>
      </c>
      <c r="BE64" s="266">
        <v>0</v>
      </c>
      <c r="BF64" s="266">
        <v>0</v>
      </c>
      <c r="BG64" s="266">
        <v>0</v>
      </c>
      <c r="BH64" s="266">
        <v>0</v>
      </c>
      <c r="BI64" s="266">
        <v>0</v>
      </c>
      <c r="BJ64" s="266">
        <v>0</v>
      </c>
      <c r="BK64" s="266">
        <v>0</v>
      </c>
      <c r="BL64" s="266">
        <v>0</v>
      </c>
      <c r="BM64" s="266">
        <v>0</v>
      </c>
      <c r="BN64" s="266">
        <v>0</v>
      </c>
      <c r="BO64" s="266">
        <v>0</v>
      </c>
      <c r="BP64" s="266">
        <v>0</v>
      </c>
      <c r="BQ64" s="266">
        <v>0</v>
      </c>
      <c r="BR64" s="266">
        <v>0</v>
      </c>
      <c r="BS64" s="266">
        <v>0</v>
      </c>
      <c r="BT64" s="266">
        <v>0</v>
      </c>
      <c r="BU64" s="266">
        <v>0</v>
      </c>
      <c r="BV64" s="266">
        <v>0</v>
      </c>
      <c r="BW64" s="266">
        <v>0</v>
      </c>
      <c r="BX64" s="266">
        <v>0</v>
      </c>
      <c r="BY64" s="266">
        <v>0</v>
      </c>
      <c r="BZ64" s="266">
        <v>0</v>
      </c>
      <c r="CA64" s="266">
        <v>0</v>
      </c>
      <c r="CB64" s="266">
        <v>0</v>
      </c>
      <c r="CC64" s="266">
        <v>0</v>
      </c>
      <c r="CD64" s="266">
        <v>0</v>
      </c>
      <c r="CE64" s="266">
        <v>0</v>
      </c>
      <c r="CF64" s="266">
        <v>0</v>
      </c>
      <c r="CG64" s="266">
        <v>0</v>
      </c>
      <c r="CH64" s="266">
        <v>0</v>
      </c>
      <c r="CI64" s="266">
        <v>0</v>
      </c>
      <c r="CJ64" s="266">
        <v>0</v>
      </c>
      <c r="CK64" s="266">
        <v>0</v>
      </c>
      <c r="CL64" s="266">
        <v>0</v>
      </c>
      <c r="CM64" s="266">
        <v>0</v>
      </c>
      <c r="CN64" s="266">
        <v>0</v>
      </c>
      <c r="CO64" s="266">
        <v>0</v>
      </c>
      <c r="CP64" s="266">
        <v>0</v>
      </c>
      <c r="CQ64" s="266">
        <v>0</v>
      </c>
      <c r="CR64" s="266">
        <v>0</v>
      </c>
      <c r="CS64" s="266">
        <v>0</v>
      </c>
      <c r="CT64" s="266">
        <v>0</v>
      </c>
      <c r="CU64" s="266">
        <v>0</v>
      </c>
      <c r="CV64" s="266">
        <v>0</v>
      </c>
      <c r="CW64" s="266">
        <v>0</v>
      </c>
      <c r="CX64" s="266">
        <v>0</v>
      </c>
      <c r="CY64" s="266">
        <v>0</v>
      </c>
      <c r="CZ64" s="266">
        <v>0</v>
      </c>
      <c r="DA64" s="266">
        <v>0</v>
      </c>
      <c r="DB64" s="266">
        <v>0</v>
      </c>
      <c r="DC64" s="266">
        <v>0</v>
      </c>
      <c r="DD64" s="267">
        <v>0</v>
      </c>
      <c r="DE64" s="267">
        <v>0</v>
      </c>
      <c r="DF64" s="266">
        <v>0</v>
      </c>
      <c r="DG64" s="266">
        <v>0</v>
      </c>
      <c r="DH64" s="266">
        <v>0</v>
      </c>
      <c r="DI64" s="266">
        <v>0</v>
      </c>
      <c r="DJ64" s="266">
        <v>5175136</v>
      </c>
      <c r="DK64" s="266">
        <v>21517481</v>
      </c>
      <c r="DL64" s="266">
        <v>0</v>
      </c>
      <c r="DM64" s="288">
        <v>26692617</v>
      </c>
      <c r="DN64" s="266">
        <v>26692617</v>
      </c>
      <c r="DO64" s="289">
        <v>0</v>
      </c>
      <c r="DP64" s="267">
        <v>0</v>
      </c>
      <c r="DQ64" s="266">
        <v>0</v>
      </c>
      <c r="DR64" s="288">
        <v>26692617</v>
      </c>
      <c r="DS64" s="288">
        <v>26692617</v>
      </c>
      <c r="DT64" s="266">
        <v>0</v>
      </c>
      <c r="DU64" s="266">
        <v>0</v>
      </c>
      <c r="DV64" s="266">
        <v>0</v>
      </c>
      <c r="DW64" s="266">
        <v>0</v>
      </c>
      <c r="DX64" s="288">
        <v>0</v>
      </c>
      <c r="DY64" s="266">
        <v>26692617</v>
      </c>
      <c r="DZ64" s="288">
        <v>26692617</v>
      </c>
    </row>
    <row r="65" spans="1:130" x14ac:dyDescent="0.15">
      <c r="A65" s="51" t="s">
        <v>140</v>
      </c>
      <c r="B65" s="50" t="s">
        <v>141</v>
      </c>
      <c r="C65" s="264">
        <v>41591</v>
      </c>
      <c r="D65" s="264">
        <v>37552</v>
      </c>
      <c r="E65" s="264">
        <v>3350</v>
      </c>
      <c r="F65" s="264">
        <v>3590</v>
      </c>
      <c r="G65" s="264">
        <v>12344</v>
      </c>
      <c r="H65" s="264">
        <v>0</v>
      </c>
      <c r="I65" s="264">
        <v>7560</v>
      </c>
      <c r="J65" s="264">
        <v>50285</v>
      </c>
      <c r="K65" s="264">
        <v>14657</v>
      </c>
      <c r="L65" s="264">
        <v>2786</v>
      </c>
      <c r="M65" s="264">
        <v>0</v>
      </c>
      <c r="N65" s="264">
        <v>434</v>
      </c>
      <c r="O65" s="264">
        <v>3552</v>
      </c>
      <c r="P65" s="264">
        <v>1187</v>
      </c>
      <c r="Q65" s="264">
        <v>1348</v>
      </c>
      <c r="R65" s="264">
        <v>24537</v>
      </c>
      <c r="S65" s="264">
        <v>4488</v>
      </c>
      <c r="T65" s="264">
        <v>3002</v>
      </c>
      <c r="U65" s="264">
        <v>1121</v>
      </c>
      <c r="V65" s="264">
        <v>2683</v>
      </c>
      <c r="W65" s="264">
        <v>0</v>
      </c>
      <c r="X65" s="264">
        <v>6533</v>
      </c>
      <c r="Y65" s="264">
        <v>0</v>
      </c>
      <c r="Z65" s="264">
        <v>76</v>
      </c>
      <c r="AA65" s="264">
        <v>1673</v>
      </c>
      <c r="AB65" s="264">
        <v>4</v>
      </c>
      <c r="AC65" s="264">
        <v>2132</v>
      </c>
      <c r="AD65" s="264">
        <v>4684</v>
      </c>
      <c r="AE65" s="264">
        <v>62</v>
      </c>
      <c r="AF65" s="264">
        <v>57</v>
      </c>
      <c r="AG65" s="264">
        <v>396</v>
      </c>
      <c r="AH65" s="264">
        <v>13192</v>
      </c>
      <c r="AI65" s="264">
        <v>38568</v>
      </c>
      <c r="AJ65" s="264">
        <v>7824</v>
      </c>
      <c r="AK65" s="264">
        <v>0</v>
      </c>
      <c r="AL65" s="264">
        <v>0</v>
      </c>
      <c r="AM65" s="264">
        <v>0</v>
      </c>
      <c r="AN65" s="264">
        <v>538</v>
      </c>
      <c r="AO65" s="264">
        <v>6788</v>
      </c>
      <c r="AP65" s="264">
        <v>139</v>
      </c>
      <c r="AQ65" s="264">
        <v>7218</v>
      </c>
      <c r="AR65" s="264">
        <v>9501</v>
      </c>
      <c r="AS65" s="264">
        <v>828</v>
      </c>
      <c r="AT65" s="264">
        <v>11166</v>
      </c>
      <c r="AU65" s="264">
        <v>721</v>
      </c>
      <c r="AV65" s="264">
        <v>8768</v>
      </c>
      <c r="AW65" s="264">
        <v>75877</v>
      </c>
      <c r="AX65" s="264">
        <v>19147</v>
      </c>
      <c r="AY65" s="264">
        <v>134</v>
      </c>
      <c r="AZ65" s="264">
        <v>36</v>
      </c>
      <c r="BA65" s="264">
        <v>2193</v>
      </c>
      <c r="BB65" s="264">
        <v>1384</v>
      </c>
      <c r="BC65" s="264">
        <v>1972</v>
      </c>
      <c r="BD65" s="264">
        <v>0</v>
      </c>
      <c r="BE65" s="264">
        <v>40</v>
      </c>
      <c r="BF65" s="264">
        <v>2934</v>
      </c>
      <c r="BG65" s="264">
        <v>635</v>
      </c>
      <c r="BH65" s="264">
        <v>27</v>
      </c>
      <c r="BI65" s="264">
        <v>2317</v>
      </c>
      <c r="BJ65" s="264">
        <v>167</v>
      </c>
      <c r="BK65" s="264">
        <v>15798</v>
      </c>
      <c r="BL65" s="264">
        <v>11399</v>
      </c>
      <c r="BM65" s="264">
        <v>10367</v>
      </c>
      <c r="BN65" s="264">
        <v>2523</v>
      </c>
      <c r="BO65" s="264">
        <v>159087</v>
      </c>
      <c r="BP65" s="264">
        <v>46231</v>
      </c>
      <c r="BQ65" s="264">
        <v>129264</v>
      </c>
      <c r="BR65" s="264">
        <v>11344</v>
      </c>
      <c r="BS65" s="264">
        <v>244899</v>
      </c>
      <c r="BT65" s="264">
        <v>76751</v>
      </c>
      <c r="BU65" s="264">
        <v>26371</v>
      </c>
      <c r="BV65" s="264">
        <v>160053</v>
      </c>
      <c r="BW65" s="264">
        <v>692676</v>
      </c>
      <c r="BX65" s="264">
        <v>26734</v>
      </c>
      <c r="BY65" s="264">
        <v>8509</v>
      </c>
      <c r="BZ65" s="264">
        <v>178150</v>
      </c>
      <c r="CA65" s="264">
        <v>34812</v>
      </c>
      <c r="CB65" s="264">
        <v>277</v>
      </c>
      <c r="CC65" s="264">
        <v>1731</v>
      </c>
      <c r="CD65" s="264">
        <v>43096</v>
      </c>
      <c r="CE65" s="264">
        <v>83403</v>
      </c>
      <c r="CF65" s="264">
        <v>4368</v>
      </c>
      <c r="CG65" s="264">
        <v>98699</v>
      </c>
      <c r="CH65" s="264">
        <v>25330</v>
      </c>
      <c r="CI65" s="264">
        <v>1526</v>
      </c>
      <c r="CJ65" s="264">
        <v>1284</v>
      </c>
      <c r="CK65" s="264">
        <v>3267</v>
      </c>
      <c r="CL65" s="264">
        <v>416095</v>
      </c>
      <c r="CM65" s="264">
        <v>206344</v>
      </c>
      <c r="CN65" s="264">
        <v>33422</v>
      </c>
      <c r="CO65" s="264">
        <v>158354</v>
      </c>
      <c r="CP65" s="264">
        <v>4903</v>
      </c>
      <c r="CQ65" s="264">
        <v>58179</v>
      </c>
      <c r="CR65" s="264">
        <v>44824</v>
      </c>
      <c r="CS65" s="264">
        <v>12837</v>
      </c>
      <c r="CT65" s="264">
        <v>9374</v>
      </c>
      <c r="CU65" s="264">
        <v>592</v>
      </c>
      <c r="CV65" s="264">
        <v>7090</v>
      </c>
      <c r="CW65" s="264">
        <v>32704</v>
      </c>
      <c r="CX65" s="264">
        <v>17850</v>
      </c>
      <c r="CY65" s="264">
        <v>33596</v>
      </c>
      <c r="CZ65" s="264">
        <v>15089</v>
      </c>
      <c r="DA65" s="264">
        <v>40126</v>
      </c>
      <c r="DB65" s="264">
        <v>12341</v>
      </c>
      <c r="DC65" s="264">
        <v>0</v>
      </c>
      <c r="DD65" s="265">
        <v>0</v>
      </c>
      <c r="DE65" s="265">
        <v>3645467</v>
      </c>
      <c r="DF65" s="264">
        <v>0</v>
      </c>
      <c r="DG65" s="264">
        <v>0</v>
      </c>
      <c r="DH65" s="264">
        <v>0</v>
      </c>
      <c r="DI65" s="264">
        <v>0</v>
      </c>
      <c r="DJ65" s="264">
        <v>2261181</v>
      </c>
      <c r="DK65" s="264">
        <v>5337917</v>
      </c>
      <c r="DL65" s="264">
        <v>0</v>
      </c>
      <c r="DM65" s="287">
        <v>7599098</v>
      </c>
      <c r="DN65" s="264">
        <v>11244565</v>
      </c>
      <c r="DO65" s="270">
        <v>0</v>
      </c>
      <c r="DP65" s="265">
        <v>0</v>
      </c>
      <c r="DQ65" s="264">
        <v>0</v>
      </c>
      <c r="DR65" s="287">
        <v>7599098</v>
      </c>
      <c r="DS65" s="287">
        <v>11244565</v>
      </c>
      <c r="DT65" s="264">
        <v>-10510</v>
      </c>
      <c r="DU65" s="264">
        <v>0</v>
      </c>
      <c r="DV65" s="264">
        <v>0</v>
      </c>
      <c r="DW65" s="264">
        <v>0</v>
      </c>
      <c r="DX65" s="287">
        <v>-10510</v>
      </c>
      <c r="DY65" s="264">
        <v>7588588</v>
      </c>
      <c r="DZ65" s="287">
        <v>11234055</v>
      </c>
    </row>
    <row r="66" spans="1:130" x14ac:dyDescent="0.15">
      <c r="A66" s="51" t="s">
        <v>142</v>
      </c>
      <c r="B66" s="50" t="s">
        <v>143</v>
      </c>
      <c r="C66" s="264">
        <v>0</v>
      </c>
      <c r="D66" s="264">
        <v>0</v>
      </c>
      <c r="E66" s="264">
        <v>0</v>
      </c>
      <c r="F66" s="264">
        <v>0</v>
      </c>
      <c r="G66" s="264">
        <v>0</v>
      </c>
      <c r="H66" s="264">
        <v>0</v>
      </c>
      <c r="I66" s="264">
        <v>0</v>
      </c>
      <c r="J66" s="264">
        <v>0</v>
      </c>
      <c r="K66" s="264">
        <v>0</v>
      </c>
      <c r="L66" s="264">
        <v>0</v>
      </c>
      <c r="M66" s="264">
        <v>0</v>
      </c>
      <c r="N66" s="264">
        <v>0</v>
      </c>
      <c r="O66" s="264">
        <v>0</v>
      </c>
      <c r="P66" s="264">
        <v>0</v>
      </c>
      <c r="Q66" s="264">
        <v>0</v>
      </c>
      <c r="R66" s="264">
        <v>0</v>
      </c>
      <c r="S66" s="264">
        <v>0</v>
      </c>
      <c r="T66" s="264">
        <v>0</v>
      </c>
      <c r="U66" s="264">
        <v>0</v>
      </c>
      <c r="V66" s="264">
        <v>0</v>
      </c>
      <c r="W66" s="264">
        <v>0</v>
      </c>
      <c r="X66" s="264">
        <v>0</v>
      </c>
      <c r="Y66" s="264">
        <v>0</v>
      </c>
      <c r="Z66" s="264">
        <v>0</v>
      </c>
      <c r="AA66" s="264">
        <v>0</v>
      </c>
      <c r="AB66" s="264">
        <v>0</v>
      </c>
      <c r="AC66" s="264">
        <v>0</v>
      </c>
      <c r="AD66" s="264">
        <v>0</v>
      </c>
      <c r="AE66" s="264">
        <v>0</v>
      </c>
      <c r="AF66" s="264">
        <v>0</v>
      </c>
      <c r="AG66" s="264">
        <v>0</v>
      </c>
      <c r="AH66" s="264">
        <v>0</v>
      </c>
      <c r="AI66" s="264">
        <v>0</v>
      </c>
      <c r="AJ66" s="264">
        <v>0</v>
      </c>
      <c r="AK66" s="264">
        <v>0</v>
      </c>
      <c r="AL66" s="264">
        <v>0</v>
      </c>
      <c r="AM66" s="264">
        <v>0</v>
      </c>
      <c r="AN66" s="264">
        <v>0</v>
      </c>
      <c r="AO66" s="264">
        <v>0</v>
      </c>
      <c r="AP66" s="264">
        <v>0</v>
      </c>
      <c r="AQ66" s="264">
        <v>0</v>
      </c>
      <c r="AR66" s="264">
        <v>0</v>
      </c>
      <c r="AS66" s="264">
        <v>0</v>
      </c>
      <c r="AT66" s="264">
        <v>0</v>
      </c>
      <c r="AU66" s="264">
        <v>0</v>
      </c>
      <c r="AV66" s="264">
        <v>0</v>
      </c>
      <c r="AW66" s="264">
        <v>0</v>
      </c>
      <c r="AX66" s="264">
        <v>0</v>
      </c>
      <c r="AY66" s="264">
        <v>0</v>
      </c>
      <c r="AZ66" s="264">
        <v>0</v>
      </c>
      <c r="BA66" s="264">
        <v>0</v>
      </c>
      <c r="BB66" s="264">
        <v>0</v>
      </c>
      <c r="BC66" s="264">
        <v>0</v>
      </c>
      <c r="BD66" s="264">
        <v>0</v>
      </c>
      <c r="BE66" s="264">
        <v>0</v>
      </c>
      <c r="BF66" s="264">
        <v>0</v>
      </c>
      <c r="BG66" s="264">
        <v>0</v>
      </c>
      <c r="BH66" s="264">
        <v>0</v>
      </c>
      <c r="BI66" s="264">
        <v>0</v>
      </c>
      <c r="BJ66" s="264">
        <v>0</v>
      </c>
      <c r="BK66" s="264">
        <v>0</v>
      </c>
      <c r="BL66" s="264">
        <v>0</v>
      </c>
      <c r="BM66" s="264">
        <v>0</v>
      </c>
      <c r="BN66" s="264">
        <v>0</v>
      </c>
      <c r="BO66" s="264">
        <v>0</v>
      </c>
      <c r="BP66" s="264">
        <v>0</v>
      </c>
      <c r="BQ66" s="264">
        <v>0</v>
      </c>
      <c r="BR66" s="264">
        <v>0</v>
      </c>
      <c r="BS66" s="264">
        <v>0</v>
      </c>
      <c r="BT66" s="264">
        <v>0</v>
      </c>
      <c r="BU66" s="264">
        <v>0</v>
      </c>
      <c r="BV66" s="264">
        <v>0</v>
      </c>
      <c r="BW66" s="264">
        <v>0</v>
      </c>
      <c r="BX66" s="264">
        <v>0</v>
      </c>
      <c r="BY66" s="264">
        <v>0</v>
      </c>
      <c r="BZ66" s="264">
        <v>0</v>
      </c>
      <c r="CA66" s="264">
        <v>0</v>
      </c>
      <c r="CB66" s="264">
        <v>0</v>
      </c>
      <c r="CC66" s="264">
        <v>0</v>
      </c>
      <c r="CD66" s="264">
        <v>0</v>
      </c>
      <c r="CE66" s="264">
        <v>0</v>
      </c>
      <c r="CF66" s="264">
        <v>0</v>
      </c>
      <c r="CG66" s="264">
        <v>0</v>
      </c>
      <c r="CH66" s="264">
        <v>0</v>
      </c>
      <c r="CI66" s="264">
        <v>0</v>
      </c>
      <c r="CJ66" s="264">
        <v>0</v>
      </c>
      <c r="CK66" s="264">
        <v>0</v>
      </c>
      <c r="CL66" s="264">
        <v>0</v>
      </c>
      <c r="CM66" s="264">
        <v>0</v>
      </c>
      <c r="CN66" s="264">
        <v>0</v>
      </c>
      <c r="CO66" s="264">
        <v>0</v>
      </c>
      <c r="CP66" s="264">
        <v>0</v>
      </c>
      <c r="CQ66" s="264">
        <v>0</v>
      </c>
      <c r="CR66" s="264">
        <v>0</v>
      </c>
      <c r="CS66" s="264">
        <v>0</v>
      </c>
      <c r="CT66" s="264">
        <v>0</v>
      </c>
      <c r="CU66" s="264">
        <v>0</v>
      </c>
      <c r="CV66" s="264">
        <v>0</v>
      </c>
      <c r="CW66" s="264">
        <v>0</v>
      </c>
      <c r="CX66" s="264">
        <v>0</v>
      </c>
      <c r="CY66" s="264">
        <v>0</v>
      </c>
      <c r="CZ66" s="264">
        <v>0</v>
      </c>
      <c r="DA66" s="264">
        <v>0</v>
      </c>
      <c r="DB66" s="264">
        <v>0</v>
      </c>
      <c r="DC66" s="264">
        <v>0</v>
      </c>
      <c r="DD66" s="265">
        <v>0</v>
      </c>
      <c r="DE66" s="265">
        <v>0</v>
      </c>
      <c r="DF66" s="264">
        <v>0</v>
      </c>
      <c r="DG66" s="264">
        <v>0</v>
      </c>
      <c r="DH66" s="264">
        <v>0</v>
      </c>
      <c r="DI66" s="264">
        <v>0</v>
      </c>
      <c r="DJ66" s="264">
        <v>25750035</v>
      </c>
      <c r="DK66" s="264">
        <v>40437</v>
      </c>
      <c r="DL66" s="264">
        <v>0</v>
      </c>
      <c r="DM66" s="287">
        <v>25790472</v>
      </c>
      <c r="DN66" s="264">
        <v>25790472</v>
      </c>
      <c r="DO66" s="270">
        <v>0</v>
      </c>
      <c r="DP66" s="265">
        <v>0</v>
      </c>
      <c r="DQ66" s="264">
        <v>0</v>
      </c>
      <c r="DR66" s="287">
        <v>25790472</v>
      </c>
      <c r="DS66" s="287">
        <v>25790472</v>
      </c>
      <c r="DT66" s="264">
        <v>0</v>
      </c>
      <c r="DU66" s="264">
        <v>0</v>
      </c>
      <c r="DV66" s="264">
        <v>0</v>
      </c>
      <c r="DW66" s="264">
        <v>0</v>
      </c>
      <c r="DX66" s="287">
        <v>0</v>
      </c>
      <c r="DY66" s="264">
        <v>25790472</v>
      </c>
      <c r="DZ66" s="287">
        <v>25790472</v>
      </c>
    </row>
    <row r="67" spans="1:130" x14ac:dyDescent="0.15">
      <c r="A67" s="51" t="s">
        <v>144</v>
      </c>
      <c r="B67" s="50" t="s">
        <v>145</v>
      </c>
      <c r="C67" s="264">
        <v>0</v>
      </c>
      <c r="D67" s="264">
        <v>0</v>
      </c>
      <c r="E67" s="264">
        <v>0</v>
      </c>
      <c r="F67" s="264">
        <v>0</v>
      </c>
      <c r="G67" s="264">
        <v>0</v>
      </c>
      <c r="H67" s="264">
        <v>0</v>
      </c>
      <c r="I67" s="264">
        <v>0</v>
      </c>
      <c r="J67" s="264">
        <v>0</v>
      </c>
      <c r="K67" s="264">
        <v>0</v>
      </c>
      <c r="L67" s="264">
        <v>0</v>
      </c>
      <c r="M67" s="264">
        <v>0</v>
      </c>
      <c r="N67" s="264">
        <v>0</v>
      </c>
      <c r="O67" s="264">
        <v>0</v>
      </c>
      <c r="P67" s="264">
        <v>0</v>
      </c>
      <c r="Q67" s="264">
        <v>0</v>
      </c>
      <c r="R67" s="264">
        <v>0</v>
      </c>
      <c r="S67" s="264">
        <v>0</v>
      </c>
      <c r="T67" s="264">
        <v>0</v>
      </c>
      <c r="U67" s="264">
        <v>0</v>
      </c>
      <c r="V67" s="264">
        <v>0</v>
      </c>
      <c r="W67" s="264">
        <v>0</v>
      </c>
      <c r="X67" s="264">
        <v>0</v>
      </c>
      <c r="Y67" s="264">
        <v>0</v>
      </c>
      <c r="Z67" s="264">
        <v>0</v>
      </c>
      <c r="AA67" s="264">
        <v>0</v>
      </c>
      <c r="AB67" s="264">
        <v>0</v>
      </c>
      <c r="AC67" s="264">
        <v>0</v>
      </c>
      <c r="AD67" s="264">
        <v>0</v>
      </c>
      <c r="AE67" s="264">
        <v>0</v>
      </c>
      <c r="AF67" s="264">
        <v>0</v>
      </c>
      <c r="AG67" s="264">
        <v>0</v>
      </c>
      <c r="AH67" s="264">
        <v>0</v>
      </c>
      <c r="AI67" s="264">
        <v>0</v>
      </c>
      <c r="AJ67" s="264">
        <v>0</v>
      </c>
      <c r="AK67" s="264">
        <v>0</v>
      </c>
      <c r="AL67" s="264">
        <v>0</v>
      </c>
      <c r="AM67" s="264">
        <v>0</v>
      </c>
      <c r="AN67" s="264">
        <v>0</v>
      </c>
      <c r="AO67" s="264">
        <v>0</v>
      </c>
      <c r="AP67" s="264">
        <v>0</v>
      </c>
      <c r="AQ67" s="264">
        <v>0</v>
      </c>
      <c r="AR67" s="264">
        <v>0</v>
      </c>
      <c r="AS67" s="264">
        <v>0</v>
      </c>
      <c r="AT67" s="264">
        <v>0</v>
      </c>
      <c r="AU67" s="264">
        <v>0</v>
      </c>
      <c r="AV67" s="264">
        <v>0</v>
      </c>
      <c r="AW67" s="264">
        <v>0</v>
      </c>
      <c r="AX67" s="264">
        <v>0</v>
      </c>
      <c r="AY67" s="264">
        <v>0</v>
      </c>
      <c r="AZ67" s="264">
        <v>0</v>
      </c>
      <c r="BA67" s="264">
        <v>0</v>
      </c>
      <c r="BB67" s="264">
        <v>0</v>
      </c>
      <c r="BC67" s="264">
        <v>0</v>
      </c>
      <c r="BD67" s="264">
        <v>0</v>
      </c>
      <c r="BE67" s="264">
        <v>0</v>
      </c>
      <c r="BF67" s="264">
        <v>0</v>
      </c>
      <c r="BG67" s="264">
        <v>0</v>
      </c>
      <c r="BH67" s="264">
        <v>0</v>
      </c>
      <c r="BI67" s="264">
        <v>0</v>
      </c>
      <c r="BJ67" s="264">
        <v>0</v>
      </c>
      <c r="BK67" s="264">
        <v>0</v>
      </c>
      <c r="BL67" s="264">
        <v>0</v>
      </c>
      <c r="BM67" s="264">
        <v>0</v>
      </c>
      <c r="BN67" s="264">
        <v>0</v>
      </c>
      <c r="BO67" s="264">
        <v>0</v>
      </c>
      <c r="BP67" s="264">
        <v>0</v>
      </c>
      <c r="BQ67" s="264">
        <v>0</v>
      </c>
      <c r="BR67" s="264">
        <v>0</v>
      </c>
      <c r="BS67" s="264">
        <v>0</v>
      </c>
      <c r="BT67" s="264">
        <v>0</v>
      </c>
      <c r="BU67" s="264">
        <v>0</v>
      </c>
      <c r="BV67" s="264">
        <v>0</v>
      </c>
      <c r="BW67" s="264">
        <v>0</v>
      </c>
      <c r="BX67" s="264">
        <v>0</v>
      </c>
      <c r="BY67" s="264">
        <v>0</v>
      </c>
      <c r="BZ67" s="264">
        <v>0</v>
      </c>
      <c r="CA67" s="264">
        <v>0</v>
      </c>
      <c r="CB67" s="264">
        <v>0</v>
      </c>
      <c r="CC67" s="264">
        <v>0</v>
      </c>
      <c r="CD67" s="264">
        <v>0</v>
      </c>
      <c r="CE67" s="264">
        <v>0</v>
      </c>
      <c r="CF67" s="264">
        <v>0</v>
      </c>
      <c r="CG67" s="264">
        <v>0</v>
      </c>
      <c r="CH67" s="264">
        <v>0</v>
      </c>
      <c r="CI67" s="264">
        <v>0</v>
      </c>
      <c r="CJ67" s="264">
        <v>0</v>
      </c>
      <c r="CK67" s="264">
        <v>0</v>
      </c>
      <c r="CL67" s="264">
        <v>0</v>
      </c>
      <c r="CM67" s="264">
        <v>0</v>
      </c>
      <c r="CN67" s="264">
        <v>0</v>
      </c>
      <c r="CO67" s="264">
        <v>0</v>
      </c>
      <c r="CP67" s="264">
        <v>0</v>
      </c>
      <c r="CQ67" s="264">
        <v>0</v>
      </c>
      <c r="CR67" s="264">
        <v>0</v>
      </c>
      <c r="CS67" s="264">
        <v>0</v>
      </c>
      <c r="CT67" s="264">
        <v>0</v>
      </c>
      <c r="CU67" s="264">
        <v>0</v>
      </c>
      <c r="CV67" s="264">
        <v>0</v>
      </c>
      <c r="CW67" s="264">
        <v>0</v>
      </c>
      <c r="CX67" s="264">
        <v>0</v>
      </c>
      <c r="CY67" s="264">
        <v>0</v>
      </c>
      <c r="CZ67" s="264">
        <v>0</v>
      </c>
      <c r="DA67" s="264">
        <v>0</v>
      </c>
      <c r="DB67" s="264">
        <v>0</v>
      </c>
      <c r="DC67" s="264">
        <v>0</v>
      </c>
      <c r="DD67" s="265">
        <v>0</v>
      </c>
      <c r="DE67" s="265">
        <v>0</v>
      </c>
      <c r="DF67" s="264">
        <v>0</v>
      </c>
      <c r="DG67" s="264">
        <v>0</v>
      </c>
      <c r="DH67" s="264">
        <v>0</v>
      </c>
      <c r="DI67" s="264">
        <v>0</v>
      </c>
      <c r="DJ67" s="264">
        <v>3302907</v>
      </c>
      <c r="DK67" s="264">
        <v>4911601</v>
      </c>
      <c r="DL67" s="264">
        <v>0</v>
      </c>
      <c r="DM67" s="287">
        <v>8214508</v>
      </c>
      <c r="DN67" s="264">
        <v>8214508</v>
      </c>
      <c r="DO67" s="270">
        <v>0</v>
      </c>
      <c r="DP67" s="265">
        <v>0</v>
      </c>
      <c r="DQ67" s="264">
        <v>0</v>
      </c>
      <c r="DR67" s="287">
        <v>8214508</v>
      </c>
      <c r="DS67" s="287">
        <v>8214508</v>
      </c>
      <c r="DT67" s="264">
        <v>0</v>
      </c>
      <c r="DU67" s="264">
        <v>0</v>
      </c>
      <c r="DV67" s="264">
        <v>0</v>
      </c>
      <c r="DW67" s="264">
        <v>0</v>
      </c>
      <c r="DX67" s="287">
        <v>0</v>
      </c>
      <c r="DY67" s="264">
        <v>8214508</v>
      </c>
      <c r="DZ67" s="287">
        <v>8214508</v>
      </c>
    </row>
    <row r="68" spans="1:130" x14ac:dyDescent="0.15">
      <c r="A68" s="51" t="s">
        <v>146</v>
      </c>
      <c r="B68" s="50" t="s">
        <v>147</v>
      </c>
      <c r="C68" s="264">
        <v>66844</v>
      </c>
      <c r="D68" s="264">
        <v>119787</v>
      </c>
      <c r="E68" s="264">
        <v>32123</v>
      </c>
      <c r="F68" s="264">
        <v>7117</v>
      </c>
      <c r="G68" s="264">
        <v>97656</v>
      </c>
      <c r="H68" s="264">
        <v>0</v>
      </c>
      <c r="I68" s="264">
        <v>82865</v>
      </c>
      <c r="J68" s="264">
        <v>319362</v>
      </c>
      <c r="K68" s="264">
        <v>74717</v>
      </c>
      <c r="L68" s="264">
        <v>101019</v>
      </c>
      <c r="M68" s="264">
        <v>0</v>
      </c>
      <c r="N68" s="264">
        <v>5835</v>
      </c>
      <c r="O68" s="264">
        <v>20175</v>
      </c>
      <c r="P68" s="264">
        <v>14817</v>
      </c>
      <c r="Q68" s="264">
        <v>4112</v>
      </c>
      <c r="R68" s="264">
        <v>435436</v>
      </c>
      <c r="S68" s="264">
        <v>6936</v>
      </c>
      <c r="T68" s="264">
        <v>21826</v>
      </c>
      <c r="U68" s="264">
        <v>12979</v>
      </c>
      <c r="V68" s="264">
        <v>49904</v>
      </c>
      <c r="W68" s="264">
        <v>0</v>
      </c>
      <c r="X68" s="264">
        <v>31737</v>
      </c>
      <c r="Y68" s="264">
        <v>0</v>
      </c>
      <c r="Z68" s="264">
        <v>279</v>
      </c>
      <c r="AA68" s="264">
        <v>11892</v>
      </c>
      <c r="AB68" s="264">
        <v>121</v>
      </c>
      <c r="AC68" s="264">
        <v>6050</v>
      </c>
      <c r="AD68" s="264">
        <v>19360</v>
      </c>
      <c r="AE68" s="264">
        <v>719</v>
      </c>
      <c r="AF68" s="264">
        <v>258</v>
      </c>
      <c r="AG68" s="264">
        <v>1691</v>
      </c>
      <c r="AH68" s="264">
        <v>68086</v>
      </c>
      <c r="AI68" s="264">
        <v>186896</v>
      </c>
      <c r="AJ68" s="264">
        <v>23750</v>
      </c>
      <c r="AK68" s="264">
        <v>0</v>
      </c>
      <c r="AL68" s="264">
        <v>0</v>
      </c>
      <c r="AM68" s="264">
        <v>0</v>
      </c>
      <c r="AN68" s="264">
        <v>2606</v>
      </c>
      <c r="AO68" s="264">
        <v>54916</v>
      </c>
      <c r="AP68" s="264">
        <v>608</v>
      </c>
      <c r="AQ68" s="264">
        <v>9669</v>
      </c>
      <c r="AR68" s="264">
        <v>37176</v>
      </c>
      <c r="AS68" s="264">
        <v>2382</v>
      </c>
      <c r="AT68" s="264">
        <v>54066</v>
      </c>
      <c r="AU68" s="264">
        <v>1708</v>
      </c>
      <c r="AV68" s="264">
        <v>104130</v>
      </c>
      <c r="AW68" s="264">
        <v>174390</v>
      </c>
      <c r="AX68" s="264">
        <v>56433</v>
      </c>
      <c r="AY68" s="264">
        <v>415</v>
      </c>
      <c r="AZ68" s="264">
        <v>45</v>
      </c>
      <c r="BA68" s="264">
        <v>5377</v>
      </c>
      <c r="BB68" s="264">
        <v>1433</v>
      </c>
      <c r="BC68" s="264">
        <v>5751</v>
      </c>
      <c r="BD68" s="264">
        <v>0</v>
      </c>
      <c r="BE68" s="264">
        <v>119</v>
      </c>
      <c r="BF68" s="264">
        <v>30256</v>
      </c>
      <c r="BG68" s="264">
        <v>3201</v>
      </c>
      <c r="BH68" s="264">
        <v>160</v>
      </c>
      <c r="BI68" s="264">
        <v>5675</v>
      </c>
      <c r="BJ68" s="264">
        <v>8619</v>
      </c>
      <c r="BK68" s="264">
        <v>35099</v>
      </c>
      <c r="BL68" s="264">
        <v>8107</v>
      </c>
      <c r="BM68" s="264">
        <v>22988</v>
      </c>
      <c r="BN68" s="264">
        <v>12503</v>
      </c>
      <c r="BO68" s="264">
        <v>1444881</v>
      </c>
      <c r="BP68" s="264">
        <v>28458</v>
      </c>
      <c r="BQ68" s="264">
        <v>102310</v>
      </c>
      <c r="BR68" s="264">
        <v>234107</v>
      </c>
      <c r="BS68" s="264">
        <v>843782</v>
      </c>
      <c r="BT68" s="264">
        <v>64501</v>
      </c>
      <c r="BU68" s="264">
        <v>51353</v>
      </c>
      <c r="BV68" s="264">
        <v>38041</v>
      </c>
      <c r="BW68" s="264">
        <v>0</v>
      </c>
      <c r="BX68" s="264">
        <v>57031</v>
      </c>
      <c r="BY68" s="264">
        <v>19548</v>
      </c>
      <c r="BZ68" s="264">
        <v>24500</v>
      </c>
      <c r="CA68" s="264">
        <v>6696</v>
      </c>
      <c r="CB68" s="264">
        <v>6125</v>
      </c>
      <c r="CC68" s="264">
        <v>627</v>
      </c>
      <c r="CD68" s="264">
        <v>83558</v>
      </c>
      <c r="CE68" s="264">
        <v>30887</v>
      </c>
      <c r="CF68" s="264">
        <v>8056</v>
      </c>
      <c r="CG68" s="264">
        <v>113496</v>
      </c>
      <c r="CH68" s="264">
        <v>7660</v>
      </c>
      <c r="CI68" s="264">
        <v>3022</v>
      </c>
      <c r="CJ68" s="264">
        <v>379</v>
      </c>
      <c r="CK68" s="264">
        <v>5396</v>
      </c>
      <c r="CL68" s="264">
        <v>223723</v>
      </c>
      <c r="CM68" s="264">
        <v>354401</v>
      </c>
      <c r="CN68" s="264">
        <v>58240</v>
      </c>
      <c r="CO68" s="264">
        <v>291202</v>
      </c>
      <c r="CP68" s="264">
        <v>17090</v>
      </c>
      <c r="CQ68" s="264">
        <v>133926</v>
      </c>
      <c r="CR68" s="264">
        <v>107390</v>
      </c>
      <c r="CS68" s="264">
        <v>7963</v>
      </c>
      <c r="CT68" s="264">
        <v>8279</v>
      </c>
      <c r="CU68" s="264">
        <v>6844</v>
      </c>
      <c r="CV68" s="264">
        <v>14479</v>
      </c>
      <c r="CW68" s="264">
        <v>58528</v>
      </c>
      <c r="CX68" s="264">
        <v>195186</v>
      </c>
      <c r="CY68" s="264">
        <v>249898</v>
      </c>
      <c r="CZ68" s="264">
        <v>94455</v>
      </c>
      <c r="DA68" s="264">
        <v>191147</v>
      </c>
      <c r="DB68" s="264">
        <v>44570</v>
      </c>
      <c r="DC68" s="264">
        <v>0</v>
      </c>
      <c r="DD68" s="265">
        <v>5860</v>
      </c>
      <c r="DE68" s="265">
        <v>7699776</v>
      </c>
      <c r="DF68" s="264">
        <v>4650</v>
      </c>
      <c r="DG68" s="264">
        <v>3289835</v>
      </c>
      <c r="DH68" s="264">
        <v>0</v>
      </c>
      <c r="DI68" s="264">
        <v>0</v>
      </c>
      <c r="DJ68" s="264">
        <v>0</v>
      </c>
      <c r="DK68" s="264">
        <v>0</v>
      </c>
      <c r="DL68" s="264">
        <v>0</v>
      </c>
      <c r="DM68" s="287">
        <v>3294485</v>
      </c>
      <c r="DN68" s="264">
        <v>10994261</v>
      </c>
      <c r="DO68" s="270">
        <v>1728837</v>
      </c>
      <c r="DP68" s="265">
        <v>22828</v>
      </c>
      <c r="DQ68" s="264">
        <v>1751665</v>
      </c>
      <c r="DR68" s="287">
        <v>5046150</v>
      </c>
      <c r="DS68" s="287">
        <v>12745926</v>
      </c>
      <c r="DT68" s="264">
        <v>0</v>
      </c>
      <c r="DU68" s="264">
        <v>-948</v>
      </c>
      <c r="DV68" s="264">
        <v>0</v>
      </c>
      <c r="DW68" s="264">
        <v>0</v>
      </c>
      <c r="DX68" s="287">
        <v>-948</v>
      </c>
      <c r="DY68" s="264">
        <v>5045202</v>
      </c>
      <c r="DZ68" s="287">
        <v>12744978</v>
      </c>
    </row>
    <row r="69" spans="1:130" x14ac:dyDescent="0.15">
      <c r="A69" s="58" t="s">
        <v>148</v>
      </c>
      <c r="B69" s="59" t="s">
        <v>149</v>
      </c>
      <c r="C69" s="266">
        <v>14</v>
      </c>
      <c r="D69" s="266">
        <v>0</v>
      </c>
      <c r="E69" s="266">
        <v>1458</v>
      </c>
      <c r="F69" s="266">
        <v>446</v>
      </c>
      <c r="G69" s="266">
        <v>253</v>
      </c>
      <c r="H69" s="266">
        <v>0</v>
      </c>
      <c r="I69" s="266">
        <v>25</v>
      </c>
      <c r="J69" s="266">
        <v>81541</v>
      </c>
      <c r="K69" s="266">
        <v>7954</v>
      </c>
      <c r="L69" s="266">
        <v>15066</v>
      </c>
      <c r="M69" s="266">
        <v>0</v>
      </c>
      <c r="N69" s="266">
        <v>1273</v>
      </c>
      <c r="O69" s="266">
        <v>2093</v>
      </c>
      <c r="P69" s="266">
        <v>131</v>
      </c>
      <c r="Q69" s="266">
        <v>207</v>
      </c>
      <c r="R69" s="266">
        <v>4251</v>
      </c>
      <c r="S69" s="266">
        <v>670</v>
      </c>
      <c r="T69" s="266">
        <v>912</v>
      </c>
      <c r="U69" s="266">
        <v>3754</v>
      </c>
      <c r="V69" s="266">
        <v>910</v>
      </c>
      <c r="W69" s="266">
        <v>0</v>
      </c>
      <c r="X69" s="266">
        <v>1783</v>
      </c>
      <c r="Y69" s="266">
        <v>0</v>
      </c>
      <c r="Z69" s="266">
        <v>112</v>
      </c>
      <c r="AA69" s="266">
        <v>938</v>
      </c>
      <c r="AB69" s="266">
        <v>0</v>
      </c>
      <c r="AC69" s="266">
        <v>64</v>
      </c>
      <c r="AD69" s="266">
        <v>4452</v>
      </c>
      <c r="AE69" s="266">
        <v>201</v>
      </c>
      <c r="AF69" s="266">
        <v>11</v>
      </c>
      <c r="AG69" s="266">
        <v>899</v>
      </c>
      <c r="AH69" s="266">
        <v>1358</v>
      </c>
      <c r="AI69" s="266">
        <v>107861</v>
      </c>
      <c r="AJ69" s="266">
        <v>1524</v>
      </c>
      <c r="AK69" s="266">
        <v>0</v>
      </c>
      <c r="AL69" s="266">
        <v>0</v>
      </c>
      <c r="AM69" s="266">
        <v>0</v>
      </c>
      <c r="AN69" s="266">
        <v>36</v>
      </c>
      <c r="AO69" s="266">
        <v>1112</v>
      </c>
      <c r="AP69" s="266">
        <v>123</v>
      </c>
      <c r="AQ69" s="266">
        <v>2156</v>
      </c>
      <c r="AR69" s="266">
        <v>7527</v>
      </c>
      <c r="AS69" s="266">
        <v>403</v>
      </c>
      <c r="AT69" s="266">
        <v>5881</v>
      </c>
      <c r="AU69" s="266">
        <v>537</v>
      </c>
      <c r="AV69" s="266">
        <v>10774</v>
      </c>
      <c r="AW69" s="266">
        <v>15171</v>
      </c>
      <c r="AX69" s="266">
        <v>6943</v>
      </c>
      <c r="AY69" s="266">
        <v>8</v>
      </c>
      <c r="AZ69" s="266">
        <v>3</v>
      </c>
      <c r="BA69" s="266">
        <v>933</v>
      </c>
      <c r="BB69" s="266">
        <v>337</v>
      </c>
      <c r="BC69" s="266">
        <v>659</v>
      </c>
      <c r="BD69" s="266">
        <v>0</v>
      </c>
      <c r="BE69" s="266">
        <v>159</v>
      </c>
      <c r="BF69" s="266">
        <v>14971</v>
      </c>
      <c r="BG69" s="266">
        <v>117</v>
      </c>
      <c r="BH69" s="266">
        <v>77</v>
      </c>
      <c r="BI69" s="266">
        <v>1362</v>
      </c>
      <c r="BJ69" s="266">
        <v>1185</v>
      </c>
      <c r="BK69" s="266">
        <v>13140</v>
      </c>
      <c r="BL69" s="266">
        <v>6121</v>
      </c>
      <c r="BM69" s="266">
        <v>7689</v>
      </c>
      <c r="BN69" s="266">
        <v>7026</v>
      </c>
      <c r="BO69" s="266">
        <v>27273</v>
      </c>
      <c r="BP69" s="266">
        <v>14551</v>
      </c>
      <c r="BQ69" s="266">
        <v>3582</v>
      </c>
      <c r="BR69" s="266">
        <v>8598</v>
      </c>
      <c r="BS69" s="266">
        <v>225818</v>
      </c>
      <c r="BT69" s="266">
        <v>16465</v>
      </c>
      <c r="BU69" s="266">
        <v>8615</v>
      </c>
      <c r="BV69" s="266">
        <v>1700</v>
      </c>
      <c r="BW69" s="266">
        <v>0</v>
      </c>
      <c r="BX69" s="266">
        <v>706</v>
      </c>
      <c r="BY69" s="266">
        <v>3247</v>
      </c>
      <c r="BZ69" s="266">
        <v>3897</v>
      </c>
      <c r="CA69" s="266">
        <v>5004</v>
      </c>
      <c r="CB69" s="266">
        <v>1362</v>
      </c>
      <c r="CC69" s="266">
        <v>169</v>
      </c>
      <c r="CD69" s="266">
        <v>321</v>
      </c>
      <c r="CE69" s="266">
        <v>3495</v>
      </c>
      <c r="CF69" s="266">
        <v>1682</v>
      </c>
      <c r="CG69" s="266">
        <v>12222</v>
      </c>
      <c r="CH69" s="266">
        <v>1844</v>
      </c>
      <c r="CI69" s="266">
        <v>290</v>
      </c>
      <c r="CJ69" s="266">
        <v>112</v>
      </c>
      <c r="CK69" s="266">
        <v>1295</v>
      </c>
      <c r="CL69" s="266">
        <v>80064</v>
      </c>
      <c r="CM69" s="266">
        <v>90814</v>
      </c>
      <c r="CN69" s="266">
        <v>10273</v>
      </c>
      <c r="CO69" s="266">
        <v>86718</v>
      </c>
      <c r="CP69" s="266">
        <v>5529</v>
      </c>
      <c r="CQ69" s="266">
        <v>65843</v>
      </c>
      <c r="CR69" s="266">
        <v>60520</v>
      </c>
      <c r="CS69" s="266">
        <v>4795</v>
      </c>
      <c r="CT69" s="266">
        <v>319</v>
      </c>
      <c r="CU69" s="266">
        <v>525</v>
      </c>
      <c r="CV69" s="266">
        <v>9032</v>
      </c>
      <c r="CW69" s="266">
        <v>23043</v>
      </c>
      <c r="CX69" s="266">
        <v>109399</v>
      </c>
      <c r="CY69" s="266">
        <v>269368</v>
      </c>
      <c r="CZ69" s="266">
        <v>37227</v>
      </c>
      <c r="DA69" s="266">
        <v>10534</v>
      </c>
      <c r="DB69" s="266">
        <v>17793</v>
      </c>
      <c r="DC69" s="266">
        <v>0</v>
      </c>
      <c r="DD69" s="267">
        <v>303</v>
      </c>
      <c r="DE69" s="267">
        <v>1568958</v>
      </c>
      <c r="DF69" s="266">
        <v>1207</v>
      </c>
      <c r="DG69" s="266">
        <v>1049065</v>
      </c>
      <c r="DH69" s="266">
        <v>0</v>
      </c>
      <c r="DI69" s="266">
        <v>0</v>
      </c>
      <c r="DJ69" s="266">
        <v>0</v>
      </c>
      <c r="DK69" s="266">
        <v>0</v>
      </c>
      <c r="DL69" s="266">
        <v>0</v>
      </c>
      <c r="DM69" s="288">
        <v>1050272</v>
      </c>
      <c r="DN69" s="266">
        <v>2619230</v>
      </c>
      <c r="DO69" s="289">
        <v>0</v>
      </c>
      <c r="DP69" s="267">
        <v>738</v>
      </c>
      <c r="DQ69" s="266">
        <v>738</v>
      </c>
      <c r="DR69" s="288">
        <v>1051010</v>
      </c>
      <c r="DS69" s="288">
        <v>2619968</v>
      </c>
      <c r="DT69" s="266">
        <v>-667943</v>
      </c>
      <c r="DU69" s="266">
        <v>-106</v>
      </c>
      <c r="DV69" s="266">
        <v>0</v>
      </c>
      <c r="DW69" s="266">
        <v>0</v>
      </c>
      <c r="DX69" s="288">
        <v>-668049</v>
      </c>
      <c r="DY69" s="266">
        <v>382961</v>
      </c>
      <c r="DZ69" s="288">
        <v>1951919</v>
      </c>
    </row>
    <row r="70" spans="1:130" x14ac:dyDescent="0.15">
      <c r="A70" s="51" t="s">
        <v>150</v>
      </c>
      <c r="B70" s="50" t="s">
        <v>151</v>
      </c>
      <c r="C70" s="264">
        <v>1490</v>
      </c>
      <c r="D70" s="264">
        <v>31698</v>
      </c>
      <c r="E70" s="264">
        <v>3480</v>
      </c>
      <c r="F70" s="264">
        <v>563</v>
      </c>
      <c r="G70" s="264">
        <v>3536</v>
      </c>
      <c r="H70" s="264">
        <v>0</v>
      </c>
      <c r="I70" s="264">
        <v>8865</v>
      </c>
      <c r="J70" s="264">
        <v>118499</v>
      </c>
      <c r="K70" s="264">
        <v>14918</v>
      </c>
      <c r="L70" s="264">
        <v>2250</v>
      </c>
      <c r="M70" s="264">
        <v>0</v>
      </c>
      <c r="N70" s="264">
        <v>260</v>
      </c>
      <c r="O70" s="264">
        <v>2600</v>
      </c>
      <c r="P70" s="264">
        <v>714</v>
      </c>
      <c r="Q70" s="264">
        <v>378</v>
      </c>
      <c r="R70" s="264">
        <v>4141</v>
      </c>
      <c r="S70" s="264">
        <v>918</v>
      </c>
      <c r="T70" s="264">
        <v>744</v>
      </c>
      <c r="U70" s="264">
        <v>556</v>
      </c>
      <c r="V70" s="264">
        <v>966</v>
      </c>
      <c r="W70" s="264">
        <v>0</v>
      </c>
      <c r="X70" s="264">
        <v>1103</v>
      </c>
      <c r="Y70" s="264">
        <v>0</v>
      </c>
      <c r="Z70" s="264">
        <v>156</v>
      </c>
      <c r="AA70" s="264">
        <v>1105</v>
      </c>
      <c r="AB70" s="264">
        <v>2</v>
      </c>
      <c r="AC70" s="264">
        <v>307</v>
      </c>
      <c r="AD70" s="264">
        <v>911</v>
      </c>
      <c r="AE70" s="264">
        <v>15</v>
      </c>
      <c r="AF70" s="264">
        <v>32</v>
      </c>
      <c r="AG70" s="264">
        <v>68</v>
      </c>
      <c r="AH70" s="264">
        <v>3620</v>
      </c>
      <c r="AI70" s="264">
        <v>7935</v>
      </c>
      <c r="AJ70" s="264">
        <v>792</v>
      </c>
      <c r="AK70" s="264">
        <v>0</v>
      </c>
      <c r="AL70" s="264">
        <v>0</v>
      </c>
      <c r="AM70" s="264">
        <v>0</v>
      </c>
      <c r="AN70" s="264">
        <v>20</v>
      </c>
      <c r="AO70" s="264">
        <v>1868</v>
      </c>
      <c r="AP70" s="264">
        <v>20</v>
      </c>
      <c r="AQ70" s="264">
        <v>829</v>
      </c>
      <c r="AR70" s="264">
        <v>1799</v>
      </c>
      <c r="AS70" s="264">
        <v>321</v>
      </c>
      <c r="AT70" s="264">
        <v>5539</v>
      </c>
      <c r="AU70" s="264">
        <v>189</v>
      </c>
      <c r="AV70" s="264">
        <v>8015</v>
      </c>
      <c r="AW70" s="264">
        <v>17242</v>
      </c>
      <c r="AX70" s="264">
        <v>2284</v>
      </c>
      <c r="AY70" s="264">
        <v>69</v>
      </c>
      <c r="AZ70" s="264">
        <v>5</v>
      </c>
      <c r="BA70" s="264">
        <v>446</v>
      </c>
      <c r="BB70" s="264">
        <v>107</v>
      </c>
      <c r="BC70" s="264">
        <v>437</v>
      </c>
      <c r="BD70" s="264">
        <v>0</v>
      </c>
      <c r="BE70" s="264">
        <v>15</v>
      </c>
      <c r="BF70" s="264">
        <v>2005</v>
      </c>
      <c r="BG70" s="264">
        <v>822</v>
      </c>
      <c r="BH70" s="264">
        <v>5</v>
      </c>
      <c r="BI70" s="264">
        <v>1030</v>
      </c>
      <c r="BJ70" s="264">
        <v>892</v>
      </c>
      <c r="BK70" s="264">
        <v>16469</v>
      </c>
      <c r="BL70" s="264">
        <v>13328</v>
      </c>
      <c r="BM70" s="264">
        <v>12367</v>
      </c>
      <c r="BN70" s="264">
        <v>5709</v>
      </c>
      <c r="BO70" s="264">
        <v>8453</v>
      </c>
      <c r="BP70" s="264">
        <v>5604</v>
      </c>
      <c r="BQ70" s="264">
        <v>323686</v>
      </c>
      <c r="BR70" s="264">
        <v>37161</v>
      </c>
      <c r="BS70" s="264">
        <v>202584</v>
      </c>
      <c r="BT70" s="264">
        <v>35743</v>
      </c>
      <c r="BU70" s="264">
        <v>14086</v>
      </c>
      <c r="BV70" s="264">
        <v>3762</v>
      </c>
      <c r="BW70" s="264">
        <v>0</v>
      </c>
      <c r="BX70" s="264">
        <v>12224</v>
      </c>
      <c r="BY70" s="264">
        <v>8672</v>
      </c>
      <c r="BZ70" s="264">
        <v>160642</v>
      </c>
      <c r="CA70" s="264">
        <v>8553</v>
      </c>
      <c r="CB70" s="264">
        <v>930</v>
      </c>
      <c r="CC70" s="264">
        <v>411</v>
      </c>
      <c r="CD70" s="264">
        <v>6219</v>
      </c>
      <c r="CE70" s="264">
        <v>25152</v>
      </c>
      <c r="CF70" s="264">
        <v>2017</v>
      </c>
      <c r="CG70" s="264">
        <v>101911</v>
      </c>
      <c r="CH70" s="264">
        <v>1519</v>
      </c>
      <c r="CI70" s="264">
        <v>448</v>
      </c>
      <c r="CJ70" s="264">
        <v>286</v>
      </c>
      <c r="CK70" s="264">
        <v>2172</v>
      </c>
      <c r="CL70" s="264">
        <v>198878</v>
      </c>
      <c r="CM70" s="264">
        <v>285809</v>
      </c>
      <c r="CN70" s="264">
        <v>56326</v>
      </c>
      <c r="CO70" s="264">
        <v>344859</v>
      </c>
      <c r="CP70" s="264">
        <v>11604</v>
      </c>
      <c r="CQ70" s="264">
        <v>100221</v>
      </c>
      <c r="CR70" s="264">
        <v>132077</v>
      </c>
      <c r="CS70" s="264">
        <v>11820</v>
      </c>
      <c r="CT70" s="264">
        <v>1698</v>
      </c>
      <c r="CU70" s="264">
        <v>468</v>
      </c>
      <c r="CV70" s="264">
        <v>8007</v>
      </c>
      <c r="CW70" s="264">
        <v>19519</v>
      </c>
      <c r="CX70" s="264">
        <v>117723</v>
      </c>
      <c r="CY70" s="264">
        <v>248522</v>
      </c>
      <c r="CZ70" s="264">
        <v>104275</v>
      </c>
      <c r="DA70" s="264">
        <v>69666</v>
      </c>
      <c r="DB70" s="264">
        <v>18974</v>
      </c>
      <c r="DC70" s="264">
        <v>0</v>
      </c>
      <c r="DD70" s="265">
        <v>3801</v>
      </c>
      <c r="DE70" s="265">
        <v>3000936</v>
      </c>
      <c r="DF70" s="264">
        <v>2329</v>
      </c>
      <c r="DG70" s="264">
        <v>2136274</v>
      </c>
      <c r="DH70" s="264">
        <v>-366765</v>
      </c>
      <c r="DI70" s="264">
        <v>101783</v>
      </c>
      <c r="DJ70" s="264">
        <v>0</v>
      </c>
      <c r="DK70" s="264">
        <v>0</v>
      </c>
      <c r="DL70" s="264">
        <v>0</v>
      </c>
      <c r="DM70" s="287">
        <v>1873621</v>
      </c>
      <c r="DN70" s="264">
        <v>4874557</v>
      </c>
      <c r="DO70" s="270">
        <v>0</v>
      </c>
      <c r="DP70" s="265">
        <v>8085</v>
      </c>
      <c r="DQ70" s="264">
        <v>8085</v>
      </c>
      <c r="DR70" s="287">
        <v>1881706</v>
      </c>
      <c r="DS70" s="287">
        <v>4882642</v>
      </c>
      <c r="DT70" s="264">
        <v>-4060</v>
      </c>
      <c r="DU70" s="264">
        <v>-698</v>
      </c>
      <c r="DV70" s="264">
        <v>0</v>
      </c>
      <c r="DW70" s="264">
        <v>0</v>
      </c>
      <c r="DX70" s="287">
        <v>-4758</v>
      </c>
      <c r="DY70" s="264">
        <v>1876948</v>
      </c>
      <c r="DZ70" s="287">
        <v>4877884</v>
      </c>
    </row>
    <row r="71" spans="1:130" x14ac:dyDescent="0.15">
      <c r="A71" s="51" t="s">
        <v>152</v>
      </c>
      <c r="B71" s="50" t="s">
        <v>153</v>
      </c>
      <c r="C71" s="264">
        <v>32</v>
      </c>
      <c r="D71" s="264">
        <v>10664</v>
      </c>
      <c r="E71" s="264">
        <v>2621</v>
      </c>
      <c r="F71" s="264">
        <v>268</v>
      </c>
      <c r="G71" s="264">
        <v>1174</v>
      </c>
      <c r="H71" s="264">
        <v>0</v>
      </c>
      <c r="I71" s="264">
        <v>4739</v>
      </c>
      <c r="J71" s="264">
        <v>83209</v>
      </c>
      <c r="K71" s="264">
        <v>1573</v>
      </c>
      <c r="L71" s="264">
        <v>3447</v>
      </c>
      <c r="M71" s="264">
        <v>0</v>
      </c>
      <c r="N71" s="264">
        <v>11</v>
      </c>
      <c r="O71" s="264">
        <v>436</v>
      </c>
      <c r="P71" s="264">
        <v>835</v>
      </c>
      <c r="Q71" s="264">
        <v>105</v>
      </c>
      <c r="R71" s="264">
        <v>295</v>
      </c>
      <c r="S71" s="264">
        <v>443</v>
      </c>
      <c r="T71" s="264">
        <v>852</v>
      </c>
      <c r="U71" s="264">
        <v>1546</v>
      </c>
      <c r="V71" s="264">
        <v>1936</v>
      </c>
      <c r="W71" s="264">
        <v>0</v>
      </c>
      <c r="X71" s="264">
        <v>73</v>
      </c>
      <c r="Y71" s="264">
        <v>0</v>
      </c>
      <c r="Z71" s="264">
        <v>144</v>
      </c>
      <c r="AA71" s="264">
        <v>487</v>
      </c>
      <c r="AB71" s="264">
        <v>0</v>
      </c>
      <c r="AC71" s="264">
        <v>5</v>
      </c>
      <c r="AD71" s="264">
        <v>44</v>
      </c>
      <c r="AE71" s="264">
        <v>8</v>
      </c>
      <c r="AF71" s="264">
        <v>22</v>
      </c>
      <c r="AG71" s="264">
        <v>23</v>
      </c>
      <c r="AH71" s="264">
        <v>8264</v>
      </c>
      <c r="AI71" s="264">
        <v>1948</v>
      </c>
      <c r="AJ71" s="264">
        <v>3052</v>
      </c>
      <c r="AK71" s="264">
        <v>0</v>
      </c>
      <c r="AL71" s="264">
        <v>0</v>
      </c>
      <c r="AM71" s="264">
        <v>0</v>
      </c>
      <c r="AN71" s="264">
        <v>0</v>
      </c>
      <c r="AO71" s="264">
        <v>0</v>
      </c>
      <c r="AP71" s="264">
        <v>6</v>
      </c>
      <c r="AQ71" s="264">
        <v>123</v>
      </c>
      <c r="AR71" s="264">
        <v>155</v>
      </c>
      <c r="AS71" s="264">
        <v>78</v>
      </c>
      <c r="AT71" s="264">
        <v>222</v>
      </c>
      <c r="AU71" s="264">
        <v>52</v>
      </c>
      <c r="AV71" s="264">
        <v>3689</v>
      </c>
      <c r="AW71" s="264">
        <v>7322</v>
      </c>
      <c r="AX71" s="264">
        <v>243</v>
      </c>
      <c r="AY71" s="264">
        <v>0</v>
      </c>
      <c r="AZ71" s="264">
        <v>1</v>
      </c>
      <c r="BA71" s="264">
        <v>843</v>
      </c>
      <c r="BB71" s="264">
        <v>59</v>
      </c>
      <c r="BC71" s="264">
        <v>373</v>
      </c>
      <c r="BD71" s="264">
        <v>0</v>
      </c>
      <c r="BE71" s="264">
        <v>4</v>
      </c>
      <c r="BF71" s="264">
        <v>158</v>
      </c>
      <c r="BG71" s="264">
        <v>444</v>
      </c>
      <c r="BH71" s="264">
        <v>57</v>
      </c>
      <c r="BI71" s="264">
        <v>69</v>
      </c>
      <c r="BJ71" s="264">
        <v>0</v>
      </c>
      <c r="BK71" s="264">
        <v>8032</v>
      </c>
      <c r="BL71" s="264">
        <v>55</v>
      </c>
      <c r="BM71" s="264">
        <v>93883</v>
      </c>
      <c r="BN71" s="264">
        <v>33905</v>
      </c>
      <c r="BO71" s="264">
        <v>305653</v>
      </c>
      <c r="BP71" s="264">
        <v>1970</v>
      </c>
      <c r="BQ71" s="264">
        <v>4566</v>
      </c>
      <c r="BR71" s="264">
        <v>0</v>
      </c>
      <c r="BS71" s="264">
        <v>81446</v>
      </c>
      <c r="BT71" s="264">
        <v>58413</v>
      </c>
      <c r="BU71" s="264">
        <v>452</v>
      </c>
      <c r="BV71" s="264">
        <v>0</v>
      </c>
      <c r="BW71" s="264">
        <v>0</v>
      </c>
      <c r="BX71" s="264">
        <v>28015</v>
      </c>
      <c r="BY71" s="264">
        <v>14168</v>
      </c>
      <c r="BZ71" s="264">
        <v>0</v>
      </c>
      <c r="CA71" s="264">
        <v>15079</v>
      </c>
      <c r="CB71" s="264">
        <v>2391</v>
      </c>
      <c r="CC71" s="264">
        <v>1104</v>
      </c>
      <c r="CD71" s="264">
        <v>3769</v>
      </c>
      <c r="CE71" s="264">
        <v>41494</v>
      </c>
      <c r="CF71" s="264">
        <v>2768</v>
      </c>
      <c r="CG71" s="264">
        <v>116971</v>
      </c>
      <c r="CH71" s="264">
        <v>20287</v>
      </c>
      <c r="CI71" s="264">
        <v>600</v>
      </c>
      <c r="CJ71" s="264">
        <v>361</v>
      </c>
      <c r="CK71" s="264">
        <v>1351</v>
      </c>
      <c r="CL71" s="264">
        <v>909644</v>
      </c>
      <c r="CM71" s="264">
        <v>112020</v>
      </c>
      <c r="CN71" s="264">
        <v>17380</v>
      </c>
      <c r="CO71" s="264">
        <v>170421</v>
      </c>
      <c r="CP71" s="264">
        <v>13154</v>
      </c>
      <c r="CQ71" s="264">
        <v>40284</v>
      </c>
      <c r="CR71" s="264">
        <v>47965</v>
      </c>
      <c r="CS71" s="264">
        <v>138</v>
      </c>
      <c r="CT71" s="264">
        <v>1891</v>
      </c>
      <c r="CU71" s="264">
        <v>274</v>
      </c>
      <c r="CV71" s="264">
        <v>4896</v>
      </c>
      <c r="CW71" s="264">
        <v>3322</v>
      </c>
      <c r="CX71" s="264">
        <v>311452</v>
      </c>
      <c r="CY71" s="264">
        <v>280429</v>
      </c>
      <c r="CZ71" s="264">
        <v>57516</v>
      </c>
      <c r="DA71" s="264">
        <v>90994</v>
      </c>
      <c r="DB71" s="264">
        <v>37114</v>
      </c>
      <c r="DC71" s="264">
        <v>0</v>
      </c>
      <c r="DD71" s="265">
        <v>29248</v>
      </c>
      <c r="DE71" s="265">
        <v>3107029</v>
      </c>
      <c r="DF71" s="264">
        <v>0</v>
      </c>
      <c r="DG71" s="264">
        <v>263779</v>
      </c>
      <c r="DH71" s="264">
        <v>785328</v>
      </c>
      <c r="DI71" s="264">
        <v>118326</v>
      </c>
      <c r="DJ71" s="264">
        <v>0</v>
      </c>
      <c r="DK71" s="264">
        <v>0</v>
      </c>
      <c r="DL71" s="264">
        <v>0</v>
      </c>
      <c r="DM71" s="287">
        <v>1167433</v>
      </c>
      <c r="DN71" s="264">
        <v>4274462</v>
      </c>
      <c r="DO71" s="270">
        <v>0</v>
      </c>
      <c r="DP71" s="265">
        <v>3275</v>
      </c>
      <c r="DQ71" s="264">
        <v>3275</v>
      </c>
      <c r="DR71" s="287">
        <v>1170708</v>
      </c>
      <c r="DS71" s="287">
        <v>4277737</v>
      </c>
      <c r="DT71" s="264">
        <v>-1404</v>
      </c>
      <c r="DU71" s="264">
        <v>-194</v>
      </c>
      <c r="DV71" s="264">
        <v>0</v>
      </c>
      <c r="DW71" s="264">
        <v>0</v>
      </c>
      <c r="DX71" s="287">
        <v>-1598</v>
      </c>
      <c r="DY71" s="264">
        <v>1169110</v>
      </c>
      <c r="DZ71" s="287">
        <v>4276139</v>
      </c>
    </row>
    <row r="72" spans="1:130" x14ac:dyDescent="0.15">
      <c r="A72" s="51" t="s">
        <v>154</v>
      </c>
      <c r="B72" s="50" t="s">
        <v>155</v>
      </c>
      <c r="C72" s="264">
        <v>1263238</v>
      </c>
      <c r="D72" s="264">
        <v>1515206</v>
      </c>
      <c r="E72" s="264">
        <v>102075</v>
      </c>
      <c r="F72" s="264">
        <v>60462</v>
      </c>
      <c r="G72" s="264">
        <v>858450</v>
      </c>
      <c r="H72" s="264">
        <v>0</v>
      </c>
      <c r="I72" s="264">
        <v>57762</v>
      </c>
      <c r="J72" s="264">
        <v>4168024</v>
      </c>
      <c r="K72" s="264">
        <v>665625</v>
      </c>
      <c r="L72" s="264">
        <v>2769743</v>
      </c>
      <c r="M72" s="264">
        <v>0</v>
      </c>
      <c r="N72" s="264">
        <v>16580</v>
      </c>
      <c r="O72" s="264">
        <v>170909</v>
      </c>
      <c r="P72" s="264">
        <v>108354</v>
      </c>
      <c r="Q72" s="264">
        <v>53520</v>
      </c>
      <c r="R72" s="264">
        <v>276854</v>
      </c>
      <c r="S72" s="264">
        <v>105481</v>
      </c>
      <c r="T72" s="264">
        <v>132683</v>
      </c>
      <c r="U72" s="264">
        <v>14073</v>
      </c>
      <c r="V72" s="264">
        <v>13402</v>
      </c>
      <c r="W72" s="264">
        <v>0</v>
      </c>
      <c r="X72" s="264">
        <v>64549</v>
      </c>
      <c r="Y72" s="264">
        <v>0</v>
      </c>
      <c r="Z72" s="264">
        <v>2306</v>
      </c>
      <c r="AA72" s="264">
        <v>39866</v>
      </c>
      <c r="AB72" s="264">
        <v>169</v>
      </c>
      <c r="AC72" s="264">
        <v>31535</v>
      </c>
      <c r="AD72" s="264">
        <v>80056</v>
      </c>
      <c r="AE72" s="264">
        <v>2678</v>
      </c>
      <c r="AF72" s="264">
        <v>5574</v>
      </c>
      <c r="AG72" s="264">
        <v>3425</v>
      </c>
      <c r="AH72" s="264">
        <v>114007</v>
      </c>
      <c r="AI72" s="264">
        <v>442549</v>
      </c>
      <c r="AJ72" s="264">
        <v>54562</v>
      </c>
      <c r="AK72" s="264">
        <v>0</v>
      </c>
      <c r="AL72" s="264">
        <v>0</v>
      </c>
      <c r="AM72" s="264">
        <v>0</v>
      </c>
      <c r="AN72" s="264">
        <v>22557</v>
      </c>
      <c r="AO72" s="264">
        <v>18163</v>
      </c>
      <c r="AP72" s="264">
        <v>2697</v>
      </c>
      <c r="AQ72" s="264">
        <v>79319</v>
      </c>
      <c r="AR72" s="264">
        <v>123849</v>
      </c>
      <c r="AS72" s="264">
        <v>18192</v>
      </c>
      <c r="AT72" s="264">
        <v>470559</v>
      </c>
      <c r="AU72" s="264">
        <v>21787</v>
      </c>
      <c r="AV72" s="264">
        <v>290623</v>
      </c>
      <c r="AW72" s="264">
        <v>571080</v>
      </c>
      <c r="AX72" s="264">
        <v>532891</v>
      </c>
      <c r="AY72" s="264">
        <v>7095</v>
      </c>
      <c r="AZ72" s="264">
        <v>876</v>
      </c>
      <c r="BA72" s="264">
        <v>34869</v>
      </c>
      <c r="BB72" s="264">
        <v>27545</v>
      </c>
      <c r="BC72" s="264">
        <v>67158</v>
      </c>
      <c r="BD72" s="264">
        <v>0</v>
      </c>
      <c r="BE72" s="264">
        <v>887</v>
      </c>
      <c r="BF72" s="264">
        <v>290454</v>
      </c>
      <c r="BG72" s="264">
        <v>42435</v>
      </c>
      <c r="BH72" s="264">
        <v>879</v>
      </c>
      <c r="BI72" s="264">
        <v>146794</v>
      </c>
      <c r="BJ72" s="264">
        <v>3712</v>
      </c>
      <c r="BK72" s="264">
        <v>1499314</v>
      </c>
      <c r="BL72" s="264">
        <v>748633</v>
      </c>
      <c r="BM72" s="264">
        <v>1076238</v>
      </c>
      <c r="BN72" s="264">
        <v>275992</v>
      </c>
      <c r="BO72" s="264">
        <v>116782</v>
      </c>
      <c r="BP72" s="264">
        <v>46401</v>
      </c>
      <c r="BQ72" s="264">
        <v>93133</v>
      </c>
      <c r="BR72" s="264">
        <v>60895</v>
      </c>
      <c r="BS72" s="264">
        <v>889135</v>
      </c>
      <c r="BT72" s="264">
        <v>154242</v>
      </c>
      <c r="BU72" s="264">
        <v>9175</v>
      </c>
      <c r="BV72" s="264">
        <v>46142</v>
      </c>
      <c r="BW72" s="264">
        <v>49124</v>
      </c>
      <c r="BX72" s="264">
        <v>5157</v>
      </c>
      <c r="BY72" s="264">
        <v>113242</v>
      </c>
      <c r="BZ72" s="264">
        <v>1742384</v>
      </c>
      <c r="CA72" s="264">
        <v>150720</v>
      </c>
      <c r="CB72" s="264">
        <v>36961</v>
      </c>
      <c r="CC72" s="264">
        <v>3303</v>
      </c>
      <c r="CD72" s="264">
        <v>26979</v>
      </c>
      <c r="CE72" s="264">
        <v>49093</v>
      </c>
      <c r="CF72" s="264">
        <v>18610</v>
      </c>
      <c r="CG72" s="264">
        <v>115448</v>
      </c>
      <c r="CH72" s="264">
        <v>14991</v>
      </c>
      <c r="CI72" s="264">
        <v>40490</v>
      </c>
      <c r="CJ72" s="264">
        <v>1091</v>
      </c>
      <c r="CK72" s="264">
        <v>126978</v>
      </c>
      <c r="CL72" s="264">
        <v>483300</v>
      </c>
      <c r="CM72" s="264">
        <v>334369</v>
      </c>
      <c r="CN72" s="264">
        <v>163041</v>
      </c>
      <c r="CO72" s="264">
        <v>4493235</v>
      </c>
      <c r="CP72" s="264">
        <v>62444</v>
      </c>
      <c r="CQ72" s="264">
        <v>485764</v>
      </c>
      <c r="CR72" s="264">
        <v>449933</v>
      </c>
      <c r="CS72" s="264">
        <v>227302</v>
      </c>
      <c r="CT72" s="264">
        <v>77308</v>
      </c>
      <c r="CU72" s="264">
        <v>20875</v>
      </c>
      <c r="CV72" s="264">
        <v>546704</v>
      </c>
      <c r="CW72" s="264">
        <v>267120</v>
      </c>
      <c r="CX72" s="264">
        <v>532442</v>
      </c>
      <c r="CY72" s="264">
        <v>3310722</v>
      </c>
      <c r="CZ72" s="264">
        <v>182940</v>
      </c>
      <c r="DA72" s="264">
        <v>246840</v>
      </c>
      <c r="DB72" s="264">
        <v>140501</v>
      </c>
      <c r="DC72" s="264">
        <v>338339</v>
      </c>
      <c r="DD72" s="265">
        <v>34481</v>
      </c>
      <c r="DE72" s="265">
        <v>35876451</v>
      </c>
      <c r="DF72" s="264">
        <v>1442810</v>
      </c>
      <c r="DG72" s="264">
        <v>50548458</v>
      </c>
      <c r="DH72" s="264">
        <v>2169</v>
      </c>
      <c r="DI72" s="264">
        <v>0</v>
      </c>
      <c r="DJ72" s="264">
        <v>740868</v>
      </c>
      <c r="DK72" s="264">
        <v>7872815</v>
      </c>
      <c r="DL72" s="264">
        <v>164232</v>
      </c>
      <c r="DM72" s="287">
        <v>60771352</v>
      </c>
      <c r="DN72" s="264">
        <v>96647803</v>
      </c>
      <c r="DO72" s="270">
        <v>26071478</v>
      </c>
      <c r="DP72" s="265">
        <v>711865</v>
      </c>
      <c r="DQ72" s="264">
        <v>26783343</v>
      </c>
      <c r="DR72" s="287">
        <v>87554695</v>
      </c>
      <c r="DS72" s="287">
        <v>123431146</v>
      </c>
      <c r="DT72" s="264">
        <v>-31869341</v>
      </c>
      <c r="DU72" s="264">
        <v>-120066</v>
      </c>
      <c r="DV72" s="264">
        <v>0</v>
      </c>
      <c r="DW72" s="264">
        <v>0</v>
      </c>
      <c r="DX72" s="287">
        <v>-31989407</v>
      </c>
      <c r="DY72" s="264">
        <v>55565288</v>
      </c>
      <c r="DZ72" s="287">
        <v>91441739</v>
      </c>
    </row>
    <row r="73" spans="1:130" x14ac:dyDescent="0.15">
      <c r="A73" s="51" t="s">
        <v>156</v>
      </c>
      <c r="B73" s="50" t="s">
        <v>157</v>
      </c>
      <c r="C73" s="264">
        <v>64779</v>
      </c>
      <c r="D73" s="264">
        <v>93728</v>
      </c>
      <c r="E73" s="264">
        <v>22526</v>
      </c>
      <c r="F73" s="264">
        <v>52647</v>
      </c>
      <c r="G73" s="264">
        <v>119881</v>
      </c>
      <c r="H73" s="264">
        <v>0</v>
      </c>
      <c r="I73" s="264">
        <v>103024</v>
      </c>
      <c r="J73" s="264">
        <v>200062</v>
      </c>
      <c r="K73" s="264">
        <v>223963</v>
      </c>
      <c r="L73" s="264">
        <v>95386</v>
      </c>
      <c r="M73" s="264">
        <v>0</v>
      </c>
      <c r="N73" s="264">
        <v>4314</v>
      </c>
      <c r="O73" s="264">
        <v>34233</v>
      </c>
      <c r="P73" s="264">
        <v>13714</v>
      </c>
      <c r="Q73" s="264">
        <v>9587</v>
      </c>
      <c r="R73" s="264">
        <v>34613</v>
      </c>
      <c r="S73" s="264">
        <v>11642</v>
      </c>
      <c r="T73" s="264">
        <v>16347</v>
      </c>
      <c r="U73" s="264">
        <v>4044</v>
      </c>
      <c r="V73" s="264">
        <v>4012</v>
      </c>
      <c r="W73" s="264">
        <v>0</v>
      </c>
      <c r="X73" s="264">
        <v>6168</v>
      </c>
      <c r="Y73" s="264">
        <v>0</v>
      </c>
      <c r="Z73" s="264">
        <v>334</v>
      </c>
      <c r="AA73" s="264">
        <v>18105</v>
      </c>
      <c r="AB73" s="264">
        <v>56</v>
      </c>
      <c r="AC73" s="264">
        <v>1149</v>
      </c>
      <c r="AD73" s="264">
        <v>4589</v>
      </c>
      <c r="AE73" s="264">
        <v>278</v>
      </c>
      <c r="AF73" s="264">
        <v>363</v>
      </c>
      <c r="AG73" s="264">
        <v>864</v>
      </c>
      <c r="AH73" s="264">
        <v>32400</v>
      </c>
      <c r="AI73" s="264">
        <v>163218</v>
      </c>
      <c r="AJ73" s="264">
        <v>11633</v>
      </c>
      <c r="AK73" s="264">
        <v>0</v>
      </c>
      <c r="AL73" s="264">
        <v>0</v>
      </c>
      <c r="AM73" s="264">
        <v>0</v>
      </c>
      <c r="AN73" s="264">
        <v>1868</v>
      </c>
      <c r="AO73" s="264">
        <v>15921</v>
      </c>
      <c r="AP73" s="264">
        <v>308</v>
      </c>
      <c r="AQ73" s="264">
        <v>21149</v>
      </c>
      <c r="AR73" s="264">
        <v>23758</v>
      </c>
      <c r="AS73" s="264">
        <v>2711</v>
      </c>
      <c r="AT73" s="264">
        <v>66275</v>
      </c>
      <c r="AU73" s="264">
        <v>5696</v>
      </c>
      <c r="AV73" s="264">
        <v>34297</v>
      </c>
      <c r="AW73" s="264">
        <v>92195</v>
      </c>
      <c r="AX73" s="264">
        <v>45060</v>
      </c>
      <c r="AY73" s="264">
        <v>697</v>
      </c>
      <c r="AZ73" s="264">
        <v>196</v>
      </c>
      <c r="BA73" s="264">
        <v>7372</v>
      </c>
      <c r="BB73" s="264">
        <v>4047</v>
      </c>
      <c r="BC73" s="264">
        <v>14345</v>
      </c>
      <c r="BD73" s="264">
        <v>0</v>
      </c>
      <c r="BE73" s="264">
        <v>143</v>
      </c>
      <c r="BF73" s="264">
        <v>16165</v>
      </c>
      <c r="BG73" s="264">
        <v>10024</v>
      </c>
      <c r="BH73" s="264">
        <v>197</v>
      </c>
      <c r="BI73" s="264">
        <v>29821</v>
      </c>
      <c r="BJ73" s="264">
        <v>1444</v>
      </c>
      <c r="BK73" s="264">
        <v>272966</v>
      </c>
      <c r="BL73" s="264">
        <v>72685</v>
      </c>
      <c r="BM73" s="264">
        <v>432302</v>
      </c>
      <c r="BN73" s="264">
        <v>203320</v>
      </c>
      <c r="BO73" s="264">
        <v>255037</v>
      </c>
      <c r="BP73" s="264">
        <v>11554</v>
      </c>
      <c r="BQ73" s="264">
        <v>124143</v>
      </c>
      <c r="BR73" s="264">
        <v>128284</v>
      </c>
      <c r="BS73" s="264">
        <v>1247961</v>
      </c>
      <c r="BT73" s="264">
        <v>1056735</v>
      </c>
      <c r="BU73" s="264">
        <v>523444</v>
      </c>
      <c r="BV73" s="264">
        <v>928149</v>
      </c>
      <c r="BW73" s="264">
        <v>5046076</v>
      </c>
      <c r="BX73" s="264">
        <v>81371</v>
      </c>
      <c r="BY73" s="264">
        <v>101903</v>
      </c>
      <c r="BZ73" s="264">
        <v>660399</v>
      </c>
      <c r="CA73" s="264">
        <v>490282</v>
      </c>
      <c r="CB73" s="264">
        <v>77031</v>
      </c>
      <c r="CC73" s="264">
        <v>7492</v>
      </c>
      <c r="CD73" s="264">
        <v>15590</v>
      </c>
      <c r="CE73" s="264">
        <v>73484</v>
      </c>
      <c r="CF73" s="264">
        <v>2239</v>
      </c>
      <c r="CG73" s="264">
        <v>173995</v>
      </c>
      <c r="CH73" s="264">
        <v>16564</v>
      </c>
      <c r="CI73" s="264">
        <v>11648</v>
      </c>
      <c r="CJ73" s="264">
        <v>791</v>
      </c>
      <c r="CK73" s="264">
        <v>9601</v>
      </c>
      <c r="CL73" s="264">
        <v>1019009</v>
      </c>
      <c r="CM73" s="264">
        <v>366942</v>
      </c>
      <c r="CN73" s="264">
        <v>6181</v>
      </c>
      <c r="CO73" s="264">
        <v>428100</v>
      </c>
      <c r="CP73" s="264">
        <v>97073</v>
      </c>
      <c r="CQ73" s="264">
        <v>301889</v>
      </c>
      <c r="CR73" s="264">
        <v>98258</v>
      </c>
      <c r="CS73" s="264">
        <v>106939</v>
      </c>
      <c r="CT73" s="264">
        <v>197416</v>
      </c>
      <c r="CU73" s="264">
        <v>5538</v>
      </c>
      <c r="CV73" s="264">
        <v>73163</v>
      </c>
      <c r="CW73" s="264">
        <v>97318</v>
      </c>
      <c r="CX73" s="264">
        <v>179827</v>
      </c>
      <c r="CY73" s="264">
        <v>139834</v>
      </c>
      <c r="CZ73" s="264">
        <v>16215</v>
      </c>
      <c r="DA73" s="264">
        <v>111878</v>
      </c>
      <c r="DB73" s="264">
        <v>15543</v>
      </c>
      <c r="DC73" s="264">
        <v>0</v>
      </c>
      <c r="DD73" s="265">
        <v>7840</v>
      </c>
      <c r="DE73" s="265">
        <v>17035357</v>
      </c>
      <c r="DF73" s="264">
        <v>245</v>
      </c>
      <c r="DG73" s="264">
        <v>16231289</v>
      </c>
      <c r="DH73" s="264">
        <v>0</v>
      </c>
      <c r="DI73" s="264">
        <v>0</v>
      </c>
      <c r="DJ73" s="264">
        <v>0</v>
      </c>
      <c r="DK73" s="264">
        <v>0</v>
      </c>
      <c r="DL73" s="264">
        <v>0</v>
      </c>
      <c r="DM73" s="287">
        <v>16231534</v>
      </c>
      <c r="DN73" s="264">
        <v>33266891</v>
      </c>
      <c r="DO73" s="270">
        <v>1583</v>
      </c>
      <c r="DP73" s="265">
        <v>671687</v>
      </c>
      <c r="DQ73" s="264">
        <v>673270</v>
      </c>
      <c r="DR73" s="287">
        <v>16904804</v>
      </c>
      <c r="DS73" s="287">
        <v>33940161</v>
      </c>
      <c r="DT73" s="264">
        <v>-2904600</v>
      </c>
      <c r="DU73" s="264">
        <v>-886486</v>
      </c>
      <c r="DV73" s="264">
        <v>0</v>
      </c>
      <c r="DW73" s="264">
        <v>0</v>
      </c>
      <c r="DX73" s="287">
        <v>-3791086</v>
      </c>
      <c r="DY73" s="264">
        <v>13113718</v>
      </c>
      <c r="DZ73" s="287">
        <v>30149075</v>
      </c>
    </row>
    <row r="74" spans="1:130" x14ac:dyDescent="0.15">
      <c r="A74" s="58" t="s">
        <v>158</v>
      </c>
      <c r="B74" s="59" t="s">
        <v>16</v>
      </c>
      <c r="C74" s="266">
        <v>2650</v>
      </c>
      <c r="D74" s="266">
        <v>0</v>
      </c>
      <c r="E74" s="266">
        <v>12212</v>
      </c>
      <c r="F74" s="266">
        <v>827</v>
      </c>
      <c r="G74" s="266">
        <v>3059</v>
      </c>
      <c r="H74" s="266">
        <v>0</v>
      </c>
      <c r="I74" s="266">
        <v>4026</v>
      </c>
      <c r="J74" s="266">
        <v>48139</v>
      </c>
      <c r="K74" s="266">
        <v>3055</v>
      </c>
      <c r="L74" s="266">
        <v>5228</v>
      </c>
      <c r="M74" s="266">
        <v>0</v>
      </c>
      <c r="N74" s="266">
        <v>182</v>
      </c>
      <c r="O74" s="266">
        <v>2857</v>
      </c>
      <c r="P74" s="266">
        <v>820</v>
      </c>
      <c r="Q74" s="266">
        <v>1271</v>
      </c>
      <c r="R74" s="266">
        <v>2670</v>
      </c>
      <c r="S74" s="266">
        <v>683</v>
      </c>
      <c r="T74" s="266">
        <v>2891</v>
      </c>
      <c r="U74" s="266">
        <v>165</v>
      </c>
      <c r="V74" s="266">
        <v>488</v>
      </c>
      <c r="W74" s="266">
        <v>0</v>
      </c>
      <c r="X74" s="266">
        <v>706</v>
      </c>
      <c r="Y74" s="266">
        <v>0</v>
      </c>
      <c r="Z74" s="266">
        <v>73</v>
      </c>
      <c r="AA74" s="266">
        <v>1569</v>
      </c>
      <c r="AB74" s="266">
        <v>2</v>
      </c>
      <c r="AC74" s="266">
        <v>277</v>
      </c>
      <c r="AD74" s="266">
        <v>1455</v>
      </c>
      <c r="AE74" s="266">
        <v>35</v>
      </c>
      <c r="AF74" s="266">
        <v>46</v>
      </c>
      <c r="AG74" s="266">
        <v>73</v>
      </c>
      <c r="AH74" s="266">
        <v>5385</v>
      </c>
      <c r="AI74" s="266">
        <v>9202</v>
      </c>
      <c r="AJ74" s="266">
        <v>1078</v>
      </c>
      <c r="AK74" s="266">
        <v>0</v>
      </c>
      <c r="AL74" s="266">
        <v>0</v>
      </c>
      <c r="AM74" s="266">
        <v>0</v>
      </c>
      <c r="AN74" s="266">
        <v>100</v>
      </c>
      <c r="AO74" s="266">
        <v>105</v>
      </c>
      <c r="AP74" s="266">
        <v>33</v>
      </c>
      <c r="AQ74" s="266">
        <v>3821</v>
      </c>
      <c r="AR74" s="266">
        <v>2511</v>
      </c>
      <c r="AS74" s="266">
        <v>506</v>
      </c>
      <c r="AT74" s="266">
        <v>6925</v>
      </c>
      <c r="AU74" s="266">
        <v>242</v>
      </c>
      <c r="AV74" s="266">
        <v>3338</v>
      </c>
      <c r="AW74" s="266">
        <v>8723</v>
      </c>
      <c r="AX74" s="266">
        <v>3868</v>
      </c>
      <c r="AY74" s="266">
        <v>157</v>
      </c>
      <c r="AZ74" s="266">
        <v>14</v>
      </c>
      <c r="BA74" s="266">
        <v>920</v>
      </c>
      <c r="BB74" s="266">
        <v>477</v>
      </c>
      <c r="BC74" s="266">
        <v>1158</v>
      </c>
      <c r="BD74" s="266">
        <v>0</v>
      </c>
      <c r="BE74" s="266">
        <v>11</v>
      </c>
      <c r="BF74" s="266">
        <v>1417</v>
      </c>
      <c r="BG74" s="266">
        <v>179</v>
      </c>
      <c r="BH74" s="266">
        <v>8</v>
      </c>
      <c r="BI74" s="266">
        <v>952</v>
      </c>
      <c r="BJ74" s="266">
        <v>33</v>
      </c>
      <c r="BK74" s="266">
        <v>58004</v>
      </c>
      <c r="BL74" s="266">
        <v>8614</v>
      </c>
      <c r="BM74" s="266">
        <v>12975</v>
      </c>
      <c r="BN74" s="266">
        <v>5350</v>
      </c>
      <c r="BO74" s="266">
        <v>41845</v>
      </c>
      <c r="BP74" s="266">
        <v>5771</v>
      </c>
      <c r="BQ74" s="266">
        <v>1553</v>
      </c>
      <c r="BR74" s="266">
        <v>2523</v>
      </c>
      <c r="BS74" s="266">
        <v>707753</v>
      </c>
      <c r="BT74" s="266">
        <v>138429</v>
      </c>
      <c r="BU74" s="266">
        <v>77912</v>
      </c>
      <c r="BV74" s="266">
        <v>468998</v>
      </c>
      <c r="BW74" s="266">
        <v>159018</v>
      </c>
      <c r="BX74" s="266">
        <v>995</v>
      </c>
      <c r="BY74" s="266">
        <v>32607</v>
      </c>
      <c r="BZ74" s="266">
        <v>261702</v>
      </c>
      <c r="CA74" s="266">
        <v>316027</v>
      </c>
      <c r="CB74" s="266">
        <v>5808</v>
      </c>
      <c r="CC74" s="266">
        <v>12517</v>
      </c>
      <c r="CD74" s="266">
        <v>85505</v>
      </c>
      <c r="CE74" s="266">
        <v>54360</v>
      </c>
      <c r="CF74" s="266">
        <v>13390</v>
      </c>
      <c r="CG74" s="266">
        <v>75500</v>
      </c>
      <c r="CH74" s="266">
        <v>8633</v>
      </c>
      <c r="CI74" s="266">
        <v>31856</v>
      </c>
      <c r="CJ74" s="266">
        <v>3183</v>
      </c>
      <c r="CK74" s="266">
        <v>6186</v>
      </c>
      <c r="CL74" s="266">
        <v>24480</v>
      </c>
      <c r="CM74" s="266">
        <v>12765</v>
      </c>
      <c r="CN74" s="266">
        <v>12420</v>
      </c>
      <c r="CO74" s="266">
        <v>478083</v>
      </c>
      <c r="CP74" s="266">
        <v>14853</v>
      </c>
      <c r="CQ74" s="266">
        <v>19110</v>
      </c>
      <c r="CR74" s="266">
        <v>56164</v>
      </c>
      <c r="CS74" s="266">
        <v>34773</v>
      </c>
      <c r="CT74" s="266">
        <v>23983</v>
      </c>
      <c r="CU74" s="266">
        <v>812</v>
      </c>
      <c r="CV74" s="266">
        <v>9404</v>
      </c>
      <c r="CW74" s="266">
        <v>119718</v>
      </c>
      <c r="CX74" s="266">
        <v>34105</v>
      </c>
      <c r="CY74" s="266">
        <v>85805</v>
      </c>
      <c r="CZ74" s="266">
        <v>56936</v>
      </c>
      <c r="DA74" s="266">
        <v>25802</v>
      </c>
      <c r="DB74" s="266">
        <v>38959</v>
      </c>
      <c r="DC74" s="266">
        <v>0</v>
      </c>
      <c r="DD74" s="267">
        <v>27720</v>
      </c>
      <c r="DE74" s="267">
        <v>3819528</v>
      </c>
      <c r="DF74" s="266">
        <v>0</v>
      </c>
      <c r="DG74" s="266">
        <v>155465</v>
      </c>
      <c r="DH74" s="266">
        <v>0</v>
      </c>
      <c r="DI74" s="266">
        <v>0</v>
      </c>
      <c r="DJ74" s="266">
        <v>0</v>
      </c>
      <c r="DK74" s="266">
        <v>794261</v>
      </c>
      <c r="DL74" s="266">
        <v>0</v>
      </c>
      <c r="DM74" s="288">
        <v>949726</v>
      </c>
      <c r="DN74" s="266">
        <v>4769254</v>
      </c>
      <c r="DO74" s="289">
        <v>0</v>
      </c>
      <c r="DP74" s="267">
        <v>728</v>
      </c>
      <c r="DQ74" s="266">
        <v>728</v>
      </c>
      <c r="DR74" s="288">
        <v>950454</v>
      </c>
      <c r="DS74" s="288">
        <v>4769982</v>
      </c>
      <c r="DT74" s="266">
        <v>-5364</v>
      </c>
      <c r="DU74" s="266">
        <v>0</v>
      </c>
      <c r="DV74" s="266">
        <v>0</v>
      </c>
      <c r="DW74" s="266">
        <v>0</v>
      </c>
      <c r="DX74" s="288">
        <v>-5364</v>
      </c>
      <c r="DY74" s="266">
        <v>945090</v>
      </c>
      <c r="DZ74" s="288">
        <v>4764618</v>
      </c>
    </row>
    <row r="75" spans="1:130" x14ac:dyDescent="0.15">
      <c r="A75" s="51" t="s">
        <v>159</v>
      </c>
      <c r="B75" s="50" t="s">
        <v>160</v>
      </c>
      <c r="C75" s="264">
        <v>0</v>
      </c>
      <c r="D75" s="264">
        <v>0</v>
      </c>
      <c r="E75" s="264">
        <v>0</v>
      </c>
      <c r="F75" s="264">
        <v>0</v>
      </c>
      <c r="G75" s="264">
        <v>0</v>
      </c>
      <c r="H75" s="264">
        <v>0</v>
      </c>
      <c r="I75" s="264">
        <v>0</v>
      </c>
      <c r="J75" s="264">
        <v>0</v>
      </c>
      <c r="K75" s="264">
        <v>0</v>
      </c>
      <c r="L75" s="264">
        <v>0</v>
      </c>
      <c r="M75" s="264">
        <v>0</v>
      </c>
      <c r="N75" s="264">
        <v>0</v>
      </c>
      <c r="O75" s="264">
        <v>0</v>
      </c>
      <c r="P75" s="264">
        <v>0</v>
      </c>
      <c r="Q75" s="264">
        <v>0</v>
      </c>
      <c r="R75" s="264">
        <v>0</v>
      </c>
      <c r="S75" s="264">
        <v>0</v>
      </c>
      <c r="T75" s="264">
        <v>0</v>
      </c>
      <c r="U75" s="264">
        <v>0</v>
      </c>
      <c r="V75" s="264">
        <v>0</v>
      </c>
      <c r="W75" s="264">
        <v>0</v>
      </c>
      <c r="X75" s="264">
        <v>0</v>
      </c>
      <c r="Y75" s="264">
        <v>0</v>
      </c>
      <c r="Z75" s="264">
        <v>0</v>
      </c>
      <c r="AA75" s="264">
        <v>0</v>
      </c>
      <c r="AB75" s="264">
        <v>0</v>
      </c>
      <c r="AC75" s="264">
        <v>0</v>
      </c>
      <c r="AD75" s="264">
        <v>0</v>
      </c>
      <c r="AE75" s="264">
        <v>0</v>
      </c>
      <c r="AF75" s="264">
        <v>0</v>
      </c>
      <c r="AG75" s="264">
        <v>0</v>
      </c>
      <c r="AH75" s="264">
        <v>0</v>
      </c>
      <c r="AI75" s="264">
        <v>0</v>
      </c>
      <c r="AJ75" s="264">
        <v>0</v>
      </c>
      <c r="AK75" s="264">
        <v>0</v>
      </c>
      <c r="AL75" s="264">
        <v>0</v>
      </c>
      <c r="AM75" s="264">
        <v>0</v>
      </c>
      <c r="AN75" s="264">
        <v>0</v>
      </c>
      <c r="AO75" s="264">
        <v>0</v>
      </c>
      <c r="AP75" s="264">
        <v>0</v>
      </c>
      <c r="AQ75" s="264">
        <v>0</v>
      </c>
      <c r="AR75" s="264">
        <v>0</v>
      </c>
      <c r="AS75" s="264">
        <v>0</v>
      </c>
      <c r="AT75" s="264">
        <v>0</v>
      </c>
      <c r="AU75" s="264">
        <v>0</v>
      </c>
      <c r="AV75" s="264">
        <v>0</v>
      </c>
      <c r="AW75" s="264">
        <v>0</v>
      </c>
      <c r="AX75" s="264">
        <v>0</v>
      </c>
      <c r="AY75" s="264">
        <v>0</v>
      </c>
      <c r="AZ75" s="264">
        <v>0</v>
      </c>
      <c r="BA75" s="264">
        <v>0</v>
      </c>
      <c r="BB75" s="264">
        <v>0</v>
      </c>
      <c r="BC75" s="264">
        <v>0</v>
      </c>
      <c r="BD75" s="264">
        <v>0</v>
      </c>
      <c r="BE75" s="264">
        <v>0</v>
      </c>
      <c r="BF75" s="264">
        <v>0</v>
      </c>
      <c r="BG75" s="264">
        <v>0</v>
      </c>
      <c r="BH75" s="264">
        <v>0</v>
      </c>
      <c r="BI75" s="264">
        <v>0</v>
      </c>
      <c r="BJ75" s="264">
        <v>0</v>
      </c>
      <c r="BK75" s="264">
        <v>0</v>
      </c>
      <c r="BL75" s="264">
        <v>0</v>
      </c>
      <c r="BM75" s="264">
        <v>0</v>
      </c>
      <c r="BN75" s="264">
        <v>0</v>
      </c>
      <c r="BO75" s="264">
        <v>0</v>
      </c>
      <c r="BP75" s="264">
        <v>0</v>
      </c>
      <c r="BQ75" s="264">
        <v>0</v>
      </c>
      <c r="BR75" s="264">
        <v>0</v>
      </c>
      <c r="BS75" s="264">
        <v>0</v>
      </c>
      <c r="BT75" s="264">
        <v>0</v>
      </c>
      <c r="BU75" s="264">
        <v>0</v>
      </c>
      <c r="BV75" s="264">
        <v>0</v>
      </c>
      <c r="BW75" s="264">
        <v>0</v>
      </c>
      <c r="BX75" s="264">
        <v>0</v>
      </c>
      <c r="BY75" s="264">
        <v>0</v>
      </c>
      <c r="BZ75" s="264">
        <v>0</v>
      </c>
      <c r="CA75" s="264">
        <v>0</v>
      </c>
      <c r="CB75" s="264">
        <v>0</v>
      </c>
      <c r="CC75" s="264">
        <v>0</v>
      </c>
      <c r="CD75" s="264">
        <v>0</v>
      </c>
      <c r="CE75" s="264">
        <v>0</v>
      </c>
      <c r="CF75" s="264">
        <v>0</v>
      </c>
      <c r="CG75" s="264">
        <v>0</v>
      </c>
      <c r="CH75" s="264">
        <v>0</v>
      </c>
      <c r="CI75" s="264">
        <v>0</v>
      </c>
      <c r="CJ75" s="264">
        <v>0</v>
      </c>
      <c r="CK75" s="264">
        <v>0</v>
      </c>
      <c r="CL75" s="264">
        <v>0</v>
      </c>
      <c r="CM75" s="264">
        <v>0</v>
      </c>
      <c r="CN75" s="264">
        <v>0</v>
      </c>
      <c r="CO75" s="264">
        <v>0</v>
      </c>
      <c r="CP75" s="264">
        <v>0</v>
      </c>
      <c r="CQ75" s="264">
        <v>0</v>
      </c>
      <c r="CR75" s="264">
        <v>0</v>
      </c>
      <c r="CS75" s="264">
        <v>0</v>
      </c>
      <c r="CT75" s="264">
        <v>0</v>
      </c>
      <c r="CU75" s="264">
        <v>0</v>
      </c>
      <c r="CV75" s="264">
        <v>0</v>
      </c>
      <c r="CW75" s="264">
        <v>0</v>
      </c>
      <c r="CX75" s="264">
        <v>0</v>
      </c>
      <c r="CY75" s="264">
        <v>0</v>
      </c>
      <c r="CZ75" s="264">
        <v>0</v>
      </c>
      <c r="DA75" s="264">
        <v>0</v>
      </c>
      <c r="DB75" s="264">
        <v>0</v>
      </c>
      <c r="DC75" s="264">
        <v>0</v>
      </c>
      <c r="DD75" s="265">
        <v>0</v>
      </c>
      <c r="DE75" s="265">
        <v>0</v>
      </c>
      <c r="DF75" s="264">
        <v>0</v>
      </c>
      <c r="DG75" s="264">
        <v>12376751</v>
      </c>
      <c r="DH75" s="264">
        <v>49470</v>
      </c>
      <c r="DI75" s="264">
        <v>0</v>
      </c>
      <c r="DJ75" s="264">
        <v>0</v>
      </c>
      <c r="DK75" s="264">
        <v>0</v>
      </c>
      <c r="DL75" s="264">
        <v>0</v>
      </c>
      <c r="DM75" s="287">
        <v>12426221</v>
      </c>
      <c r="DN75" s="264">
        <v>12426221</v>
      </c>
      <c r="DO75" s="270">
        <v>0</v>
      </c>
      <c r="DP75" s="265">
        <v>17117</v>
      </c>
      <c r="DQ75" s="264">
        <v>17117</v>
      </c>
      <c r="DR75" s="287">
        <v>12443338</v>
      </c>
      <c r="DS75" s="287">
        <v>12443338</v>
      </c>
      <c r="DT75" s="264">
        <v>0</v>
      </c>
      <c r="DU75" s="264">
        <v>-688</v>
      </c>
      <c r="DV75" s="264">
        <v>0</v>
      </c>
      <c r="DW75" s="264">
        <v>0</v>
      </c>
      <c r="DX75" s="287">
        <v>-688</v>
      </c>
      <c r="DY75" s="264">
        <v>12442650</v>
      </c>
      <c r="DZ75" s="287">
        <v>12442650</v>
      </c>
    </row>
    <row r="76" spans="1:130" x14ac:dyDescent="0.15">
      <c r="A76" s="51" t="s">
        <v>161</v>
      </c>
      <c r="B76" s="50" t="s">
        <v>426</v>
      </c>
      <c r="C76" s="264">
        <v>0</v>
      </c>
      <c r="D76" s="264">
        <v>0</v>
      </c>
      <c r="E76" s="264">
        <v>0</v>
      </c>
      <c r="F76" s="264">
        <v>0</v>
      </c>
      <c r="G76" s="264">
        <v>0</v>
      </c>
      <c r="H76" s="264">
        <v>0</v>
      </c>
      <c r="I76" s="264">
        <v>0</v>
      </c>
      <c r="J76" s="264">
        <v>0</v>
      </c>
      <c r="K76" s="264">
        <v>0</v>
      </c>
      <c r="L76" s="264">
        <v>0</v>
      </c>
      <c r="M76" s="264">
        <v>0</v>
      </c>
      <c r="N76" s="264">
        <v>0</v>
      </c>
      <c r="O76" s="264">
        <v>0</v>
      </c>
      <c r="P76" s="264">
        <v>0</v>
      </c>
      <c r="Q76" s="264">
        <v>0</v>
      </c>
      <c r="R76" s="264">
        <v>0</v>
      </c>
      <c r="S76" s="264">
        <v>0</v>
      </c>
      <c r="T76" s="264">
        <v>0</v>
      </c>
      <c r="U76" s="264">
        <v>0</v>
      </c>
      <c r="V76" s="264">
        <v>0</v>
      </c>
      <c r="W76" s="264">
        <v>0</v>
      </c>
      <c r="X76" s="264">
        <v>0</v>
      </c>
      <c r="Y76" s="264">
        <v>0</v>
      </c>
      <c r="Z76" s="264">
        <v>0</v>
      </c>
      <c r="AA76" s="264">
        <v>0</v>
      </c>
      <c r="AB76" s="264">
        <v>0</v>
      </c>
      <c r="AC76" s="264">
        <v>0</v>
      </c>
      <c r="AD76" s="264">
        <v>0</v>
      </c>
      <c r="AE76" s="264">
        <v>0</v>
      </c>
      <c r="AF76" s="264">
        <v>0</v>
      </c>
      <c r="AG76" s="264">
        <v>0</v>
      </c>
      <c r="AH76" s="264">
        <v>0</v>
      </c>
      <c r="AI76" s="264">
        <v>0</v>
      </c>
      <c r="AJ76" s="264">
        <v>0</v>
      </c>
      <c r="AK76" s="264">
        <v>0</v>
      </c>
      <c r="AL76" s="264">
        <v>0</v>
      </c>
      <c r="AM76" s="264">
        <v>0</v>
      </c>
      <c r="AN76" s="264">
        <v>0</v>
      </c>
      <c r="AO76" s="264">
        <v>0</v>
      </c>
      <c r="AP76" s="264">
        <v>0</v>
      </c>
      <c r="AQ76" s="264">
        <v>0</v>
      </c>
      <c r="AR76" s="264">
        <v>0</v>
      </c>
      <c r="AS76" s="264">
        <v>0</v>
      </c>
      <c r="AT76" s="264">
        <v>0</v>
      </c>
      <c r="AU76" s="264">
        <v>0</v>
      </c>
      <c r="AV76" s="264">
        <v>0</v>
      </c>
      <c r="AW76" s="264">
        <v>0</v>
      </c>
      <c r="AX76" s="264">
        <v>0</v>
      </c>
      <c r="AY76" s="264">
        <v>0</v>
      </c>
      <c r="AZ76" s="264">
        <v>0</v>
      </c>
      <c r="BA76" s="264">
        <v>0</v>
      </c>
      <c r="BB76" s="264">
        <v>0</v>
      </c>
      <c r="BC76" s="264">
        <v>0</v>
      </c>
      <c r="BD76" s="264">
        <v>0</v>
      </c>
      <c r="BE76" s="264">
        <v>0</v>
      </c>
      <c r="BF76" s="264">
        <v>0</v>
      </c>
      <c r="BG76" s="264">
        <v>0</v>
      </c>
      <c r="BH76" s="264">
        <v>0</v>
      </c>
      <c r="BI76" s="264">
        <v>0</v>
      </c>
      <c r="BJ76" s="264">
        <v>0</v>
      </c>
      <c r="BK76" s="264">
        <v>0</v>
      </c>
      <c r="BL76" s="264">
        <v>0</v>
      </c>
      <c r="BM76" s="264">
        <v>0</v>
      </c>
      <c r="BN76" s="264">
        <v>0</v>
      </c>
      <c r="BO76" s="264">
        <v>0</v>
      </c>
      <c r="BP76" s="264">
        <v>0</v>
      </c>
      <c r="BQ76" s="264">
        <v>0</v>
      </c>
      <c r="BR76" s="264">
        <v>0</v>
      </c>
      <c r="BS76" s="264">
        <v>0</v>
      </c>
      <c r="BT76" s="264">
        <v>0</v>
      </c>
      <c r="BU76" s="264">
        <v>0</v>
      </c>
      <c r="BV76" s="264">
        <v>0</v>
      </c>
      <c r="BW76" s="264">
        <v>0</v>
      </c>
      <c r="BX76" s="264">
        <v>0</v>
      </c>
      <c r="BY76" s="264">
        <v>0</v>
      </c>
      <c r="BZ76" s="264">
        <v>0</v>
      </c>
      <c r="CA76" s="264">
        <v>0</v>
      </c>
      <c r="CB76" s="264">
        <v>0</v>
      </c>
      <c r="CC76" s="264">
        <v>0</v>
      </c>
      <c r="CD76" s="264">
        <v>0</v>
      </c>
      <c r="CE76" s="264">
        <v>0</v>
      </c>
      <c r="CF76" s="264">
        <v>0</v>
      </c>
      <c r="CG76" s="264">
        <v>0</v>
      </c>
      <c r="CH76" s="264">
        <v>0</v>
      </c>
      <c r="CI76" s="264">
        <v>0</v>
      </c>
      <c r="CJ76" s="264">
        <v>0</v>
      </c>
      <c r="CK76" s="264">
        <v>0</v>
      </c>
      <c r="CL76" s="264">
        <v>0</v>
      </c>
      <c r="CM76" s="264">
        <v>0</v>
      </c>
      <c r="CN76" s="264">
        <v>0</v>
      </c>
      <c r="CO76" s="264">
        <v>0</v>
      </c>
      <c r="CP76" s="264">
        <v>0</v>
      </c>
      <c r="CQ76" s="264">
        <v>0</v>
      </c>
      <c r="CR76" s="264">
        <v>0</v>
      </c>
      <c r="CS76" s="264">
        <v>0</v>
      </c>
      <c r="CT76" s="264">
        <v>0</v>
      </c>
      <c r="CU76" s="264">
        <v>0</v>
      </c>
      <c r="CV76" s="264">
        <v>0</v>
      </c>
      <c r="CW76" s="264">
        <v>0</v>
      </c>
      <c r="CX76" s="264">
        <v>0</v>
      </c>
      <c r="CY76" s="264">
        <v>0</v>
      </c>
      <c r="CZ76" s="264">
        <v>0</v>
      </c>
      <c r="DA76" s="264">
        <v>0</v>
      </c>
      <c r="DB76" s="264">
        <v>0</v>
      </c>
      <c r="DC76" s="264">
        <v>0</v>
      </c>
      <c r="DD76" s="265">
        <v>0</v>
      </c>
      <c r="DE76" s="265">
        <v>0</v>
      </c>
      <c r="DF76" s="264">
        <v>0</v>
      </c>
      <c r="DG76" s="264">
        <v>53676669</v>
      </c>
      <c r="DH76" s="264">
        <v>0</v>
      </c>
      <c r="DI76" s="264">
        <v>0</v>
      </c>
      <c r="DJ76" s="264">
        <v>0</v>
      </c>
      <c r="DK76" s="264">
        <v>0</v>
      </c>
      <c r="DL76" s="264">
        <v>0</v>
      </c>
      <c r="DM76" s="287">
        <v>53676669</v>
      </c>
      <c r="DN76" s="264">
        <v>53676669</v>
      </c>
      <c r="DO76" s="270">
        <v>0</v>
      </c>
      <c r="DP76" s="265">
        <v>0</v>
      </c>
      <c r="DQ76" s="264">
        <v>0</v>
      </c>
      <c r="DR76" s="287">
        <v>53676669</v>
      </c>
      <c r="DS76" s="287">
        <v>53676669</v>
      </c>
      <c r="DT76" s="264">
        <v>0</v>
      </c>
      <c r="DU76" s="264">
        <v>0</v>
      </c>
      <c r="DV76" s="264">
        <v>0</v>
      </c>
      <c r="DW76" s="264">
        <v>0</v>
      </c>
      <c r="DX76" s="287">
        <v>0</v>
      </c>
      <c r="DY76" s="264">
        <v>53676669</v>
      </c>
      <c r="DZ76" s="287">
        <v>53676669</v>
      </c>
    </row>
    <row r="77" spans="1:130" x14ac:dyDescent="0.15">
      <c r="A77" s="51" t="s">
        <v>163</v>
      </c>
      <c r="B77" s="50" t="s">
        <v>164</v>
      </c>
      <c r="C77" s="264">
        <v>3235</v>
      </c>
      <c r="D77" s="264">
        <v>2904</v>
      </c>
      <c r="E77" s="264">
        <v>1309</v>
      </c>
      <c r="F77" s="264">
        <v>2444</v>
      </c>
      <c r="G77" s="264">
        <v>3695</v>
      </c>
      <c r="H77" s="264">
        <v>0</v>
      </c>
      <c r="I77" s="264">
        <v>22603</v>
      </c>
      <c r="J77" s="264">
        <v>24808</v>
      </c>
      <c r="K77" s="264">
        <v>4306</v>
      </c>
      <c r="L77" s="264">
        <v>12057</v>
      </c>
      <c r="M77" s="264">
        <v>0</v>
      </c>
      <c r="N77" s="264">
        <v>383</v>
      </c>
      <c r="O77" s="264">
        <v>4915</v>
      </c>
      <c r="P77" s="264">
        <v>1356</v>
      </c>
      <c r="Q77" s="264">
        <v>1260</v>
      </c>
      <c r="R77" s="264">
        <v>4742</v>
      </c>
      <c r="S77" s="264">
        <v>2945</v>
      </c>
      <c r="T77" s="264">
        <v>5264</v>
      </c>
      <c r="U77" s="264">
        <v>576</v>
      </c>
      <c r="V77" s="264">
        <v>429</v>
      </c>
      <c r="W77" s="264">
        <v>0</v>
      </c>
      <c r="X77" s="264">
        <v>2025</v>
      </c>
      <c r="Y77" s="264">
        <v>0</v>
      </c>
      <c r="Z77" s="264">
        <v>254</v>
      </c>
      <c r="AA77" s="264">
        <v>1552</v>
      </c>
      <c r="AB77" s="264">
        <v>4</v>
      </c>
      <c r="AC77" s="264">
        <v>399</v>
      </c>
      <c r="AD77" s="264">
        <v>4244</v>
      </c>
      <c r="AE77" s="264">
        <v>72</v>
      </c>
      <c r="AF77" s="264">
        <v>126</v>
      </c>
      <c r="AG77" s="264">
        <v>231</v>
      </c>
      <c r="AH77" s="264">
        <v>4321</v>
      </c>
      <c r="AI77" s="264">
        <v>33517</v>
      </c>
      <c r="AJ77" s="264">
        <v>7824</v>
      </c>
      <c r="AK77" s="264">
        <v>0</v>
      </c>
      <c r="AL77" s="264">
        <v>0</v>
      </c>
      <c r="AM77" s="264">
        <v>0</v>
      </c>
      <c r="AN77" s="264">
        <v>71</v>
      </c>
      <c r="AO77" s="264">
        <v>937</v>
      </c>
      <c r="AP77" s="264">
        <v>98</v>
      </c>
      <c r="AQ77" s="264">
        <v>7148</v>
      </c>
      <c r="AR77" s="264">
        <v>3937</v>
      </c>
      <c r="AS77" s="264">
        <v>642</v>
      </c>
      <c r="AT77" s="264">
        <v>22522</v>
      </c>
      <c r="AU77" s="264">
        <v>1234</v>
      </c>
      <c r="AV77" s="264">
        <v>21551</v>
      </c>
      <c r="AW77" s="264">
        <v>59150</v>
      </c>
      <c r="AX77" s="264">
        <v>7360</v>
      </c>
      <c r="AY77" s="264">
        <v>216</v>
      </c>
      <c r="AZ77" s="264">
        <v>132</v>
      </c>
      <c r="BA77" s="264">
        <v>854</v>
      </c>
      <c r="BB77" s="264">
        <v>7282</v>
      </c>
      <c r="BC77" s="264">
        <v>7907</v>
      </c>
      <c r="BD77" s="264">
        <v>0</v>
      </c>
      <c r="BE77" s="264">
        <v>16</v>
      </c>
      <c r="BF77" s="264">
        <v>3068</v>
      </c>
      <c r="BG77" s="264">
        <v>4335</v>
      </c>
      <c r="BH77" s="264">
        <v>31</v>
      </c>
      <c r="BI77" s="264">
        <v>2525</v>
      </c>
      <c r="BJ77" s="264">
        <v>1141</v>
      </c>
      <c r="BK77" s="264">
        <v>34446</v>
      </c>
      <c r="BL77" s="264">
        <v>16259</v>
      </c>
      <c r="BM77" s="264">
        <v>33024</v>
      </c>
      <c r="BN77" s="264">
        <v>7651</v>
      </c>
      <c r="BO77" s="264">
        <v>9813</v>
      </c>
      <c r="BP77" s="264">
        <v>1097</v>
      </c>
      <c r="BQ77" s="264">
        <v>10621</v>
      </c>
      <c r="BR77" s="264">
        <v>51443</v>
      </c>
      <c r="BS77" s="264">
        <v>425716</v>
      </c>
      <c r="BT77" s="264">
        <v>347701</v>
      </c>
      <c r="BU77" s="264">
        <v>4395</v>
      </c>
      <c r="BV77" s="264">
        <v>1457</v>
      </c>
      <c r="BW77" s="264">
        <v>61</v>
      </c>
      <c r="BX77" s="264">
        <v>845</v>
      </c>
      <c r="BY77" s="264">
        <v>12851</v>
      </c>
      <c r="BZ77" s="264">
        <v>4834</v>
      </c>
      <c r="CA77" s="264">
        <v>30277</v>
      </c>
      <c r="CB77" s="264">
        <v>3446</v>
      </c>
      <c r="CC77" s="264">
        <v>2622</v>
      </c>
      <c r="CD77" s="264">
        <v>6570</v>
      </c>
      <c r="CE77" s="264">
        <v>16794</v>
      </c>
      <c r="CF77" s="264">
        <v>6489</v>
      </c>
      <c r="CG77" s="264">
        <v>54988</v>
      </c>
      <c r="CH77" s="264">
        <v>13979</v>
      </c>
      <c r="CI77" s="264">
        <v>2296</v>
      </c>
      <c r="CJ77" s="264">
        <v>677</v>
      </c>
      <c r="CK77" s="264">
        <v>5387</v>
      </c>
      <c r="CL77" s="264">
        <v>341412</v>
      </c>
      <c r="CM77" s="264">
        <v>154204</v>
      </c>
      <c r="CN77" s="264">
        <v>71704</v>
      </c>
      <c r="CO77" s="264">
        <v>121765</v>
      </c>
      <c r="CP77" s="264">
        <v>9304</v>
      </c>
      <c r="CQ77" s="264">
        <v>19807</v>
      </c>
      <c r="CR77" s="264">
        <v>13767</v>
      </c>
      <c r="CS77" s="264">
        <v>32333</v>
      </c>
      <c r="CT77" s="264">
        <v>4455</v>
      </c>
      <c r="CU77" s="264">
        <v>1365</v>
      </c>
      <c r="CV77" s="264">
        <v>5407</v>
      </c>
      <c r="CW77" s="264">
        <v>50229</v>
      </c>
      <c r="CX77" s="264">
        <v>13982</v>
      </c>
      <c r="CY77" s="264">
        <v>61416</v>
      </c>
      <c r="CZ77" s="264">
        <v>14402</v>
      </c>
      <c r="DA77" s="264">
        <v>20143</v>
      </c>
      <c r="DB77" s="264">
        <v>9075</v>
      </c>
      <c r="DC77" s="264">
        <v>969</v>
      </c>
      <c r="DD77" s="265">
        <v>42306</v>
      </c>
      <c r="DE77" s="265">
        <v>2399741</v>
      </c>
      <c r="DF77" s="264">
        <v>18811</v>
      </c>
      <c r="DG77" s="264">
        <v>3491128</v>
      </c>
      <c r="DH77" s="264">
        <v>5</v>
      </c>
      <c r="DI77" s="264">
        <v>0</v>
      </c>
      <c r="DJ77" s="264">
        <v>131</v>
      </c>
      <c r="DK77" s="264">
        <v>845</v>
      </c>
      <c r="DL77" s="264">
        <v>202</v>
      </c>
      <c r="DM77" s="287">
        <v>3511122</v>
      </c>
      <c r="DN77" s="264">
        <v>5910863</v>
      </c>
      <c r="DO77" s="270">
        <v>1677101</v>
      </c>
      <c r="DP77" s="265">
        <v>104719</v>
      </c>
      <c r="DQ77" s="264">
        <v>1781820</v>
      </c>
      <c r="DR77" s="287">
        <v>5292942</v>
      </c>
      <c r="DS77" s="287">
        <v>7692683</v>
      </c>
      <c r="DT77" s="264">
        <v>-5791368</v>
      </c>
      <c r="DU77" s="264">
        <v>-16540</v>
      </c>
      <c r="DV77" s="264">
        <v>0</v>
      </c>
      <c r="DW77" s="264">
        <v>0</v>
      </c>
      <c r="DX77" s="287">
        <v>-5807908</v>
      </c>
      <c r="DY77" s="264">
        <v>-514966</v>
      </c>
      <c r="DZ77" s="287">
        <v>1884775</v>
      </c>
    </row>
    <row r="78" spans="1:130" x14ac:dyDescent="0.15">
      <c r="A78" s="51" t="s">
        <v>165</v>
      </c>
      <c r="B78" s="50" t="s">
        <v>427</v>
      </c>
      <c r="C78" s="264">
        <v>142330</v>
      </c>
      <c r="D78" s="264">
        <v>1224989</v>
      </c>
      <c r="E78" s="264">
        <v>15499</v>
      </c>
      <c r="F78" s="264">
        <v>135130</v>
      </c>
      <c r="G78" s="264">
        <v>189137</v>
      </c>
      <c r="H78" s="264">
        <v>0</v>
      </c>
      <c r="I78" s="264">
        <v>60172</v>
      </c>
      <c r="J78" s="264">
        <v>1061722</v>
      </c>
      <c r="K78" s="264">
        <v>236525</v>
      </c>
      <c r="L78" s="264">
        <v>747109</v>
      </c>
      <c r="M78" s="264">
        <v>0</v>
      </c>
      <c r="N78" s="264">
        <v>2253</v>
      </c>
      <c r="O78" s="264">
        <v>21085</v>
      </c>
      <c r="P78" s="264">
        <v>33422</v>
      </c>
      <c r="Q78" s="264">
        <v>13782</v>
      </c>
      <c r="R78" s="264">
        <v>100920</v>
      </c>
      <c r="S78" s="264">
        <v>36597</v>
      </c>
      <c r="T78" s="264">
        <v>26481</v>
      </c>
      <c r="U78" s="264">
        <v>5651</v>
      </c>
      <c r="V78" s="264">
        <v>4840</v>
      </c>
      <c r="W78" s="264">
        <v>0</v>
      </c>
      <c r="X78" s="264">
        <v>18095</v>
      </c>
      <c r="Y78" s="264">
        <v>0</v>
      </c>
      <c r="Z78" s="264">
        <v>611</v>
      </c>
      <c r="AA78" s="264">
        <v>10917</v>
      </c>
      <c r="AB78" s="264">
        <v>52</v>
      </c>
      <c r="AC78" s="264">
        <v>28625</v>
      </c>
      <c r="AD78" s="264">
        <v>13311</v>
      </c>
      <c r="AE78" s="264">
        <v>439</v>
      </c>
      <c r="AF78" s="264">
        <v>686</v>
      </c>
      <c r="AG78" s="264">
        <v>1413</v>
      </c>
      <c r="AH78" s="264">
        <v>147103</v>
      </c>
      <c r="AI78" s="264">
        <v>187745</v>
      </c>
      <c r="AJ78" s="264">
        <v>26479</v>
      </c>
      <c r="AK78" s="264">
        <v>0</v>
      </c>
      <c r="AL78" s="264">
        <v>0</v>
      </c>
      <c r="AM78" s="264">
        <v>0</v>
      </c>
      <c r="AN78" s="264">
        <v>6191</v>
      </c>
      <c r="AO78" s="264">
        <v>13031</v>
      </c>
      <c r="AP78" s="264">
        <v>705</v>
      </c>
      <c r="AQ78" s="264">
        <v>23044</v>
      </c>
      <c r="AR78" s="264">
        <v>31619</v>
      </c>
      <c r="AS78" s="264">
        <v>4151</v>
      </c>
      <c r="AT78" s="264">
        <v>91846</v>
      </c>
      <c r="AU78" s="264">
        <v>4508</v>
      </c>
      <c r="AV78" s="264">
        <v>68629</v>
      </c>
      <c r="AW78" s="264">
        <v>141301</v>
      </c>
      <c r="AX78" s="264">
        <v>86375</v>
      </c>
      <c r="AY78" s="264">
        <v>1205</v>
      </c>
      <c r="AZ78" s="264">
        <v>147</v>
      </c>
      <c r="BA78" s="264">
        <v>6405</v>
      </c>
      <c r="BB78" s="264">
        <v>5174</v>
      </c>
      <c r="BC78" s="264">
        <v>20726</v>
      </c>
      <c r="BD78" s="264">
        <v>0</v>
      </c>
      <c r="BE78" s="264">
        <v>623</v>
      </c>
      <c r="BF78" s="264">
        <v>40638</v>
      </c>
      <c r="BG78" s="264">
        <v>8580</v>
      </c>
      <c r="BH78" s="264">
        <v>158</v>
      </c>
      <c r="BI78" s="264">
        <v>21147</v>
      </c>
      <c r="BJ78" s="264">
        <v>248995</v>
      </c>
      <c r="BK78" s="264">
        <v>503616</v>
      </c>
      <c r="BL78" s="264">
        <v>209687</v>
      </c>
      <c r="BM78" s="264">
        <v>528094</v>
      </c>
      <c r="BN78" s="264">
        <v>157539</v>
      </c>
      <c r="BO78" s="264">
        <v>69251</v>
      </c>
      <c r="BP78" s="264">
        <v>46302</v>
      </c>
      <c r="BQ78" s="264">
        <v>45055</v>
      </c>
      <c r="BR78" s="264">
        <v>90169</v>
      </c>
      <c r="BS78" s="264">
        <v>369729</v>
      </c>
      <c r="BT78" s="264">
        <v>236119</v>
      </c>
      <c r="BU78" s="264">
        <v>4970</v>
      </c>
      <c r="BV78" s="264">
        <v>9947</v>
      </c>
      <c r="BW78" s="264">
        <v>3195</v>
      </c>
      <c r="BX78" s="264">
        <v>1624</v>
      </c>
      <c r="BY78" s="264">
        <v>32095</v>
      </c>
      <c r="BZ78" s="264">
        <v>52862</v>
      </c>
      <c r="CA78" s="264">
        <v>36875</v>
      </c>
      <c r="CB78" s="264">
        <v>19545</v>
      </c>
      <c r="CC78" s="264">
        <v>987</v>
      </c>
      <c r="CD78" s="264">
        <v>7758</v>
      </c>
      <c r="CE78" s="264">
        <v>32429</v>
      </c>
      <c r="CF78" s="264">
        <v>218959</v>
      </c>
      <c r="CG78" s="264">
        <v>122775</v>
      </c>
      <c r="CH78" s="264">
        <v>13294</v>
      </c>
      <c r="CI78" s="264">
        <v>17464</v>
      </c>
      <c r="CJ78" s="264">
        <v>1457</v>
      </c>
      <c r="CK78" s="264">
        <v>37843</v>
      </c>
      <c r="CL78" s="264">
        <v>308929</v>
      </c>
      <c r="CM78" s="264">
        <v>107891</v>
      </c>
      <c r="CN78" s="264">
        <v>61637</v>
      </c>
      <c r="CO78" s="264">
        <v>557110</v>
      </c>
      <c r="CP78" s="264">
        <v>12291</v>
      </c>
      <c r="CQ78" s="264">
        <v>79682</v>
      </c>
      <c r="CR78" s="264">
        <v>64156</v>
      </c>
      <c r="CS78" s="264">
        <v>65987</v>
      </c>
      <c r="CT78" s="264">
        <v>15017</v>
      </c>
      <c r="CU78" s="264">
        <v>8721</v>
      </c>
      <c r="CV78" s="264">
        <v>75071</v>
      </c>
      <c r="CW78" s="264">
        <v>80839</v>
      </c>
      <c r="CX78" s="264">
        <v>61623</v>
      </c>
      <c r="CY78" s="264">
        <v>375528</v>
      </c>
      <c r="CZ78" s="264">
        <v>19685</v>
      </c>
      <c r="DA78" s="264">
        <v>39229</v>
      </c>
      <c r="DB78" s="264">
        <v>89012</v>
      </c>
      <c r="DC78" s="264">
        <v>60959</v>
      </c>
      <c r="DD78" s="265">
        <v>110132</v>
      </c>
      <c r="DE78" s="265">
        <v>10381457</v>
      </c>
      <c r="DF78" s="264">
        <v>300364</v>
      </c>
      <c r="DG78" s="264">
        <v>5948348</v>
      </c>
      <c r="DH78" s="264">
        <v>2836</v>
      </c>
      <c r="DI78" s="264">
        <v>0</v>
      </c>
      <c r="DJ78" s="264">
        <v>75570</v>
      </c>
      <c r="DK78" s="264">
        <v>619082</v>
      </c>
      <c r="DL78" s="264">
        <v>59850</v>
      </c>
      <c r="DM78" s="287">
        <v>7006050</v>
      </c>
      <c r="DN78" s="264">
        <v>17387507</v>
      </c>
      <c r="DO78" s="270">
        <v>12570807</v>
      </c>
      <c r="DP78" s="265">
        <v>44135</v>
      </c>
      <c r="DQ78" s="264">
        <v>12614942</v>
      </c>
      <c r="DR78" s="287">
        <v>19620992</v>
      </c>
      <c r="DS78" s="287">
        <v>30002449</v>
      </c>
      <c r="DT78" s="264">
        <v>-5440596</v>
      </c>
      <c r="DU78" s="264">
        <v>-31380</v>
      </c>
      <c r="DV78" s="264">
        <v>0</v>
      </c>
      <c r="DW78" s="264">
        <v>0</v>
      </c>
      <c r="DX78" s="287">
        <v>-5471976</v>
      </c>
      <c r="DY78" s="264">
        <v>14149016</v>
      </c>
      <c r="DZ78" s="287">
        <v>24530473</v>
      </c>
    </row>
    <row r="79" spans="1:130" x14ac:dyDescent="0.15">
      <c r="A79" s="58" t="s">
        <v>167</v>
      </c>
      <c r="B79" s="59" t="s">
        <v>168</v>
      </c>
      <c r="C79" s="266">
        <v>838579</v>
      </c>
      <c r="D79" s="266">
        <v>369433</v>
      </c>
      <c r="E79" s="266">
        <v>40936</v>
      </c>
      <c r="F79" s="266">
        <v>103306</v>
      </c>
      <c r="G79" s="266">
        <v>228941</v>
      </c>
      <c r="H79" s="266">
        <v>0</v>
      </c>
      <c r="I79" s="266">
        <v>971440</v>
      </c>
      <c r="J79" s="266">
        <v>754189</v>
      </c>
      <c r="K79" s="266">
        <v>146110</v>
      </c>
      <c r="L79" s="266">
        <v>123056</v>
      </c>
      <c r="M79" s="266">
        <v>0</v>
      </c>
      <c r="N79" s="266">
        <v>3502</v>
      </c>
      <c r="O79" s="266">
        <v>15146</v>
      </c>
      <c r="P79" s="266">
        <v>42018</v>
      </c>
      <c r="Q79" s="266">
        <v>6353</v>
      </c>
      <c r="R79" s="266">
        <v>22691</v>
      </c>
      <c r="S79" s="266">
        <v>5356</v>
      </c>
      <c r="T79" s="266">
        <v>25648</v>
      </c>
      <c r="U79" s="266">
        <v>1869</v>
      </c>
      <c r="V79" s="266">
        <v>2494</v>
      </c>
      <c r="W79" s="266">
        <v>0</v>
      </c>
      <c r="X79" s="266">
        <v>4954</v>
      </c>
      <c r="Y79" s="266">
        <v>0</v>
      </c>
      <c r="Z79" s="266">
        <v>174</v>
      </c>
      <c r="AA79" s="266">
        <v>1575</v>
      </c>
      <c r="AB79" s="266">
        <v>9</v>
      </c>
      <c r="AC79" s="266">
        <v>174</v>
      </c>
      <c r="AD79" s="266">
        <v>2560</v>
      </c>
      <c r="AE79" s="266">
        <v>78</v>
      </c>
      <c r="AF79" s="266">
        <v>1093</v>
      </c>
      <c r="AG79" s="266">
        <v>703</v>
      </c>
      <c r="AH79" s="266">
        <v>151667</v>
      </c>
      <c r="AI79" s="266">
        <v>50557</v>
      </c>
      <c r="AJ79" s="266">
        <v>6875</v>
      </c>
      <c r="AK79" s="266">
        <v>0</v>
      </c>
      <c r="AL79" s="266">
        <v>0</v>
      </c>
      <c r="AM79" s="266">
        <v>0</v>
      </c>
      <c r="AN79" s="266">
        <v>1603</v>
      </c>
      <c r="AO79" s="266">
        <v>5504</v>
      </c>
      <c r="AP79" s="266">
        <v>360</v>
      </c>
      <c r="AQ79" s="266">
        <v>22694</v>
      </c>
      <c r="AR79" s="266">
        <v>35885</v>
      </c>
      <c r="AS79" s="266">
        <v>3185</v>
      </c>
      <c r="AT79" s="266">
        <v>44864</v>
      </c>
      <c r="AU79" s="266">
        <v>3750</v>
      </c>
      <c r="AV79" s="266">
        <v>40376</v>
      </c>
      <c r="AW79" s="266">
        <v>17942</v>
      </c>
      <c r="AX79" s="266">
        <v>25750</v>
      </c>
      <c r="AY79" s="266">
        <v>487</v>
      </c>
      <c r="AZ79" s="266">
        <v>111</v>
      </c>
      <c r="BA79" s="266">
        <v>3151</v>
      </c>
      <c r="BB79" s="266">
        <v>29</v>
      </c>
      <c r="BC79" s="266">
        <v>7541</v>
      </c>
      <c r="BD79" s="266">
        <v>0</v>
      </c>
      <c r="BE79" s="266">
        <v>29</v>
      </c>
      <c r="BF79" s="266">
        <v>3540</v>
      </c>
      <c r="BG79" s="266">
        <v>406</v>
      </c>
      <c r="BH79" s="266">
        <v>6</v>
      </c>
      <c r="BI79" s="266">
        <v>32381</v>
      </c>
      <c r="BJ79" s="266">
        <v>5182</v>
      </c>
      <c r="BK79" s="266">
        <v>651085</v>
      </c>
      <c r="BL79" s="266">
        <v>278497</v>
      </c>
      <c r="BM79" s="266">
        <v>815843</v>
      </c>
      <c r="BN79" s="266">
        <v>173091</v>
      </c>
      <c r="BO79" s="266">
        <v>133656</v>
      </c>
      <c r="BP79" s="266">
        <v>12175</v>
      </c>
      <c r="BQ79" s="266">
        <v>48277</v>
      </c>
      <c r="BR79" s="266">
        <v>111634</v>
      </c>
      <c r="BS79" s="266">
        <v>4243712</v>
      </c>
      <c r="BT79" s="266">
        <v>334310</v>
      </c>
      <c r="BU79" s="266">
        <v>57489</v>
      </c>
      <c r="BV79" s="266">
        <v>67166</v>
      </c>
      <c r="BW79" s="266">
        <v>78666</v>
      </c>
      <c r="BX79" s="266">
        <v>6569</v>
      </c>
      <c r="BY79" s="266">
        <v>24376</v>
      </c>
      <c r="BZ79" s="266">
        <v>0</v>
      </c>
      <c r="CA79" s="266">
        <v>92223</v>
      </c>
      <c r="CB79" s="266">
        <v>9045</v>
      </c>
      <c r="CC79" s="266">
        <v>1436</v>
      </c>
      <c r="CD79" s="266">
        <v>11327</v>
      </c>
      <c r="CE79" s="266">
        <v>38738</v>
      </c>
      <c r="CF79" s="266">
        <v>28548</v>
      </c>
      <c r="CG79" s="266">
        <v>233148</v>
      </c>
      <c r="CH79" s="266">
        <v>29087</v>
      </c>
      <c r="CI79" s="266">
        <v>60178</v>
      </c>
      <c r="CJ79" s="266">
        <v>567</v>
      </c>
      <c r="CK79" s="266">
        <v>39621</v>
      </c>
      <c r="CL79" s="266">
        <v>870931</v>
      </c>
      <c r="CM79" s="266">
        <v>444284</v>
      </c>
      <c r="CN79" s="266">
        <v>77590</v>
      </c>
      <c r="CO79" s="266">
        <v>446275</v>
      </c>
      <c r="CP79" s="266">
        <v>18257</v>
      </c>
      <c r="CQ79" s="266">
        <v>151001</v>
      </c>
      <c r="CR79" s="266">
        <v>174230</v>
      </c>
      <c r="CS79" s="266">
        <v>99704</v>
      </c>
      <c r="CT79" s="266">
        <v>90190</v>
      </c>
      <c r="CU79" s="266">
        <v>43092</v>
      </c>
      <c r="CV79" s="266">
        <v>61372</v>
      </c>
      <c r="CW79" s="266">
        <v>255644</v>
      </c>
      <c r="CX79" s="266">
        <v>485837</v>
      </c>
      <c r="CY79" s="266">
        <v>67300</v>
      </c>
      <c r="CZ79" s="266">
        <v>117560</v>
      </c>
      <c r="DA79" s="266">
        <v>454366</v>
      </c>
      <c r="DB79" s="266">
        <v>136440</v>
      </c>
      <c r="DC79" s="266">
        <v>0</v>
      </c>
      <c r="DD79" s="267">
        <v>47012</v>
      </c>
      <c r="DE79" s="267">
        <v>15797811</v>
      </c>
      <c r="DF79" s="266">
        <v>0</v>
      </c>
      <c r="DG79" s="266">
        <v>0</v>
      </c>
      <c r="DH79" s="266">
        <v>0</v>
      </c>
      <c r="DI79" s="266">
        <v>0</v>
      </c>
      <c r="DJ79" s="266">
        <v>0</v>
      </c>
      <c r="DK79" s="266">
        <v>0</v>
      </c>
      <c r="DL79" s="266">
        <v>0</v>
      </c>
      <c r="DM79" s="288">
        <v>0</v>
      </c>
      <c r="DN79" s="266">
        <v>15797811</v>
      </c>
      <c r="DO79" s="289">
        <v>0</v>
      </c>
      <c r="DP79" s="267">
        <v>0</v>
      </c>
      <c r="DQ79" s="266">
        <v>0</v>
      </c>
      <c r="DR79" s="288">
        <v>0</v>
      </c>
      <c r="DS79" s="288">
        <v>15797811</v>
      </c>
      <c r="DT79" s="266">
        <v>0</v>
      </c>
      <c r="DU79" s="266">
        <v>0</v>
      </c>
      <c r="DV79" s="266">
        <v>0</v>
      </c>
      <c r="DW79" s="266">
        <v>0</v>
      </c>
      <c r="DX79" s="288">
        <v>0</v>
      </c>
      <c r="DY79" s="266">
        <v>0</v>
      </c>
      <c r="DZ79" s="288">
        <v>15797811</v>
      </c>
    </row>
    <row r="80" spans="1:130" x14ac:dyDescent="0.15">
      <c r="A80" s="51" t="s">
        <v>169</v>
      </c>
      <c r="B80" s="50" t="s">
        <v>170</v>
      </c>
      <c r="C80" s="264">
        <v>47284</v>
      </c>
      <c r="D80" s="264">
        <v>249674</v>
      </c>
      <c r="E80" s="264">
        <v>2664</v>
      </c>
      <c r="F80" s="264">
        <v>2587</v>
      </c>
      <c r="G80" s="264">
        <v>43941</v>
      </c>
      <c r="H80" s="264">
        <v>0</v>
      </c>
      <c r="I80" s="264">
        <v>31659</v>
      </c>
      <c r="J80" s="264">
        <v>80525</v>
      </c>
      <c r="K80" s="264">
        <v>403288</v>
      </c>
      <c r="L80" s="264">
        <v>167539</v>
      </c>
      <c r="M80" s="264">
        <v>0</v>
      </c>
      <c r="N80" s="264">
        <v>509</v>
      </c>
      <c r="O80" s="264">
        <v>3429</v>
      </c>
      <c r="P80" s="264">
        <v>8712</v>
      </c>
      <c r="Q80" s="264">
        <v>1416</v>
      </c>
      <c r="R80" s="264">
        <v>19664</v>
      </c>
      <c r="S80" s="264">
        <v>4727</v>
      </c>
      <c r="T80" s="264">
        <v>2768</v>
      </c>
      <c r="U80" s="264">
        <v>2208</v>
      </c>
      <c r="V80" s="264">
        <v>2047</v>
      </c>
      <c r="W80" s="264">
        <v>0</v>
      </c>
      <c r="X80" s="264">
        <v>6415</v>
      </c>
      <c r="Y80" s="264">
        <v>0</v>
      </c>
      <c r="Z80" s="264">
        <v>220</v>
      </c>
      <c r="AA80" s="264">
        <v>2462</v>
      </c>
      <c r="AB80" s="264">
        <v>213</v>
      </c>
      <c r="AC80" s="264">
        <v>3336</v>
      </c>
      <c r="AD80" s="264">
        <v>1815</v>
      </c>
      <c r="AE80" s="264">
        <v>106</v>
      </c>
      <c r="AF80" s="264">
        <v>100</v>
      </c>
      <c r="AG80" s="264">
        <v>606</v>
      </c>
      <c r="AH80" s="264">
        <v>61391</v>
      </c>
      <c r="AI80" s="264">
        <v>35934</v>
      </c>
      <c r="AJ80" s="264">
        <v>14554</v>
      </c>
      <c r="AK80" s="264">
        <v>0</v>
      </c>
      <c r="AL80" s="264">
        <v>0</v>
      </c>
      <c r="AM80" s="264">
        <v>0</v>
      </c>
      <c r="AN80" s="264">
        <v>2193</v>
      </c>
      <c r="AO80" s="264">
        <v>32837</v>
      </c>
      <c r="AP80" s="264">
        <v>74</v>
      </c>
      <c r="AQ80" s="264">
        <v>7599</v>
      </c>
      <c r="AR80" s="264">
        <v>8024</v>
      </c>
      <c r="AS80" s="264">
        <v>874</v>
      </c>
      <c r="AT80" s="264">
        <v>23394</v>
      </c>
      <c r="AU80" s="264">
        <v>774</v>
      </c>
      <c r="AV80" s="264">
        <v>17847</v>
      </c>
      <c r="AW80" s="264">
        <v>26094</v>
      </c>
      <c r="AX80" s="264">
        <v>19123</v>
      </c>
      <c r="AY80" s="264">
        <v>261</v>
      </c>
      <c r="AZ80" s="264">
        <v>28</v>
      </c>
      <c r="BA80" s="264">
        <v>1192</v>
      </c>
      <c r="BB80" s="264">
        <v>1151</v>
      </c>
      <c r="BC80" s="264">
        <v>4037</v>
      </c>
      <c r="BD80" s="264">
        <v>0</v>
      </c>
      <c r="BE80" s="264">
        <v>194</v>
      </c>
      <c r="BF80" s="264">
        <v>7233</v>
      </c>
      <c r="BG80" s="264">
        <v>1753</v>
      </c>
      <c r="BH80" s="264">
        <v>27</v>
      </c>
      <c r="BI80" s="264">
        <v>2232</v>
      </c>
      <c r="BJ80" s="264">
        <v>92922</v>
      </c>
      <c r="BK80" s="264">
        <v>43578</v>
      </c>
      <c r="BL80" s="264">
        <v>14789</v>
      </c>
      <c r="BM80" s="264">
        <v>91330</v>
      </c>
      <c r="BN80" s="264">
        <v>36739</v>
      </c>
      <c r="BO80" s="264">
        <v>45464</v>
      </c>
      <c r="BP80" s="264">
        <v>19273</v>
      </c>
      <c r="BQ80" s="264">
        <v>6683</v>
      </c>
      <c r="BR80" s="264">
        <v>10376</v>
      </c>
      <c r="BS80" s="264">
        <v>110938</v>
      </c>
      <c r="BT80" s="264">
        <v>88779</v>
      </c>
      <c r="BU80" s="264">
        <v>1682</v>
      </c>
      <c r="BV80" s="264">
        <v>809</v>
      </c>
      <c r="BW80" s="264">
        <v>1441</v>
      </c>
      <c r="BX80" s="264">
        <v>244</v>
      </c>
      <c r="BY80" s="264">
        <v>60210</v>
      </c>
      <c r="BZ80" s="264">
        <v>97172</v>
      </c>
      <c r="CA80" s="264">
        <v>1735418</v>
      </c>
      <c r="CB80" s="264">
        <v>20509</v>
      </c>
      <c r="CC80" s="264">
        <v>208</v>
      </c>
      <c r="CD80" s="264">
        <v>1693</v>
      </c>
      <c r="CE80" s="264">
        <v>7567</v>
      </c>
      <c r="CF80" s="264">
        <v>7682</v>
      </c>
      <c r="CG80" s="264">
        <v>6879</v>
      </c>
      <c r="CH80" s="264">
        <v>2174</v>
      </c>
      <c r="CI80" s="264">
        <v>12678</v>
      </c>
      <c r="CJ80" s="264">
        <v>174</v>
      </c>
      <c r="CK80" s="264">
        <v>3861</v>
      </c>
      <c r="CL80" s="264">
        <v>57647</v>
      </c>
      <c r="CM80" s="264">
        <v>42806</v>
      </c>
      <c r="CN80" s="264">
        <v>36228</v>
      </c>
      <c r="CO80" s="264">
        <v>31725</v>
      </c>
      <c r="CP80" s="264">
        <v>1813</v>
      </c>
      <c r="CQ80" s="264">
        <v>10252</v>
      </c>
      <c r="CR80" s="264">
        <v>9861</v>
      </c>
      <c r="CS80" s="264">
        <v>21388</v>
      </c>
      <c r="CT80" s="264">
        <v>3611</v>
      </c>
      <c r="CU80" s="264">
        <v>1037</v>
      </c>
      <c r="CV80" s="264">
        <v>16357</v>
      </c>
      <c r="CW80" s="264">
        <v>22872</v>
      </c>
      <c r="CX80" s="264">
        <v>6965</v>
      </c>
      <c r="CY80" s="264">
        <v>48312</v>
      </c>
      <c r="CZ80" s="264">
        <v>8832</v>
      </c>
      <c r="DA80" s="264">
        <v>11745</v>
      </c>
      <c r="DB80" s="264">
        <v>7337</v>
      </c>
      <c r="DC80" s="264">
        <v>5720</v>
      </c>
      <c r="DD80" s="265">
        <v>7335</v>
      </c>
      <c r="DE80" s="265">
        <v>4231849</v>
      </c>
      <c r="DF80" s="264">
        <v>1841</v>
      </c>
      <c r="DG80" s="264">
        <v>282591</v>
      </c>
      <c r="DH80" s="264">
        <v>5</v>
      </c>
      <c r="DI80" s="264">
        <v>0</v>
      </c>
      <c r="DJ80" s="264">
        <v>2886</v>
      </c>
      <c r="DK80" s="264">
        <v>29640</v>
      </c>
      <c r="DL80" s="264">
        <v>10977</v>
      </c>
      <c r="DM80" s="287">
        <v>327940</v>
      </c>
      <c r="DN80" s="264">
        <v>4559789</v>
      </c>
      <c r="DO80" s="270">
        <v>4128725</v>
      </c>
      <c r="DP80" s="265">
        <v>1558621</v>
      </c>
      <c r="DQ80" s="264">
        <v>5687346</v>
      </c>
      <c r="DR80" s="287">
        <v>6015286</v>
      </c>
      <c r="DS80" s="287">
        <v>10247135</v>
      </c>
      <c r="DT80" s="264">
        <v>-529028</v>
      </c>
      <c r="DU80" s="264">
        <v>-635983</v>
      </c>
      <c r="DV80" s="264">
        <v>0</v>
      </c>
      <c r="DW80" s="264">
        <v>0</v>
      </c>
      <c r="DX80" s="287">
        <v>-1165011</v>
      </c>
      <c r="DY80" s="264">
        <v>4850275</v>
      </c>
      <c r="DZ80" s="287">
        <v>9082124</v>
      </c>
    </row>
    <row r="81" spans="1:130" x14ac:dyDescent="0.15">
      <c r="A81" s="51" t="s">
        <v>171</v>
      </c>
      <c r="B81" s="50" t="s">
        <v>172</v>
      </c>
      <c r="C81" s="264">
        <v>46</v>
      </c>
      <c r="D81" s="264">
        <v>0</v>
      </c>
      <c r="E81" s="264">
        <v>3229</v>
      </c>
      <c r="F81" s="264">
        <v>595</v>
      </c>
      <c r="G81" s="264">
        <v>1630</v>
      </c>
      <c r="H81" s="264">
        <v>0</v>
      </c>
      <c r="I81" s="264">
        <v>20997</v>
      </c>
      <c r="J81" s="264">
        <v>5024</v>
      </c>
      <c r="K81" s="264">
        <v>1035</v>
      </c>
      <c r="L81" s="264">
        <v>4617</v>
      </c>
      <c r="M81" s="264">
        <v>0</v>
      </c>
      <c r="N81" s="264">
        <v>363</v>
      </c>
      <c r="O81" s="264">
        <v>4799</v>
      </c>
      <c r="P81" s="264">
        <v>598</v>
      </c>
      <c r="Q81" s="264">
        <v>962</v>
      </c>
      <c r="R81" s="264">
        <v>1314</v>
      </c>
      <c r="S81" s="264">
        <v>921</v>
      </c>
      <c r="T81" s="264">
        <v>2962</v>
      </c>
      <c r="U81" s="264">
        <v>179</v>
      </c>
      <c r="V81" s="264">
        <v>133</v>
      </c>
      <c r="W81" s="264">
        <v>0</v>
      </c>
      <c r="X81" s="264">
        <v>645</v>
      </c>
      <c r="Y81" s="264">
        <v>0</v>
      </c>
      <c r="Z81" s="264">
        <v>269</v>
      </c>
      <c r="AA81" s="264">
        <v>716</v>
      </c>
      <c r="AB81" s="264">
        <v>2</v>
      </c>
      <c r="AC81" s="264">
        <v>145</v>
      </c>
      <c r="AD81" s="264">
        <v>943</v>
      </c>
      <c r="AE81" s="264">
        <v>55</v>
      </c>
      <c r="AF81" s="264">
        <v>78</v>
      </c>
      <c r="AG81" s="264">
        <v>66</v>
      </c>
      <c r="AH81" s="264">
        <v>1916</v>
      </c>
      <c r="AI81" s="264">
        <v>6472</v>
      </c>
      <c r="AJ81" s="264">
        <v>1121</v>
      </c>
      <c r="AK81" s="264">
        <v>0</v>
      </c>
      <c r="AL81" s="264">
        <v>0</v>
      </c>
      <c r="AM81" s="264">
        <v>0</v>
      </c>
      <c r="AN81" s="264">
        <v>42</v>
      </c>
      <c r="AO81" s="264">
        <v>339</v>
      </c>
      <c r="AP81" s="264">
        <v>29</v>
      </c>
      <c r="AQ81" s="264">
        <v>2002</v>
      </c>
      <c r="AR81" s="264">
        <v>2274</v>
      </c>
      <c r="AS81" s="264">
        <v>634</v>
      </c>
      <c r="AT81" s="264">
        <v>12379</v>
      </c>
      <c r="AU81" s="264">
        <v>596</v>
      </c>
      <c r="AV81" s="264">
        <v>3107</v>
      </c>
      <c r="AW81" s="264">
        <v>10363</v>
      </c>
      <c r="AX81" s="264">
        <v>5839</v>
      </c>
      <c r="AY81" s="264">
        <v>167</v>
      </c>
      <c r="AZ81" s="264">
        <v>70</v>
      </c>
      <c r="BA81" s="264">
        <v>588</v>
      </c>
      <c r="BB81" s="264">
        <v>775</v>
      </c>
      <c r="BC81" s="264">
        <v>1556</v>
      </c>
      <c r="BD81" s="264">
        <v>0</v>
      </c>
      <c r="BE81" s="264">
        <v>11</v>
      </c>
      <c r="BF81" s="264">
        <v>2380</v>
      </c>
      <c r="BG81" s="264">
        <v>166</v>
      </c>
      <c r="BH81" s="264">
        <v>8</v>
      </c>
      <c r="BI81" s="264">
        <v>1142</v>
      </c>
      <c r="BJ81" s="264">
        <v>0</v>
      </c>
      <c r="BK81" s="264">
        <v>2399</v>
      </c>
      <c r="BL81" s="264">
        <v>4377</v>
      </c>
      <c r="BM81" s="264">
        <v>4022</v>
      </c>
      <c r="BN81" s="264">
        <v>4602</v>
      </c>
      <c r="BO81" s="264">
        <v>12997</v>
      </c>
      <c r="BP81" s="264">
        <v>344</v>
      </c>
      <c r="BQ81" s="264">
        <v>4746</v>
      </c>
      <c r="BR81" s="264">
        <v>15329</v>
      </c>
      <c r="BS81" s="264">
        <v>286651</v>
      </c>
      <c r="BT81" s="264">
        <v>34264</v>
      </c>
      <c r="BU81" s="264">
        <v>1562</v>
      </c>
      <c r="BV81" s="264">
        <v>1507</v>
      </c>
      <c r="BW81" s="264">
        <v>1</v>
      </c>
      <c r="BX81" s="264">
        <v>85</v>
      </c>
      <c r="BY81" s="264">
        <v>4168</v>
      </c>
      <c r="BZ81" s="264">
        <v>32</v>
      </c>
      <c r="CA81" s="264">
        <v>5156</v>
      </c>
      <c r="CB81" s="264">
        <v>20301</v>
      </c>
      <c r="CC81" s="264">
        <v>899</v>
      </c>
      <c r="CD81" s="264">
        <v>1188</v>
      </c>
      <c r="CE81" s="264">
        <v>4577</v>
      </c>
      <c r="CF81" s="264">
        <v>67859</v>
      </c>
      <c r="CG81" s="264">
        <v>32723</v>
      </c>
      <c r="CH81" s="264">
        <v>15422</v>
      </c>
      <c r="CI81" s="264">
        <v>12915</v>
      </c>
      <c r="CJ81" s="264">
        <v>393</v>
      </c>
      <c r="CK81" s="264">
        <v>48328</v>
      </c>
      <c r="CL81" s="264">
        <v>42975</v>
      </c>
      <c r="CM81" s="264">
        <v>85933</v>
      </c>
      <c r="CN81" s="264">
        <v>37492</v>
      </c>
      <c r="CO81" s="264">
        <v>55980</v>
      </c>
      <c r="CP81" s="264">
        <v>381</v>
      </c>
      <c r="CQ81" s="264">
        <v>2436</v>
      </c>
      <c r="CR81" s="264">
        <v>5776</v>
      </c>
      <c r="CS81" s="264">
        <v>20367</v>
      </c>
      <c r="CT81" s="264">
        <v>9155</v>
      </c>
      <c r="CU81" s="264">
        <v>7556</v>
      </c>
      <c r="CV81" s="264">
        <v>2310</v>
      </c>
      <c r="CW81" s="264">
        <v>69160</v>
      </c>
      <c r="CX81" s="264">
        <v>7637</v>
      </c>
      <c r="CY81" s="264">
        <v>10284</v>
      </c>
      <c r="CZ81" s="264">
        <v>7940</v>
      </c>
      <c r="DA81" s="264">
        <v>18869</v>
      </c>
      <c r="DB81" s="264">
        <v>3977</v>
      </c>
      <c r="DC81" s="264">
        <v>110</v>
      </c>
      <c r="DD81" s="265">
        <v>15850</v>
      </c>
      <c r="DE81" s="265">
        <v>1097334</v>
      </c>
      <c r="DF81" s="264">
        <v>11916</v>
      </c>
      <c r="DG81" s="264">
        <v>2084473</v>
      </c>
      <c r="DH81" s="264">
        <v>5</v>
      </c>
      <c r="DI81" s="264">
        <v>0</v>
      </c>
      <c r="DJ81" s="264">
        <v>683</v>
      </c>
      <c r="DK81" s="264">
        <v>2779</v>
      </c>
      <c r="DL81" s="264">
        <v>274</v>
      </c>
      <c r="DM81" s="287">
        <v>2100130</v>
      </c>
      <c r="DN81" s="264">
        <v>3197464</v>
      </c>
      <c r="DO81" s="270">
        <v>3967633</v>
      </c>
      <c r="DP81" s="265">
        <v>23681</v>
      </c>
      <c r="DQ81" s="264">
        <v>3991314</v>
      </c>
      <c r="DR81" s="287">
        <v>6091444</v>
      </c>
      <c r="DS81" s="287">
        <v>7188778</v>
      </c>
      <c r="DT81" s="264">
        <v>-2121933</v>
      </c>
      <c r="DU81" s="264">
        <v>-583317</v>
      </c>
      <c r="DV81" s="264">
        <v>0</v>
      </c>
      <c r="DW81" s="264">
        <v>0</v>
      </c>
      <c r="DX81" s="287">
        <v>-2705250</v>
      </c>
      <c r="DY81" s="264">
        <v>3386194</v>
      </c>
      <c r="DZ81" s="287">
        <v>4483528</v>
      </c>
    </row>
    <row r="82" spans="1:130" x14ac:dyDescent="0.15">
      <c r="A82" s="51" t="s">
        <v>173</v>
      </c>
      <c r="B82" s="50" t="s">
        <v>174</v>
      </c>
      <c r="C82" s="264">
        <v>11895</v>
      </c>
      <c r="D82" s="264">
        <v>87062</v>
      </c>
      <c r="E82" s="264">
        <v>1086</v>
      </c>
      <c r="F82" s="264">
        <v>838</v>
      </c>
      <c r="G82" s="264">
        <v>15086</v>
      </c>
      <c r="H82" s="264">
        <v>0</v>
      </c>
      <c r="I82" s="264">
        <v>1452</v>
      </c>
      <c r="J82" s="264">
        <v>91358</v>
      </c>
      <c r="K82" s="264">
        <v>8202</v>
      </c>
      <c r="L82" s="264">
        <v>56183</v>
      </c>
      <c r="M82" s="264">
        <v>0</v>
      </c>
      <c r="N82" s="264">
        <v>143</v>
      </c>
      <c r="O82" s="264">
        <v>1358</v>
      </c>
      <c r="P82" s="264">
        <v>2150</v>
      </c>
      <c r="Q82" s="264">
        <v>914</v>
      </c>
      <c r="R82" s="264">
        <v>7532</v>
      </c>
      <c r="S82" s="264">
        <v>2726</v>
      </c>
      <c r="T82" s="264">
        <v>2786</v>
      </c>
      <c r="U82" s="264">
        <v>527</v>
      </c>
      <c r="V82" s="264">
        <v>419</v>
      </c>
      <c r="W82" s="264">
        <v>0</v>
      </c>
      <c r="X82" s="264">
        <v>1605</v>
      </c>
      <c r="Y82" s="264">
        <v>0</v>
      </c>
      <c r="Z82" s="264">
        <v>38</v>
      </c>
      <c r="AA82" s="264">
        <v>925</v>
      </c>
      <c r="AB82" s="264">
        <v>13</v>
      </c>
      <c r="AC82" s="264">
        <v>1884</v>
      </c>
      <c r="AD82" s="264">
        <v>887</v>
      </c>
      <c r="AE82" s="264">
        <v>29</v>
      </c>
      <c r="AF82" s="264">
        <v>46</v>
      </c>
      <c r="AG82" s="264">
        <v>124</v>
      </c>
      <c r="AH82" s="264">
        <v>13409</v>
      </c>
      <c r="AI82" s="264">
        <v>13821</v>
      </c>
      <c r="AJ82" s="264">
        <v>2619</v>
      </c>
      <c r="AK82" s="264">
        <v>0</v>
      </c>
      <c r="AL82" s="264">
        <v>0</v>
      </c>
      <c r="AM82" s="264">
        <v>0</v>
      </c>
      <c r="AN82" s="264">
        <v>433</v>
      </c>
      <c r="AO82" s="264">
        <v>1076</v>
      </c>
      <c r="AP82" s="264">
        <v>46</v>
      </c>
      <c r="AQ82" s="264">
        <v>1400</v>
      </c>
      <c r="AR82" s="264">
        <v>2006</v>
      </c>
      <c r="AS82" s="264">
        <v>251</v>
      </c>
      <c r="AT82" s="264">
        <v>5440</v>
      </c>
      <c r="AU82" s="264">
        <v>279</v>
      </c>
      <c r="AV82" s="264">
        <v>3669</v>
      </c>
      <c r="AW82" s="264">
        <v>8091</v>
      </c>
      <c r="AX82" s="264">
        <v>5761</v>
      </c>
      <c r="AY82" s="264">
        <v>87</v>
      </c>
      <c r="AZ82" s="264">
        <v>13</v>
      </c>
      <c r="BA82" s="264">
        <v>460</v>
      </c>
      <c r="BB82" s="264">
        <v>369</v>
      </c>
      <c r="BC82" s="264">
        <v>1007</v>
      </c>
      <c r="BD82" s="264">
        <v>0</v>
      </c>
      <c r="BE82" s="264">
        <v>55</v>
      </c>
      <c r="BF82" s="264">
        <v>2898</v>
      </c>
      <c r="BG82" s="264">
        <v>560</v>
      </c>
      <c r="BH82" s="264">
        <v>9</v>
      </c>
      <c r="BI82" s="264">
        <v>1346</v>
      </c>
      <c r="BJ82" s="264">
        <v>918</v>
      </c>
      <c r="BK82" s="264">
        <v>29149</v>
      </c>
      <c r="BL82" s="264">
        <v>11916</v>
      </c>
      <c r="BM82" s="264">
        <v>30696</v>
      </c>
      <c r="BN82" s="264">
        <v>8660</v>
      </c>
      <c r="BO82" s="264">
        <v>6049</v>
      </c>
      <c r="BP82" s="264">
        <v>3742</v>
      </c>
      <c r="BQ82" s="264">
        <v>1251</v>
      </c>
      <c r="BR82" s="264">
        <v>856</v>
      </c>
      <c r="BS82" s="264">
        <v>11665</v>
      </c>
      <c r="BT82" s="264">
        <v>2971</v>
      </c>
      <c r="BU82" s="264">
        <v>268</v>
      </c>
      <c r="BV82" s="264">
        <v>350</v>
      </c>
      <c r="BW82" s="264">
        <v>333</v>
      </c>
      <c r="BX82" s="264">
        <v>2862</v>
      </c>
      <c r="BY82" s="264">
        <v>10860</v>
      </c>
      <c r="BZ82" s="264">
        <v>11259</v>
      </c>
      <c r="CA82" s="264">
        <v>3375</v>
      </c>
      <c r="CB82" s="264">
        <v>3905</v>
      </c>
      <c r="CC82" s="264">
        <v>2004</v>
      </c>
      <c r="CD82" s="264">
        <v>320</v>
      </c>
      <c r="CE82" s="264">
        <v>720</v>
      </c>
      <c r="CF82" s="264">
        <v>30012</v>
      </c>
      <c r="CG82" s="264">
        <v>1331</v>
      </c>
      <c r="CH82" s="264">
        <v>288</v>
      </c>
      <c r="CI82" s="264">
        <v>918</v>
      </c>
      <c r="CJ82" s="264">
        <v>11</v>
      </c>
      <c r="CK82" s="264">
        <v>3018</v>
      </c>
      <c r="CL82" s="264">
        <v>5751</v>
      </c>
      <c r="CM82" s="264">
        <v>5053</v>
      </c>
      <c r="CN82" s="264">
        <v>1730</v>
      </c>
      <c r="CO82" s="264">
        <v>43798</v>
      </c>
      <c r="CP82" s="264">
        <v>928</v>
      </c>
      <c r="CQ82" s="264">
        <v>5536</v>
      </c>
      <c r="CR82" s="264">
        <v>4874</v>
      </c>
      <c r="CS82" s="264">
        <v>2393</v>
      </c>
      <c r="CT82" s="264">
        <v>571</v>
      </c>
      <c r="CU82" s="264">
        <v>2242</v>
      </c>
      <c r="CV82" s="264">
        <v>5957</v>
      </c>
      <c r="CW82" s="264">
        <v>3313</v>
      </c>
      <c r="CX82" s="264">
        <v>4741</v>
      </c>
      <c r="CY82" s="264">
        <v>29281</v>
      </c>
      <c r="CZ82" s="264">
        <v>1350</v>
      </c>
      <c r="DA82" s="264">
        <v>2075</v>
      </c>
      <c r="DB82" s="264">
        <v>1101</v>
      </c>
      <c r="DC82" s="264">
        <v>4911</v>
      </c>
      <c r="DD82" s="265">
        <v>426</v>
      </c>
      <c r="DE82" s="265">
        <v>668111</v>
      </c>
      <c r="DF82" s="264">
        <v>5220</v>
      </c>
      <c r="DG82" s="264">
        <v>268018</v>
      </c>
      <c r="DH82" s="264">
        <v>17</v>
      </c>
      <c r="DI82" s="264">
        <v>0</v>
      </c>
      <c r="DJ82" s="264">
        <v>5269</v>
      </c>
      <c r="DK82" s="264">
        <v>41274</v>
      </c>
      <c r="DL82" s="264">
        <v>1325</v>
      </c>
      <c r="DM82" s="287">
        <v>321123</v>
      </c>
      <c r="DN82" s="264">
        <v>989234</v>
      </c>
      <c r="DO82" s="270">
        <v>409050</v>
      </c>
      <c r="DP82" s="265">
        <v>948</v>
      </c>
      <c r="DQ82" s="264">
        <v>409998</v>
      </c>
      <c r="DR82" s="287">
        <v>731121</v>
      </c>
      <c r="DS82" s="287">
        <v>1399232</v>
      </c>
      <c r="DT82" s="264">
        <v>-981794</v>
      </c>
      <c r="DU82" s="264">
        <v>0</v>
      </c>
      <c r="DV82" s="264">
        <v>0</v>
      </c>
      <c r="DW82" s="264">
        <v>0</v>
      </c>
      <c r="DX82" s="287">
        <v>-981794</v>
      </c>
      <c r="DY82" s="264">
        <v>-250673</v>
      </c>
      <c r="DZ82" s="287">
        <v>417438</v>
      </c>
    </row>
    <row r="83" spans="1:130" x14ac:dyDescent="0.15">
      <c r="A83" s="51" t="s">
        <v>175</v>
      </c>
      <c r="B83" s="50" t="s">
        <v>176</v>
      </c>
      <c r="C83" s="264">
        <v>23378</v>
      </c>
      <c r="D83" s="264">
        <v>154060</v>
      </c>
      <c r="E83" s="264">
        <v>2009</v>
      </c>
      <c r="F83" s="264">
        <v>1626</v>
      </c>
      <c r="G83" s="264">
        <v>30463</v>
      </c>
      <c r="H83" s="264">
        <v>0</v>
      </c>
      <c r="I83" s="264">
        <v>3256</v>
      </c>
      <c r="J83" s="264">
        <v>229618</v>
      </c>
      <c r="K83" s="264">
        <v>25370</v>
      </c>
      <c r="L83" s="264">
        <v>623239</v>
      </c>
      <c r="M83" s="264">
        <v>0</v>
      </c>
      <c r="N83" s="264">
        <v>553</v>
      </c>
      <c r="O83" s="264">
        <v>3564</v>
      </c>
      <c r="P83" s="264">
        <v>4272</v>
      </c>
      <c r="Q83" s="264">
        <v>1388</v>
      </c>
      <c r="R83" s="264">
        <v>11803</v>
      </c>
      <c r="S83" s="264">
        <v>5207</v>
      </c>
      <c r="T83" s="264">
        <v>4388</v>
      </c>
      <c r="U83" s="264">
        <v>2433</v>
      </c>
      <c r="V83" s="264">
        <v>778</v>
      </c>
      <c r="W83" s="264">
        <v>0</v>
      </c>
      <c r="X83" s="264">
        <v>2114</v>
      </c>
      <c r="Y83" s="264">
        <v>0</v>
      </c>
      <c r="Z83" s="264">
        <v>71</v>
      </c>
      <c r="AA83" s="264">
        <v>1564</v>
      </c>
      <c r="AB83" s="264">
        <v>138</v>
      </c>
      <c r="AC83" s="264">
        <v>2650</v>
      </c>
      <c r="AD83" s="264">
        <v>2686</v>
      </c>
      <c r="AE83" s="264">
        <v>70</v>
      </c>
      <c r="AF83" s="264">
        <v>295</v>
      </c>
      <c r="AG83" s="264">
        <v>349</v>
      </c>
      <c r="AH83" s="264">
        <v>14562</v>
      </c>
      <c r="AI83" s="264">
        <v>45553</v>
      </c>
      <c r="AJ83" s="264">
        <v>6860</v>
      </c>
      <c r="AK83" s="264">
        <v>0</v>
      </c>
      <c r="AL83" s="264">
        <v>0</v>
      </c>
      <c r="AM83" s="264">
        <v>0</v>
      </c>
      <c r="AN83" s="264">
        <v>832</v>
      </c>
      <c r="AO83" s="264">
        <v>8706</v>
      </c>
      <c r="AP83" s="264">
        <v>246</v>
      </c>
      <c r="AQ83" s="264">
        <v>2825</v>
      </c>
      <c r="AR83" s="264">
        <v>5428</v>
      </c>
      <c r="AS83" s="264">
        <v>544</v>
      </c>
      <c r="AT83" s="264">
        <v>13486</v>
      </c>
      <c r="AU83" s="264">
        <v>987</v>
      </c>
      <c r="AV83" s="264">
        <v>8560</v>
      </c>
      <c r="AW83" s="264">
        <v>18600</v>
      </c>
      <c r="AX83" s="264">
        <v>14445</v>
      </c>
      <c r="AY83" s="264">
        <v>189</v>
      </c>
      <c r="AZ83" s="264">
        <v>32</v>
      </c>
      <c r="BA83" s="264">
        <v>1685</v>
      </c>
      <c r="BB83" s="264">
        <v>864</v>
      </c>
      <c r="BC83" s="264">
        <v>2641</v>
      </c>
      <c r="BD83" s="264">
        <v>0</v>
      </c>
      <c r="BE83" s="264">
        <v>74</v>
      </c>
      <c r="BF83" s="264">
        <v>5842</v>
      </c>
      <c r="BG83" s="264">
        <v>1037</v>
      </c>
      <c r="BH83" s="264">
        <v>21</v>
      </c>
      <c r="BI83" s="264">
        <v>2743</v>
      </c>
      <c r="BJ83" s="264">
        <v>15912</v>
      </c>
      <c r="BK83" s="264">
        <v>32577</v>
      </c>
      <c r="BL83" s="264">
        <v>13984</v>
      </c>
      <c r="BM83" s="264">
        <v>38690</v>
      </c>
      <c r="BN83" s="264">
        <v>11251</v>
      </c>
      <c r="BO83" s="264">
        <v>43182</v>
      </c>
      <c r="BP83" s="264">
        <v>36138</v>
      </c>
      <c r="BQ83" s="264">
        <v>2310</v>
      </c>
      <c r="BR83" s="264">
        <v>1667</v>
      </c>
      <c r="BS83" s="264">
        <v>25418</v>
      </c>
      <c r="BT83" s="264">
        <v>7155</v>
      </c>
      <c r="BU83" s="264">
        <v>802</v>
      </c>
      <c r="BV83" s="264">
        <v>639</v>
      </c>
      <c r="BW83" s="264">
        <v>354</v>
      </c>
      <c r="BX83" s="264">
        <v>268</v>
      </c>
      <c r="BY83" s="264">
        <v>2546</v>
      </c>
      <c r="BZ83" s="264">
        <v>14496</v>
      </c>
      <c r="CA83" s="264">
        <v>2827</v>
      </c>
      <c r="CB83" s="264">
        <v>4441</v>
      </c>
      <c r="CC83" s="264">
        <v>56</v>
      </c>
      <c r="CD83" s="264">
        <v>630</v>
      </c>
      <c r="CE83" s="264">
        <v>1814</v>
      </c>
      <c r="CF83" s="264">
        <v>436</v>
      </c>
      <c r="CG83" s="264">
        <v>5490</v>
      </c>
      <c r="CH83" s="264">
        <v>2214</v>
      </c>
      <c r="CI83" s="264">
        <v>2367</v>
      </c>
      <c r="CJ83" s="264">
        <v>44</v>
      </c>
      <c r="CK83" s="264">
        <v>4485</v>
      </c>
      <c r="CL83" s="264">
        <v>197044</v>
      </c>
      <c r="CM83" s="264">
        <v>11425</v>
      </c>
      <c r="CN83" s="264">
        <v>3242</v>
      </c>
      <c r="CO83" s="264">
        <v>45175</v>
      </c>
      <c r="CP83" s="264">
        <v>1849</v>
      </c>
      <c r="CQ83" s="264">
        <v>10965</v>
      </c>
      <c r="CR83" s="264">
        <v>8268</v>
      </c>
      <c r="CS83" s="264">
        <v>4059</v>
      </c>
      <c r="CT83" s="264">
        <v>960</v>
      </c>
      <c r="CU83" s="264">
        <v>1010</v>
      </c>
      <c r="CV83" s="264">
        <v>7693</v>
      </c>
      <c r="CW83" s="264">
        <v>5323</v>
      </c>
      <c r="CX83" s="264">
        <v>7765</v>
      </c>
      <c r="CY83" s="264">
        <v>55695</v>
      </c>
      <c r="CZ83" s="264">
        <v>1937</v>
      </c>
      <c r="DA83" s="264">
        <v>3430</v>
      </c>
      <c r="DB83" s="264">
        <v>1656</v>
      </c>
      <c r="DC83" s="264">
        <v>6306</v>
      </c>
      <c r="DD83" s="265">
        <v>628</v>
      </c>
      <c r="DE83" s="265">
        <v>1940727</v>
      </c>
      <c r="DF83" s="264">
        <v>8103</v>
      </c>
      <c r="DG83" s="264">
        <v>225507</v>
      </c>
      <c r="DH83" s="264">
        <v>184</v>
      </c>
      <c r="DI83" s="264">
        <v>0</v>
      </c>
      <c r="DJ83" s="264">
        <v>4690</v>
      </c>
      <c r="DK83" s="264">
        <v>45360</v>
      </c>
      <c r="DL83" s="264">
        <v>10221</v>
      </c>
      <c r="DM83" s="287">
        <v>294065</v>
      </c>
      <c r="DN83" s="264">
        <v>2234792</v>
      </c>
      <c r="DO83" s="270">
        <v>3632878</v>
      </c>
      <c r="DP83" s="265">
        <v>1487</v>
      </c>
      <c r="DQ83" s="264">
        <v>3634365</v>
      </c>
      <c r="DR83" s="287">
        <v>3928430</v>
      </c>
      <c r="DS83" s="287">
        <v>5869157</v>
      </c>
      <c r="DT83" s="264">
        <v>-2213583</v>
      </c>
      <c r="DU83" s="264">
        <v>0</v>
      </c>
      <c r="DV83" s="264">
        <v>0</v>
      </c>
      <c r="DW83" s="264">
        <v>0</v>
      </c>
      <c r="DX83" s="287">
        <v>-2213583</v>
      </c>
      <c r="DY83" s="264">
        <v>1714847</v>
      </c>
      <c r="DZ83" s="287">
        <v>3655574</v>
      </c>
    </row>
    <row r="84" spans="1:130" x14ac:dyDescent="0.15">
      <c r="A84" s="58" t="s">
        <v>177</v>
      </c>
      <c r="B84" s="59" t="s">
        <v>178</v>
      </c>
      <c r="C84" s="266">
        <v>389</v>
      </c>
      <c r="D84" s="266">
        <v>0</v>
      </c>
      <c r="E84" s="266">
        <v>72</v>
      </c>
      <c r="F84" s="266">
        <v>0</v>
      </c>
      <c r="G84" s="266">
        <v>24689</v>
      </c>
      <c r="H84" s="266">
        <v>0</v>
      </c>
      <c r="I84" s="266">
        <v>5284</v>
      </c>
      <c r="J84" s="266">
        <v>41585</v>
      </c>
      <c r="K84" s="266">
        <v>6590</v>
      </c>
      <c r="L84" s="266">
        <v>25557</v>
      </c>
      <c r="M84" s="266">
        <v>0</v>
      </c>
      <c r="N84" s="266">
        <v>28</v>
      </c>
      <c r="O84" s="266">
        <v>526</v>
      </c>
      <c r="P84" s="266">
        <v>722</v>
      </c>
      <c r="Q84" s="266">
        <v>808</v>
      </c>
      <c r="R84" s="266">
        <v>14692</v>
      </c>
      <c r="S84" s="266">
        <v>193</v>
      </c>
      <c r="T84" s="266">
        <v>3243</v>
      </c>
      <c r="U84" s="266">
        <v>1574</v>
      </c>
      <c r="V84" s="266">
        <v>410</v>
      </c>
      <c r="W84" s="266">
        <v>0</v>
      </c>
      <c r="X84" s="266">
        <v>401</v>
      </c>
      <c r="Y84" s="266">
        <v>0</v>
      </c>
      <c r="Z84" s="266">
        <v>55</v>
      </c>
      <c r="AA84" s="266">
        <v>3248</v>
      </c>
      <c r="AB84" s="266">
        <v>0</v>
      </c>
      <c r="AC84" s="266">
        <v>2</v>
      </c>
      <c r="AD84" s="266">
        <v>2716</v>
      </c>
      <c r="AE84" s="266">
        <v>35</v>
      </c>
      <c r="AF84" s="266">
        <v>24</v>
      </c>
      <c r="AG84" s="266">
        <v>755</v>
      </c>
      <c r="AH84" s="266">
        <v>41</v>
      </c>
      <c r="AI84" s="266">
        <v>44909</v>
      </c>
      <c r="AJ84" s="266">
        <v>552</v>
      </c>
      <c r="AK84" s="266">
        <v>0</v>
      </c>
      <c r="AL84" s="266">
        <v>0</v>
      </c>
      <c r="AM84" s="266">
        <v>0</v>
      </c>
      <c r="AN84" s="266">
        <v>109</v>
      </c>
      <c r="AO84" s="266">
        <v>78</v>
      </c>
      <c r="AP84" s="266">
        <v>21</v>
      </c>
      <c r="AQ84" s="266">
        <v>104</v>
      </c>
      <c r="AR84" s="266">
        <v>2631</v>
      </c>
      <c r="AS84" s="266">
        <v>200</v>
      </c>
      <c r="AT84" s="266">
        <v>3790</v>
      </c>
      <c r="AU84" s="266">
        <v>75</v>
      </c>
      <c r="AV84" s="266">
        <v>3150</v>
      </c>
      <c r="AW84" s="266">
        <v>11100</v>
      </c>
      <c r="AX84" s="266">
        <v>66866</v>
      </c>
      <c r="AY84" s="266">
        <v>24</v>
      </c>
      <c r="AZ84" s="266">
        <v>47</v>
      </c>
      <c r="BA84" s="266">
        <v>1451</v>
      </c>
      <c r="BB84" s="266">
        <v>145</v>
      </c>
      <c r="BC84" s="266">
        <v>3463</v>
      </c>
      <c r="BD84" s="266">
        <v>0</v>
      </c>
      <c r="BE84" s="266">
        <v>23</v>
      </c>
      <c r="BF84" s="266">
        <v>1539</v>
      </c>
      <c r="BG84" s="266">
        <v>17</v>
      </c>
      <c r="BH84" s="266">
        <v>12</v>
      </c>
      <c r="BI84" s="266">
        <v>2227</v>
      </c>
      <c r="BJ84" s="266">
        <v>259</v>
      </c>
      <c r="BK84" s="266">
        <v>0</v>
      </c>
      <c r="BL84" s="266">
        <v>0</v>
      </c>
      <c r="BM84" s="266">
        <v>549</v>
      </c>
      <c r="BN84" s="266">
        <v>0</v>
      </c>
      <c r="BO84" s="266">
        <v>0</v>
      </c>
      <c r="BP84" s="266">
        <v>0</v>
      </c>
      <c r="BQ84" s="266">
        <v>0</v>
      </c>
      <c r="BR84" s="266">
        <v>0</v>
      </c>
      <c r="BS84" s="266">
        <v>357679</v>
      </c>
      <c r="BT84" s="266">
        <v>915</v>
      </c>
      <c r="BU84" s="266">
        <v>0</v>
      </c>
      <c r="BV84" s="266">
        <v>0</v>
      </c>
      <c r="BW84" s="266">
        <v>0</v>
      </c>
      <c r="BX84" s="266">
        <v>80756</v>
      </c>
      <c r="BY84" s="266">
        <v>270746</v>
      </c>
      <c r="BZ84" s="266">
        <v>1960873</v>
      </c>
      <c r="CA84" s="266">
        <v>848021</v>
      </c>
      <c r="CB84" s="266">
        <v>1333275</v>
      </c>
      <c r="CC84" s="266">
        <v>17333</v>
      </c>
      <c r="CD84" s="266">
        <v>37266</v>
      </c>
      <c r="CE84" s="266">
        <v>104612</v>
      </c>
      <c r="CF84" s="266">
        <v>0</v>
      </c>
      <c r="CG84" s="266">
        <v>0</v>
      </c>
      <c r="CH84" s="266">
        <v>0</v>
      </c>
      <c r="CI84" s="266">
        <v>0</v>
      </c>
      <c r="CJ84" s="266">
        <v>0</v>
      </c>
      <c r="CK84" s="266">
        <v>4872</v>
      </c>
      <c r="CL84" s="266">
        <v>10649</v>
      </c>
      <c r="CM84" s="266">
        <v>14</v>
      </c>
      <c r="CN84" s="266">
        <v>36</v>
      </c>
      <c r="CO84" s="266">
        <v>0</v>
      </c>
      <c r="CP84" s="266">
        <v>0</v>
      </c>
      <c r="CQ84" s="266">
        <v>0</v>
      </c>
      <c r="CR84" s="266">
        <v>0</v>
      </c>
      <c r="CS84" s="266">
        <v>0</v>
      </c>
      <c r="CT84" s="266">
        <v>29914</v>
      </c>
      <c r="CU84" s="266">
        <v>0</v>
      </c>
      <c r="CV84" s="266">
        <v>6</v>
      </c>
      <c r="CW84" s="266">
        <v>2</v>
      </c>
      <c r="CX84" s="266">
        <v>697334</v>
      </c>
      <c r="CY84" s="266">
        <v>89036</v>
      </c>
      <c r="CZ84" s="266">
        <v>0</v>
      </c>
      <c r="DA84" s="266">
        <v>16979</v>
      </c>
      <c r="DB84" s="266">
        <v>0</v>
      </c>
      <c r="DC84" s="266">
        <v>0</v>
      </c>
      <c r="DD84" s="267">
        <v>54307</v>
      </c>
      <c r="DE84" s="267">
        <v>6191605</v>
      </c>
      <c r="DF84" s="266">
        <v>4344</v>
      </c>
      <c r="DG84" s="266">
        <v>3243557</v>
      </c>
      <c r="DH84" s="266">
        <v>264770</v>
      </c>
      <c r="DI84" s="266">
        <v>7422</v>
      </c>
      <c r="DJ84" s="266">
        <v>0</v>
      </c>
      <c r="DK84" s="266">
        <v>0</v>
      </c>
      <c r="DL84" s="266">
        <v>0</v>
      </c>
      <c r="DM84" s="288">
        <v>3520093</v>
      </c>
      <c r="DN84" s="266">
        <v>9711698</v>
      </c>
      <c r="DO84" s="289">
        <v>1591669</v>
      </c>
      <c r="DP84" s="267">
        <v>846914</v>
      </c>
      <c r="DQ84" s="266">
        <v>2438583</v>
      </c>
      <c r="DR84" s="288">
        <v>5958676</v>
      </c>
      <c r="DS84" s="288">
        <v>12150281</v>
      </c>
      <c r="DT84" s="266">
        <v>-4952296</v>
      </c>
      <c r="DU84" s="266">
        <v>-164365</v>
      </c>
      <c r="DV84" s="266">
        <v>0</v>
      </c>
      <c r="DW84" s="266">
        <v>0</v>
      </c>
      <c r="DX84" s="288">
        <v>-5116661</v>
      </c>
      <c r="DY84" s="266">
        <v>842015</v>
      </c>
      <c r="DZ84" s="288">
        <v>7033620</v>
      </c>
    </row>
    <row r="85" spans="1:130" x14ac:dyDescent="0.15">
      <c r="A85" s="51" t="s">
        <v>179</v>
      </c>
      <c r="B85" s="50" t="s">
        <v>180</v>
      </c>
      <c r="C85" s="264">
        <v>1417</v>
      </c>
      <c r="D85" s="264">
        <v>4271</v>
      </c>
      <c r="E85" s="264">
        <v>904</v>
      </c>
      <c r="F85" s="264">
        <v>599</v>
      </c>
      <c r="G85" s="264">
        <v>1078</v>
      </c>
      <c r="H85" s="264">
        <v>0</v>
      </c>
      <c r="I85" s="264">
        <v>4334</v>
      </c>
      <c r="J85" s="264">
        <v>4127</v>
      </c>
      <c r="K85" s="264">
        <v>1316</v>
      </c>
      <c r="L85" s="264">
        <v>945</v>
      </c>
      <c r="M85" s="264">
        <v>0</v>
      </c>
      <c r="N85" s="264">
        <v>48</v>
      </c>
      <c r="O85" s="264">
        <v>360</v>
      </c>
      <c r="P85" s="264">
        <v>164</v>
      </c>
      <c r="Q85" s="264">
        <v>112</v>
      </c>
      <c r="R85" s="264">
        <v>541</v>
      </c>
      <c r="S85" s="264">
        <v>295</v>
      </c>
      <c r="T85" s="264">
        <v>452</v>
      </c>
      <c r="U85" s="264">
        <v>43</v>
      </c>
      <c r="V85" s="264">
        <v>23</v>
      </c>
      <c r="W85" s="264">
        <v>0</v>
      </c>
      <c r="X85" s="264">
        <v>170</v>
      </c>
      <c r="Y85" s="264">
        <v>0</v>
      </c>
      <c r="Z85" s="264">
        <v>54</v>
      </c>
      <c r="AA85" s="264">
        <v>123</v>
      </c>
      <c r="AB85" s="264">
        <v>0</v>
      </c>
      <c r="AC85" s="264">
        <v>141</v>
      </c>
      <c r="AD85" s="264">
        <v>241</v>
      </c>
      <c r="AE85" s="264">
        <v>4</v>
      </c>
      <c r="AF85" s="264">
        <v>10</v>
      </c>
      <c r="AG85" s="264">
        <v>9</v>
      </c>
      <c r="AH85" s="264">
        <v>428</v>
      </c>
      <c r="AI85" s="264">
        <v>1288</v>
      </c>
      <c r="AJ85" s="264">
        <v>239</v>
      </c>
      <c r="AK85" s="264">
        <v>0</v>
      </c>
      <c r="AL85" s="264">
        <v>0</v>
      </c>
      <c r="AM85" s="264">
        <v>0</v>
      </c>
      <c r="AN85" s="264">
        <v>20</v>
      </c>
      <c r="AO85" s="264">
        <v>70</v>
      </c>
      <c r="AP85" s="264">
        <v>4</v>
      </c>
      <c r="AQ85" s="264">
        <v>268</v>
      </c>
      <c r="AR85" s="264">
        <v>394</v>
      </c>
      <c r="AS85" s="264">
        <v>78</v>
      </c>
      <c r="AT85" s="264">
        <v>1443</v>
      </c>
      <c r="AU85" s="264">
        <v>113</v>
      </c>
      <c r="AV85" s="264">
        <v>292</v>
      </c>
      <c r="AW85" s="264">
        <v>1098</v>
      </c>
      <c r="AX85" s="264">
        <v>1089</v>
      </c>
      <c r="AY85" s="264">
        <v>11</v>
      </c>
      <c r="AZ85" s="264">
        <v>15</v>
      </c>
      <c r="BA85" s="264">
        <v>84</v>
      </c>
      <c r="BB85" s="264">
        <v>97</v>
      </c>
      <c r="BC85" s="264">
        <v>107</v>
      </c>
      <c r="BD85" s="264">
        <v>0</v>
      </c>
      <c r="BE85" s="264">
        <v>2</v>
      </c>
      <c r="BF85" s="264">
        <v>157</v>
      </c>
      <c r="BG85" s="264">
        <v>87</v>
      </c>
      <c r="BH85" s="264">
        <v>0</v>
      </c>
      <c r="BI85" s="264">
        <v>205</v>
      </c>
      <c r="BJ85" s="264">
        <v>521</v>
      </c>
      <c r="BK85" s="264">
        <v>6065</v>
      </c>
      <c r="BL85" s="264">
        <v>8747</v>
      </c>
      <c r="BM85" s="264">
        <v>12190</v>
      </c>
      <c r="BN85" s="264">
        <v>4357</v>
      </c>
      <c r="BO85" s="264">
        <v>24796</v>
      </c>
      <c r="BP85" s="264">
        <v>4456</v>
      </c>
      <c r="BQ85" s="264">
        <v>3636</v>
      </c>
      <c r="BR85" s="264">
        <v>3175</v>
      </c>
      <c r="BS85" s="264">
        <v>108088</v>
      </c>
      <c r="BT85" s="264">
        <v>195177</v>
      </c>
      <c r="BU85" s="264">
        <v>2493</v>
      </c>
      <c r="BV85" s="264">
        <v>11492</v>
      </c>
      <c r="BW85" s="264">
        <v>0</v>
      </c>
      <c r="BX85" s="264">
        <v>1211</v>
      </c>
      <c r="BY85" s="264">
        <v>1134</v>
      </c>
      <c r="BZ85" s="264">
        <v>0</v>
      </c>
      <c r="CA85" s="264">
        <v>22582</v>
      </c>
      <c r="CB85" s="264">
        <v>2555</v>
      </c>
      <c r="CC85" s="264">
        <v>640</v>
      </c>
      <c r="CD85" s="264">
        <v>3552</v>
      </c>
      <c r="CE85" s="264">
        <v>8340</v>
      </c>
      <c r="CF85" s="264">
        <v>51065</v>
      </c>
      <c r="CG85" s="264">
        <v>182852</v>
      </c>
      <c r="CH85" s="264">
        <v>7601</v>
      </c>
      <c r="CI85" s="264">
        <v>2729</v>
      </c>
      <c r="CJ85" s="264">
        <v>387</v>
      </c>
      <c r="CK85" s="264">
        <v>4489</v>
      </c>
      <c r="CL85" s="264">
        <v>206562</v>
      </c>
      <c r="CM85" s="264">
        <v>35777</v>
      </c>
      <c r="CN85" s="264">
        <v>17134</v>
      </c>
      <c r="CO85" s="264">
        <v>24788</v>
      </c>
      <c r="CP85" s="264">
        <v>12212</v>
      </c>
      <c r="CQ85" s="264">
        <v>58147</v>
      </c>
      <c r="CR85" s="264">
        <v>21381</v>
      </c>
      <c r="CS85" s="264">
        <v>24874</v>
      </c>
      <c r="CT85" s="264">
        <v>2687</v>
      </c>
      <c r="CU85" s="264">
        <v>559</v>
      </c>
      <c r="CV85" s="264">
        <v>8198</v>
      </c>
      <c r="CW85" s="264">
        <v>31137</v>
      </c>
      <c r="CX85" s="264">
        <v>12181</v>
      </c>
      <c r="CY85" s="264">
        <v>27410</v>
      </c>
      <c r="CZ85" s="264">
        <v>7621</v>
      </c>
      <c r="DA85" s="264">
        <v>6763</v>
      </c>
      <c r="DB85" s="264">
        <v>8586</v>
      </c>
      <c r="DC85" s="264">
        <v>0</v>
      </c>
      <c r="DD85" s="265">
        <v>1672</v>
      </c>
      <c r="DE85" s="265">
        <v>1211389</v>
      </c>
      <c r="DF85" s="264">
        <v>10307</v>
      </c>
      <c r="DG85" s="264">
        <v>363847</v>
      </c>
      <c r="DH85" s="264">
        <v>0</v>
      </c>
      <c r="DI85" s="264">
        <v>0</v>
      </c>
      <c r="DJ85" s="264">
        <v>0</v>
      </c>
      <c r="DK85" s="264">
        <v>0</v>
      </c>
      <c r="DL85" s="264">
        <v>0</v>
      </c>
      <c r="DM85" s="287">
        <v>374154</v>
      </c>
      <c r="DN85" s="264">
        <v>1585543</v>
      </c>
      <c r="DO85" s="270">
        <v>759740</v>
      </c>
      <c r="DP85" s="265">
        <v>18056</v>
      </c>
      <c r="DQ85" s="264">
        <v>777796</v>
      </c>
      <c r="DR85" s="287">
        <v>1151950</v>
      </c>
      <c r="DS85" s="287">
        <v>2363339</v>
      </c>
      <c r="DT85" s="264">
        <v>-138816</v>
      </c>
      <c r="DU85" s="264">
        <v>-25350</v>
      </c>
      <c r="DV85" s="264">
        <v>0</v>
      </c>
      <c r="DW85" s="264">
        <v>0</v>
      </c>
      <c r="DX85" s="287">
        <v>-164166</v>
      </c>
      <c r="DY85" s="264">
        <v>987784</v>
      </c>
      <c r="DZ85" s="287">
        <v>2199173</v>
      </c>
    </row>
    <row r="86" spans="1:130" x14ac:dyDescent="0.15">
      <c r="A86" s="51" t="s">
        <v>181</v>
      </c>
      <c r="B86" s="50" t="s">
        <v>182</v>
      </c>
      <c r="C86" s="264">
        <v>3422</v>
      </c>
      <c r="D86" s="264">
        <v>6406</v>
      </c>
      <c r="E86" s="264">
        <v>4803</v>
      </c>
      <c r="F86" s="264">
        <v>2020</v>
      </c>
      <c r="G86" s="264">
        <v>16136</v>
      </c>
      <c r="H86" s="264">
        <v>0</v>
      </c>
      <c r="I86" s="264">
        <v>13327</v>
      </c>
      <c r="J86" s="264">
        <v>29332</v>
      </c>
      <c r="K86" s="264">
        <v>7424</v>
      </c>
      <c r="L86" s="264">
        <v>5628</v>
      </c>
      <c r="M86" s="264">
        <v>0</v>
      </c>
      <c r="N86" s="264">
        <v>263</v>
      </c>
      <c r="O86" s="264">
        <v>2154</v>
      </c>
      <c r="P86" s="264">
        <v>1162</v>
      </c>
      <c r="Q86" s="264">
        <v>674</v>
      </c>
      <c r="R86" s="264">
        <v>1986</v>
      </c>
      <c r="S86" s="264">
        <v>1393</v>
      </c>
      <c r="T86" s="264">
        <v>2867</v>
      </c>
      <c r="U86" s="264">
        <v>175</v>
      </c>
      <c r="V86" s="264">
        <v>114</v>
      </c>
      <c r="W86" s="264">
        <v>0</v>
      </c>
      <c r="X86" s="264">
        <v>579</v>
      </c>
      <c r="Y86" s="264">
        <v>0</v>
      </c>
      <c r="Z86" s="264">
        <v>793</v>
      </c>
      <c r="AA86" s="264">
        <v>1026</v>
      </c>
      <c r="AB86" s="264">
        <v>1</v>
      </c>
      <c r="AC86" s="264">
        <v>775</v>
      </c>
      <c r="AD86" s="264">
        <v>865</v>
      </c>
      <c r="AE86" s="264">
        <v>40</v>
      </c>
      <c r="AF86" s="264">
        <v>61</v>
      </c>
      <c r="AG86" s="264">
        <v>47</v>
      </c>
      <c r="AH86" s="264">
        <v>2215</v>
      </c>
      <c r="AI86" s="264">
        <v>11070</v>
      </c>
      <c r="AJ86" s="264">
        <v>1198</v>
      </c>
      <c r="AK86" s="264">
        <v>0</v>
      </c>
      <c r="AL86" s="264">
        <v>0</v>
      </c>
      <c r="AM86" s="264">
        <v>0</v>
      </c>
      <c r="AN86" s="264">
        <v>106</v>
      </c>
      <c r="AO86" s="264">
        <v>133</v>
      </c>
      <c r="AP86" s="264">
        <v>24</v>
      </c>
      <c r="AQ86" s="264">
        <v>1137</v>
      </c>
      <c r="AR86" s="264">
        <v>2011</v>
      </c>
      <c r="AS86" s="264">
        <v>573</v>
      </c>
      <c r="AT86" s="264">
        <v>9588</v>
      </c>
      <c r="AU86" s="264">
        <v>562</v>
      </c>
      <c r="AV86" s="264">
        <v>2131</v>
      </c>
      <c r="AW86" s="264">
        <v>7917</v>
      </c>
      <c r="AX86" s="264">
        <v>6059</v>
      </c>
      <c r="AY86" s="264">
        <v>80</v>
      </c>
      <c r="AZ86" s="264">
        <v>90</v>
      </c>
      <c r="BA86" s="264">
        <v>493</v>
      </c>
      <c r="BB86" s="264">
        <v>658</v>
      </c>
      <c r="BC86" s="264">
        <v>715</v>
      </c>
      <c r="BD86" s="264">
        <v>0</v>
      </c>
      <c r="BE86" s="264">
        <v>12</v>
      </c>
      <c r="BF86" s="264">
        <v>1069</v>
      </c>
      <c r="BG86" s="264">
        <v>762</v>
      </c>
      <c r="BH86" s="264">
        <v>4</v>
      </c>
      <c r="BI86" s="264">
        <v>1265</v>
      </c>
      <c r="BJ86" s="264">
        <v>152</v>
      </c>
      <c r="BK86" s="264">
        <v>12880</v>
      </c>
      <c r="BL86" s="264">
        <v>150110</v>
      </c>
      <c r="BM86" s="264">
        <v>107044</v>
      </c>
      <c r="BN86" s="264">
        <v>37322</v>
      </c>
      <c r="BO86" s="264">
        <v>6453</v>
      </c>
      <c r="BP86" s="264">
        <v>1444</v>
      </c>
      <c r="BQ86" s="264">
        <v>6857</v>
      </c>
      <c r="BR86" s="264">
        <v>13606</v>
      </c>
      <c r="BS86" s="264">
        <v>1017301</v>
      </c>
      <c r="BT86" s="264">
        <v>341052</v>
      </c>
      <c r="BU86" s="264">
        <v>29181</v>
      </c>
      <c r="BV86" s="264">
        <v>67883</v>
      </c>
      <c r="BW86" s="264">
        <v>0</v>
      </c>
      <c r="BX86" s="264">
        <v>5418</v>
      </c>
      <c r="BY86" s="264">
        <v>21297</v>
      </c>
      <c r="BZ86" s="264">
        <v>0</v>
      </c>
      <c r="CA86" s="264">
        <v>153276</v>
      </c>
      <c r="CB86" s="264">
        <v>9805</v>
      </c>
      <c r="CC86" s="264">
        <v>1292</v>
      </c>
      <c r="CD86" s="264">
        <v>4759</v>
      </c>
      <c r="CE86" s="264">
        <v>16280</v>
      </c>
      <c r="CF86" s="264">
        <v>9114</v>
      </c>
      <c r="CG86" s="264">
        <v>4070578</v>
      </c>
      <c r="CH86" s="264">
        <v>143275</v>
      </c>
      <c r="CI86" s="264">
        <v>10954</v>
      </c>
      <c r="CJ86" s="264">
        <v>6816</v>
      </c>
      <c r="CK86" s="264">
        <v>27488</v>
      </c>
      <c r="CL86" s="264">
        <v>366921</v>
      </c>
      <c r="CM86" s="264">
        <v>20479</v>
      </c>
      <c r="CN86" s="264">
        <v>40665</v>
      </c>
      <c r="CO86" s="264">
        <v>132383</v>
      </c>
      <c r="CP86" s="264">
        <v>13781</v>
      </c>
      <c r="CQ86" s="264">
        <v>116081</v>
      </c>
      <c r="CR86" s="264">
        <v>36070</v>
      </c>
      <c r="CS86" s="264">
        <v>77402</v>
      </c>
      <c r="CT86" s="264">
        <v>6161</v>
      </c>
      <c r="CU86" s="264">
        <v>17432</v>
      </c>
      <c r="CV86" s="264">
        <v>21503</v>
      </c>
      <c r="CW86" s="264">
        <v>101573</v>
      </c>
      <c r="CX86" s="264">
        <v>58094</v>
      </c>
      <c r="CY86" s="264">
        <v>165224</v>
      </c>
      <c r="CZ86" s="264">
        <v>41214</v>
      </c>
      <c r="DA86" s="264">
        <v>24201</v>
      </c>
      <c r="DB86" s="264">
        <v>11303</v>
      </c>
      <c r="DC86" s="264">
        <v>0</v>
      </c>
      <c r="DD86" s="265">
        <v>135630</v>
      </c>
      <c r="DE86" s="265">
        <v>7811099</v>
      </c>
      <c r="DF86" s="264">
        <v>82986</v>
      </c>
      <c r="DG86" s="264">
        <v>11457732</v>
      </c>
      <c r="DH86" s="264">
        <v>0</v>
      </c>
      <c r="DI86" s="264">
        <v>0</v>
      </c>
      <c r="DJ86" s="264">
        <v>0</v>
      </c>
      <c r="DK86" s="264">
        <v>0</v>
      </c>
      <c r="DL86" s="264">
        <v>0</v>
      </c>
      <c r="DM86" s="287">
        <v>11540718</v>
      </c>
      <c r="DN86" s="264">
        <v>19351817</v>
      </c>
      <c r="DO86" s="270">
        <v>3589054</v>
      </c>
      <c r="DP86" s="265">
        <v>39925</v>
      </c>
      <c r="DQ86" s="264">
        <v>3628979</v>
      </c>
      <c r="DR86" s="287">
        <v>15169697</v>
      </c>
      <c r="DS86" s="287">
        <v>22980796</v>
      </c>
      <c r="DT86" s="264">
        <v>-572782</v>
      </c>
      <c r="DU86" s="264">
        <v>-115583</v>
      </c>
      <c r="DV86" s="264">
        <v>0</v>
      </c>
      <c r="DW86" s="264">
        <v>0</v>
      </c>
      <c r="DX86" s="287">
        <v>-688365</v>
      </c>
      <c r="DY86" s="264">
        <v>14481332</v>
      </c>
      <c r="DZ86" s="287">
        <v>22292431</v>
      </c>
    </row>
    <row r="87" spans="1:130" x14ac:dyDescent="0.15">
      <c r="A87" s="51" t="s">
        <v>183</v>
      </c>
      <c r="B87" s="50" t="s">
        <v>184</v>
      </c>
      <c r="C87" s="264">
        <v>1555</v>
      </c>
      <c r="D87" s="264">
        <v>1152</v>
      </c>
      <c r="E87" s="264">
        <v>219</v>
      </c>
      <c r="F87" s="264">
        <v>69</v>
      </c>
      <c r="G87" s="264">
        <v>8</v>
      </c>
      <c r="H87" s="264">
        <v>0</v>
      </c>
      <c r="I87" s="264">
        <v>300</v>
      </c>
      <c r="J87" s="264">
        <v>714</v>
      </c>
      <c r="K87" s="264">
        <v>107</v>
      </c>
      <c r="L87" s="264">
        <v>131</v>
      </c>
      <c r="M87" s="264">
        <v>0</v>
      </c>
      <c r="N87" s="264">
        <v>5</v>
      </c>
      <c r="O87" s="264">
        <v>49</v>
      </c>
      <c r="P87" s="264">
        <v>25</v>
      </c>
      <c r="Q87" s="264">
        <v>15</v>
      </c>
      <c r="R87" s="264">
        <v>18</v>
      </c>
      <c r="S87" s="264">
        <v>32</v>
      </c>
      <c r="T87" s="264">
        <v>54</v>
      </c>
      <c r="U87" s="264">
        <v>8</v>
      </c>
      <c r="V87" s="264">
        <v>1</v>
      </c>
      <c r="W87" s="264">
        <v>0</v>
      </c>
      <c r="X87" s="264">
        <v>3</v>
      </c>
      <c r="Y87" s="264">
        <v>0</v>
      </c>
      <c r="Z87" s="264">
        <v>0</v>
      </c>
      <c r="AA87" s="264">
        <v>8</v>
      </c>
      <c r="AB87" s="264">
        <v>0</v>
      </c>
      <c r="AC87" s="264">
        <v>10</v>
      </c>
      <c r="AD87" s="264">
        <v>0</v>
      </c>
      <c r="AE87" s="264">
        <v>0</v>
      </c>
      <c r="AF87" s="264">
        <v>1</v>
      </c>
      <c r="AG87" s="264">
        <v>0</v>
      </c>
      <c r="AH87" s="264">
        <v>67</v>
      </c>
      <c r="AI87" s="264">
        <v>161</v>
      </c>
      <c r="AJ87" s="264">
        <v>17</v>
      </c>
      <c r="AK87" s="264">
        <v>0</v>
      </c>
      <c r="AL87" s="264">
        <v>0</v>
      </c>
      <c r="AM87" s="264">
        <v>0</v>
      </c>
      <c r="AN87" s="264">
        <v>4</v>
      </c>
      <c r="AO87" s="264">
        <v>27</v>
      </c>
      <c r="AP87" s="264">
        <v>1</v>
      </c>
      <c r="AQ87" s="264">
        <v>43</v>
      </c>
      <c r="AR87" s="264">
        <v>2</v>
      </c>
      <c r="AS87" s="264">
        <v>6</v>
      </c>
      <c r="AT87" s="264">
        <v>150</v>
      </c>
      <c r="AU87" s="264">
        <v>1</v>
      </c>
      <c r="AV87" s="264">
        <v>36</v>
      </c>
      <c r="AW87" s="264">
        <v>32</v>
      </c>
      <c r="AX87" s="264">
        <v>254</v>
      </c>
      <c r="AY87" s="264">
        <v>5</v>
      </c>
      <c r="AZ87" s="264">
        <v>0</v>
      </c>
      <c r="BA87" s="264">
        <v>21</v>
      </c>
      <c r="BB87" s="264">
        <v>3</v>
      </c>
      <c r="BC87" s="264">
        <v>1</v>
      </c>
      <c r="BD87" s="264">
        <v>0</v>
      </c>
      <c r="BE87" s="264">
        <v>0</v>
      </c>
      <c r="BF87" s="264">
        <v>0</v>
      </c>
      <c r="BG87" s="264">
        <v>19</v>
      </c>
      <c r="BH87" s="264">
        <v>0</v>
      </c>
      <c r="BI87" s="264">
        <v>26</v>
      </c>
      <c r="BJ87" s="264">
        <v>30</v>
      </c>
      <c r="BK87" s="264">
        <v>2196</v>
      </c>
      <c r="BL87" s="264">
        <v>860</v>
      </c>
      <c r="BM87" s="264">
        <v>1415</v>
      </c>
      <c r="BN87" s="264">
        <v>679</v>
      </c>
      <c r="BO87" s="264">
        <v>84</v>
      </c>
      <c r="BP87" s="264">
        <v>9</v>
      </c>
      <c r="BQ87" s="264">
        <v>39</v>
      </c>
      <c r="BR87" s="264">
        <v>830</v>
      </c>
      <c r="BS87" s="264">
        <v>27210</v>
      </c>
      <c r="BT87" s="264">
        <v>8498</v>
      </c>
      <c r="BU87" s="264">
        <v>906</v>
      </c>
      <c r="BV87" s="264">
        <v>1299</v>
      </c>
      <c r="BW87" s="264">
        <v>0</v>
      </c>
      <c r="BX87" s="264">
        <v>362</v>
      </c>
      <c r="BY87" s="264">
        <v>194</v>
      </c>
      <c r="BZ87" s="264">
        <v>0</v>
      </c>
      <c r="CA87" s="264">
        <v>1221</v>
      </c>
      <c r="CB87" s="264">
        <v>130</v>
      </c>
      <c r="CC87" s="264">
        <v>11</v>
      </c>
      <c r="CD87" s="264">
        <v>48</v>
      </c>
      <c r="CE87" s="264">
        <v>5453</v>
      </c>
      <c r="CF87" s="264">
        <v>238</v>
      </c>
      <c r="CG87" s="264">
        <v>1851</v>
      </c>
      <c r="CH87" s="264">
        <v>133669</v>
      </c>
      <c r="CI87" s="264">
        <v>60</v>
      </c>
      <c r="CJ87" s="264">
        <v>37731</v>
      </c>
      <c r="CK87" s="264">
        <v>603</v>
      </c>
      <c r="CL87" s="264">
        <v>350</v>
      </c>
      <c r="CM87" s="264">
        <v>2746</v>
      </c>
      <c r="CN87" s="264">
        <v>651</v>
      </c>
      <c r="CO87" s="264">
        <v>7298</v>
      </c>
      <c r="CP87" s="264">
        <v>418</v>
      </c>
      <c r="CQ87" s="264">
        <v>2923</v>
      </c>
      <c r="CR87" s="264">
        <v>3448</v>
      </c>
      <c r="CS87" s="264">
        <v>2532</v>
      </c>
      <c r="CT87" s="264">
        <v>804</v>
      </c>
      <c r="CU87" s="264">
        <v>858046</v>
      </c>
      <c r="CV87" s="264">
        <v>1021</v>
      </c>
      <c r="CW87" s="264">
        <v>1867</v>
      </c>
      <c r="CX87" s="264">
        <v>14500</v>
      </c>
      <c r="CY87" s="264">
        <v>160656</v>
      </c>
      <c r="CZ87" s="264">
        <v>44691</v>
      </c>
      <c r="DA87" s="264">
        <v>19791</v>
      </c>
      <c r="DB87" s="264">
        <v>341</v>
      </c>
      <c r="DC87" s="264">
        <v>0</v>
      </c>
      <c r="DD87" s="265">
        <v>1627</v>
      </c>
      <c r="DE87" s="265">
        <v>1354696</v>
      </c>
      <c r="DF87" s="264">
        <v>6565</v>
      </c>
      <c r="DG87" s="264">
        <v>1954471</v>
      </c>
      <c r="DH87" s="264">
        <v>0</v>
      </c>
      <c r="DI87" s="264">
        <v>0</v>
      </c>
      <c r="DJ87" s="264">
        <v>0</v>
      </c>
      <c r="DK87" s="264">
        <v>0</v>
      </c>
      <c r="DL87" s="264">
        <v>0</v>
      </c>
      <c r="DM87" s="287">
        <v>1961036</v>
      </c>
      <c r="DN87" s="264">
        <v>3315732</v>
      </c>
      <c r="DO87" s="270">
        <v>631403</v>
      </c>
      <c r="DP87" s="265">
        <v>32</v>
      </c>
      <c r="DQ87" s="264">
        <v>631435</v>
      </c>
      <c r="DR87" s="287">
        <v>2592471</v>
      </c>
      <c r="DS87" s="287">
        <v>3947167</v>
      </c>
      <c r="DT87" s="264">
        <v>-431042</v>
      </c>
      <c r="DU87" s="264">
        <v>0</v>
      </c>
      <c r="DV87" s="264">
        <v>0</v>
      </c>
      <c r="DW87" s="264">
        <v>0</v>
      </c>
      <c r="DX87" s="287">
        <v>-431042</v>
      </c>
      <c r="DY87" s="264">
        <v>2161429</v>
      </c>
      <c r="DZ87" s="287">
        <v>3516125</v>
      </c>
    </row>
    <row r="88" spans="1:130" x14ac:dyDescent="0.15">
      <c r="A88" s="51" t="s">
        <v>185</v>
      </c>
      <c r="B88" s="50" t="s">
        <v>186</v>
      </c>
      <c r="C88" s="264">
        <v>27230</v>
      </c>
      <c r="D88" s="264">
        <v>74529</v>
      </c>
      <c r="E88" s="264">
        <v>7999</v>
      </c>
      <c r="F88" s="264">
        <v>359</v>
      </c>
      <c r="G88" s="264">
        <v>10707</v>
      </c>
      <c r="H88" s="264">
        <v>0</v>
      </c>
      <c r="I88" s="264">
        <v>14611</v>
      </c>
      <c r="J88" s="264">
        <v>109528</v>
      </c>
      <c r="K88" s="264">
        <v>28409</v>
      </c>
      <c r="L88" s="264">
        <v>73975</v>
      </c>
      <c r="M88" s="264">
        <v>0</v>
      </c>
      <c r="N88" s="264">
        <v>189</v>
      </c>
      <c r="O88" s="264">
        <v>3216</v>
      </c>
      <c r="P88" s="264">
        <v>3210</v>
      </c>
      <c r="Q88" s="264">
        <v>3570</v>
      </c>
      <c r="R88" s="264">
        <v>15685</v>
      </c>
      <c r="S88" s="264">
        <v>4277</v>
      </c>
      <c r="T88" s="264">
        <v>7055</v>
      </c>
      <c r="U88" s="264">
        <v>2932</v>
      </c>
      <c r="V88" s="264">
        <v>1667</v>
      </c>
      <c r="W88" s="264">
        <v>0</v>
      </c>
      <c r="X88" s="264">
        <v>6758</v>
      </c>
      <c r="Y88" s="264">
        <v>0</v>
      </c>
      <c r="Z88" s="264">
        <v>829</v>
      </c>
      <c r="AA88" s="264">
        <v>4097</v>
      </c>
      <c r="AB88" s="264">
        <v>6</v>
      </c>
      <c r="AC88" s="264">
        <v>628</v>
      </c>
      <c r="AD88" s="264">
        <v>5138</v>
      </c>
      <c r="AE88" s="264">
        <v>291</v>
      </c>
      <c r="AF88" s="264">
        <v>78</v>
      </c>
      <c r="AG88" s="264">
        <v>335</v>
      </c>
      <c r="AH88" s="264">
        <v>8700</v>
      </c>
      <c r="AI88" s="264">
        <v>83959</v>
      </c>
      <c r="AJ88" s="264">
        <v>6770</v>
      </c>
      <c r="AK88" s="264">
        <v>0</v>
      </c>
      <c r="AL88" s="264">
        <v>0</v>
      </c>
      <c r="AM88" s="264">
        <v>0</v>
      </c>
      <c r="AN88" s="264">
        <v>1055</v>
      </c>
      <c r="AO88" s="264">
        <v>2793</v>
      </c>
      <c r="AP88" s="264">
        <v>185</v>
      </c>
      <c r="AQ88" s="264">
        <v>6004</v>
      </c>
      <c r="AR88" s="264">
        <v>10382</v>
      </c>
      <c r="AS88" s="264">
        <v>1596</v>
      </c>
      <c r="AT88" s="264">
        <v>57519</v>
      </c>
      <c r="AU88" s="264">
        <v>2147</v>
      </c>
      <c r="AV88" s="264">
        <v>38386</v>
      </c>
      <c r="AW88" s="264">
        <v>116991</v>
      </c>
      <c r="AX88" s="264">
        <v>140918</v>
      </c>
      <c r="AY88" s="264">
        <v>39</v>
      </c>
      <c r="AZ88" s="264">
        <v>173</v>
      </c>
      <c r="BA88" s="264">
        <v>5874</v>
      </c>
      <c r="BB88" s="264">
        <v>3965</v>
      </c>
      <c r="BC88" s="264">
        <v>46592</v>
      </c>
      <c r="BD88" s="264">
        <v>0</v>
      </c>
      <c r="BE88" s="264">
        <v>47</v>
      </c>
      <c r="BF88" s="264">
        <v>7368</v>
      </c>
      <c r="BG88" s="264">
        <v>1478</v>
      </c>
      <c r="BH88" s="264">
        <v>62</v>
      </c>
      <c r="BI88" s="264">
        <v>6250</v>
      </c>
      <c r="BJ88" s="264">
        <v>40</v>
      </c>
      <c r="BK88" s="264">
        <v>44037</v>
      </c>
      <c r="BL88" s="264">
        <v>20473</v>
      </c>
      <c r="BM88" s="264">
        <v>69075</v>
      </c>
      <c r="BN88" s="264">
        <v>38130</v>
      </c>
      <c r="BO88" s="264">
        <v>228846</v>
      </c>
      <c r="BP88" s="264">
        <v>15818</v>
      </c>
      <c r="BQ88" s="264">
        <v>187850</v>
      </c>
      <c r="BR88" s="264">
        <v>15719</v>
      </c>
      <c r="BS88" s="264">
        <v>1453727</v>
      </c>
      <c r="BT88" s="264">
        <v>1137196</v>
      </c>
      <c r="BU88" s="264">
        <v>25632</v>
      </c>
      <c r="BV88" s="264">
        <v>39434</v>
      </c>
      <c r="BW88" s="264">
        <v>0</v>
      </c>
      <c r="BX88" s="264">
        <v>1542</v>
      </c>
      <c r="BY88" s="264">
        <v>33984</v>
      </c>
      <c r="BZ88" s="264">
        <v>0</v>
      </c>
      <c r="CA88" s="264">
        <v>51099</v>
      </c>
      <c r="CB88" s="264">
        <v>26731</v>
      </c>
      <c r="CC88" s="264">
        <v>1746</v>
      </c>
      <c r="CD88" s="264">
        <v>33881</v>
      </c>
      <c r="CE88" s="264">
        <v>123883</v>
      </c>
      <c r="CF88" s="264">
        <v>9334</v>
      </c>
      <c r="CG88" s="264">
        <v>698033</v>
      </c>
      <c r="CH88" s="264">
        <v>20665</v>
      </c>
      <c r="CI88" s="264">
        <v>76600</v>
      </c>
      <c r="CJ88" s="264">
        <v>14015</v>
      </c>
      <c r="CK88" s="264">
        <v>69526</v>
      </c>
      <c r="CL88" s="264">
        <v>776074</v>
      </c>
      <c r="CM88" s="264">
        <v>88925</v>
      </c>
      <c r="CN88" s="264">
        <v>101858</v>
      </c>
      <c r="CO88" s="264">
        <v>489172</v>
      </c>
      <c r="CP88" s="264">
        <v>58618</v>
      </c>
      <c r="CQ88" s="264">
        <v>132181</v>
      </c>
      <c r="CR88" s="264">
        <v>19895</v>
      </c>
      <c r="CS88" s="264">
        <v>205316</v>
      </c>
      <c r="CT88" s="264">
        <v>59051</v>
      </c>
      <c r="CU88" s="264">
        <v>21717</v>
      </c>
      <c r="CV88" s="264">
        <v>13514</v>
      </c>
      <c r="CW88" s="264">
        <v>422281</v>
      </c>
      <c r="CX88" s="264">
        <v>137226</v>
      </c>
      <c r="CY88" s="264">
        <v>49541</v>
      </c>
      <c r="CZ88" s="264">
        <v>1137</v>
      </c>
      <c r="DA88" s="264">
        <v>61498</v>
      </c>
      <c r="DB88" s="264">
        <v>29974</v>
      </c>
      <c r="DC88" s="264">
        <v>0</v>
      </c>
      <c r="DD88" s="265">
        <v>11175</v>
      </c>
      <c r="DE88" s="265">
        <v>8072730</v>
      </c>
      <c r="DF88" s="264">
        <v>2136</v>
      </c>
      <c r="DG88" s="264">
        <v>1188445</v>
      </c>
      <c r="DH88" s="264">
        <v>0</v>
      </c>
      <c r="DI88" s="264">
        <v>0</v>
      </c>
      <c r="DJ88" s="264">
        <v>1574613</v>
      </c>
      <c r="DK88" s="264">
        <v>7328536</v>
      </c>
      <c r="DL88" s="264">
        <v>884</v>
      </c>
      <c r="DM88" s="287">
        <v>10094614</v>
      </c>
      <c r="DN88" s="264">
        <v>18167344</v>
      </c>
      <c r="DO88" s="270">
        <v>963</v>
      </c>
      <c r="DP88" s="265">
        <v>70572</v>
      </c>
      <c r="DQ88" s="264">
        <v>71535</v>
      </c>
      <c r="DR88" s="287">
        <v>10166149</v>
      </c>
      <c r="DS88" s="287">
        <v>18238879</v>
      </c>
      <c r="DT88" s="264">
        <v>-14284548</v>
      </c>
      <c r="DU88" s="264">
        <v>-1156602</v>
      </c>
      <c r="DV88" s="264">
        <v>0</v>
      </c>
      <c r="DW88" s="264">
        <v>0</v>
      </c>
      <c r="DX88" s="287">
        <v>-15441150</v>
      </c>
      <c r="DY88" s="264">
        <v>-5275001</v>
      </c>
      <c r="DZ88" s="287">
        <v>2797729</v>
      </c>
    </row>
    <row r="89" spans="1:130" x14ac:dyDescent="0.15">
      <c r="A89" s="58" t="s">
        <v>187</v>
      </c>
      <c r="B89" s="59" t="s">
        <v>188</v>
      </c>
      <c r="C89" s="266">
        <v>785</v>
      </c>
      <c r="D89" s="266">
        <v>1652</v>
      </c>
      <c r="E89" s="266">
        <v>964</v>
      </c>
      <c r="F89" s="266">
        <v>103</v>
      </c>
      <c r="G89" s="266">
        <v>376</v>
      </c>
      <c r="H89" s="266">
        <v>0</v>
      </c>
      <c r="I89" s="266">
        <v>948</v>
      </c>
      <c r="J89" s="266">
        <v>10708</v>
      </c>
      <c r="K89" s="266">
        <v>1338</v>
      </c>
      <c r="L89" s="266">
        <v>5160</v>
      </c>
      <c r="M89" s="266">
        <v>0</v>
      </c>
      <c r="N89" s="266">
        <v>8</v>
      </c>
      <c r="O89" s="266">
        <v>258</v>
      </c>
      <c r="P89" s="266">
        <v>212</v>
      </c>
      <c r="Q89" s="266">
        <v>66</v>
      </c>
      <c r="R89" s="266">
        <v>10514</v>
      </c>
      <c r="S89" s="266">
        <v>682</v>
      </c>
      <c r="T89" s="266">
        <v>194</v>
      </c>
      <c r="U89" s="266">
        <v>303</v>
      </c>
      <c r="V89" s="266">
        <v>60</v>
      </c>
      <c r="W89" s="266">
        <v>0</v>
      </c>
      <c r="X89" s="266">
        <v>449</v>
      </c>
      <c r="Y89" s="266">
        <v>0</v>
      </c>
      <c r="Z89" s="266">
        <v>149</v>
      </c>
      <c r="AA89" s="266">
        <v>828</v>
      </c>
      <c r="AB89" s="266">
        <v>1</v>
      </c>
      <c r="AC89" s="266">
        <v>13</v>
      </c>
      <c r="AD89" s="266">
        <v>524</v>
      </c>
      <c r="AE89" s="266">
        <v>11</v>
      </c>
      <c r="AF89" s="266">
        <v>4</v>
      </c>
      <c r="AG89" s="266">
        <v>4</v>
      </c>
      <c r="AH89" s="266">
        <v>531</v>
      </c>
      <c r="AI89" s="266">
        <v>424</v>
      </c>
      <c r="AJ89" s="266">
        <v>357</v>
      </c>
      <c r="AK89" s="266">
        <v>0</v>
      </c>
      <c r="AL89" s="266">
        <v>0</v>
      </c>
      <c r="AM89" s="266">
        <v>0</v>
      </c>
      <c r="AN89" s="266">
        <v>36</v>
      </c>
      <c r="AO89" s="266">
        <v>356</v>
      </c>
      <c r="AP89" s="266">
        <v>17</v>
      </c>
      <c r="AQ89" s="266">
        <v>247</v>
      </c>
      <c r="AR89" s="266">
        <v>4056</v>
      </c>
      <c r="AS89" s="266">
        <v>166</v>
      </c>
      <c r="AT89" s="266">
        <v>1511</v>
      </c>
      <c r="AU89" s="266">
        <v>540</v>
      </c>
      <c r="AV89" s="266">
        <v>5836</v>
      </c>
      <c r="AW89" s="266">
        <v>12874</v>
      </c>
      <c r="AX89" s="266">
        <v>2821</v>
      </c>
      <c r="AY89" s="266">
        <v>5</v>
      </c>
      <c r="AZ89" s="266">
        <v>95</v>
      </c>
      <c r="BA89" s="266">
        <v>237</v>
      </c>
      <c r="BB89" s="266">
        <v>3301</v>
      </c>
      <c r="BC89" s="266">
        <v>343</v>
      </c>
      <c r="BD89" s="266">
        <v>0</v>
      </c>
      <c r="BE89" s="266">
        <v>14</v>
      </c>
      <c r="BF89" s="266">
        <v>1099</v>
      </c>
      <c r="BG89" s="266">
        <v>1937</v>
      </c>
      <c r="BH89" s="266">
        <v>2</v>
      </c>
      <c r="BI89" s="266">
        <v>446</v>
      </c>
      <c r="BJ89" s="266">
        <v>29</v>
      </c>
      <c r="BK89" s="266">
        <v>2886</v>
      </c>
      <c r="BL89" s="266">
        <v>3503</v>
      </c>
      <c r="BM89" s="266">
        <v>510</v>
      </c>
      <c r="BN89" s="266">
        <v>169</v>
      </c>
      <c r="BO89" s="266">
        <v>376</v>
      </c>
      <c r="BP89" s="266">
        <v>70</v>
      </c>
      <c r="BQ89" s="266">
        <v>1462</v>
      </c>
      <c r="BR89" s="266">
        <v>1137</v>
      </c>
      <c r="BS89" s="266">
        <v>426004</v>
      </c>
      <c r="BT89" s="266">
        <v>91889</v>
      </c>
      <c r="BU89" s="266">
        <v>1328</v>
      </c>
      <c r="BV89" s="266">
        <v>17600</v>
      </c>
      <c r="BW89" s="266">
        <v>0</v>
      </c>
      <c r="BX89" s="266">
        <v>1924</v>
      </c>
      <c r="BY89" s="266">
        <v>9370</v>
      </c>
      <c r="BZ89" s="266">
        <v>0</v>
      </c>
      <c r="CA89" s="266">
        <v>8127</v>
      </c>
      <c r="CB89" s="266">
        <v>1275</v>
      </c>
      <c r="CC89" s="266">
        <v>568</v>
      </c>
      <c r="CD89" s="266">
        <v>2857</v>
      </c>
      <c r="CE89" s="266">
        <v>7492</v>
      </c>
      <c r="CF89" s="266">
        <v>4601</v>
      </c>
      <c r="CG89" s="266">
        <v>439349</v>
      </c>
      <c r="CH89" s="266">
        <v>32461</v>
      </c>
      <c r="CI89" s="266">
        <v>32648</v>
      </c>
      <c r="CJ89" s="266">
        <v>23660</v>
      </c>
      <c r="CK89" s="266">
        <v>17559</v>
      </c>
      <c r="CL89" s="266">
        <v>27272</v>
      </c>
      <c r="CM89" s="266">
        <v>3558</v>
      </c>
      <c r="CN89" s="266">
        <v>5635</v>
      </c>
      <c r="CO89" s="266">
        <v>3789</v>
      </c>
      <c r="CP89" s="266">
        <v>1207</v>
      </c>
      <c r="CQ89" s="266">
        <v>10085</v>
      </c>
      <c r="CR89" s="266">
        <v>854</v>
      </c>
      <c r="CS89" s="266">
        <v>3813</v>
      </c>
      <c r="CT89" s="266">
        <v>4024</v>
      </c>
      <c r="CU89" s="266">
        <v>123869</v>
      </c>
      <c r="CV89" s="266">
        <v>15570</v>
      </c>
      <c r="CW89" s="266">
        <v>219865</v>
      </c>
      <c r="CX89" s="266">
        <v>4392</v>
      </c>
      <c r="CY89" s="266">
        <v>6073</v>
      </c>
      <c r="CZ89" s="266">
        <v>3269</v>
      </c>
      <c r="DA89" s="266">
        <v>12770</v>
      </c>
      <c r="DB89" s="266">
        <v>1802</v>
      </c>
      <c r="DC89" s="266">
        <v>0</v>
      </c>
      <c r="DD89" s="267">
        <v>41251</v>
      </c>
      <c r="DE89" s="267">
        <v>1691517</v>
      </c>
      <c r="DF89" s="266">
        <v>19370</v>
      </c>
      <c r="DG89" s="266">
        <v>774861</v>
      </c>
      <c r="DH89" s="266">
        <v>0</v>
      </c>
      <c r="DI89" s="266">
        <v>0</v>
      </c>
      <c r="DJ89" s="266">
        <v>0</v>
      </c>
      <c r="DK89" s="266">
        <v>0</v>
      </c>
      <c r="DL89" s="266">
        <v>0</v>
      </c>
      <c r="DM89" s="288">
        <v>794231</v>
      </c>
      <c r="DN89" s="266">
        <v>2485748</v>
      </c>
      <c r="DO89" s="289">
        <v>16100</v>
      </c>
      <c r="DP89" s="267">
        <v>354</v>
      </c>
      <c r="DQ89" s="266">
        <v>16454</v>
      </c>
      <c r="DR89" s="288">
        <v>810685</v>
      </c>
      <c r="DS89" s="288">
        <v>2502202</v>
      </c>
      <c r="DT89" s="266">
        <v>-2321161</v>
      </c>
      <c r="DU89" s="266">
        <v>-2858</v>
      </c>
      <c r="DV89" s="266">
        <v>0</v>
      </c>
      <c r="DW89" s="266">
        <v>0</v>
      </c>
      <c r="DX89" s="288">
        <v>-2324019</v>
      </c>
      <c r="DY89" s="266">
        <v>-1513334</v>
      </c>
      <c r="DZ89" s="288">
        <v>178183</v>
      </c>
    </row>
    <row r="90" spans="1:130" x14ac:dyDescent="0.15">
      <c r="A90" s="51" t="s">
        <v>189</v>
      </c>
      <c r="B90" s="50" t="s">
        <v>190</v>
      </c>
      <c r="C90" s="264">
        <v>4673</v>
      </c>
      <c r="D90" s="264">
        <v>7996</v>
      </c>
      <c r="E90" s="264">
        <v>5893</v>
      </c>
      <c r="F90" s="264">
        <v>5252</v>
      </c>
      <c r="G90" s="264">
        <v>7898</v>
      </c>
      <c r="H90" s="264">
        <v>0</v>
      </c>
      <c r="I90" s="264">
        <v>4943</v>
      </c>
      <c r="J90" s="264">
        <v>69180</v>
      </c>
      <c r="K90" s="264">
        <v>14549</v>
      </c>
      <c r="L90" s="264">
        <v>23843</v>
      </c>
      <c r="M90" s="264">
        <v>0</v>
      </c>
      <c r="N90" s="264">
        <v>829</v>
      </c>
      <c r="O90" s="264">
        <v>6608</v>
      </c>
      <c r="P90" s="264">
        <v>2587</v>
      </c>
      <c r="Q90" s="264">
        <v>1717</v>
      </c>
      <c r="R90" s="264">
        <v>1587</v>
      </c>
      <c r="S90" s="264">
        <v>1702</v>
      </c>
      <c r="T90" s="264">
        <v>3908</v>
      </c>
      <c r="U90" s="264">
        <v>2264</v>
      </c>
      <c r="V90" s="264">
        <v>793</v>
      </c>
      <c r="W90" s="264">
        <v>0</v>
      </c>
      <c r="X90" s="264">
        <v>97</v>
      </c>
      <c r="Y90" s="264">
        <v>0</v>
      </c>
      <c r="Z90" s="264">
        <v>156</v>
      </c>
      <c r="AA90" s="264">
        <v>989</v>
      </c>
      <c r="AB90" s="264">
        <v>2</v>
      </c>
      <c r="AC90" s="264">
        <v>786</v>
      </c>
      <c r="AD90" s="264">
        <v>1004</v>
      </c>
      <c r="AE90" s="264">
        <v>90</v>
      </c>
      <c r="AF90" s="264">
        <v>140</v>
      </c>
      <c r="AG90" s="264">
        <v>43</v>
      </c>
      <c r="AH90" s="264">
        <v>1875</v>
      </c>
      <c r="AI90" s="264">
        <v>23035</v>
      </c>
      <c r="AJ90" s="264">
        <v>1417</v>
      </c>
      <c r="AK90" s="264">
        <v>0</v>
      </c>
      <c r="AL90" s="264">
        <v>0</v>
      </c>
      <c r="AM90" s="264">
        <v>0</v>
      </c>
      <c r="AN90" s="264">
        <v>117</v>
      </c>
      <c r="AO90" s="264">
        <v>521</v>
      </c>
      <c r="AP90" s="264">
        <v>46</v>
      </c>
      <c r="AQ90" s="264">
        <v>1825</v>
      </c>
      <c r="AR90" s="264">
        <v>5164</v>
      </c>
      <c r="AS90" s="264">
        <v>428</v>
      </c>
      <c r="AT90" s="264">
        <v>10020</v>
      </c>
      <c r="AU90" s="264">
        <v>835</v>
      </c>
      <c r="AV90" s="264">
        <v>8610</v>
      </c>
      <c r="AW90" s="264">
        <v>31844</v>
      </c>
      <c r="AX90" s="264">
        <v>13911</v>
      </c>
      <c r="AY90" s="264">
        <v>149</v>
      </c>
      <c r="AZ90" s="264">
        <v>29</v>
      </c>
      <c r="BA90" s="264">
        <v>1001</v>
      </c>
      <c r="BB90" s="264">
        <v>939</v>
      </c>
      <c r="BC90" s="264">
        <v>4577</v>
      </c>
      <c r="BD90" s="264">
        <v>0</v>
      </c>
      <c r="BE90" s="264">
        <v>21</v>
      </c>
      <c r="BF90" s="264">
        <v>1439</v>
      </c>
      <c r="BG90" s="264">
        <v>1286</v>
      </c>
      <c r="BH90" s="264">
        <v>18</v>
      </c>
      <c r="BI90" s="264">
        <v>3063</v>
      </c>
      <c r="BJ90" s="264">
        <v>866</v>
      </c>
      <c r="BK90" s="264">
        <v>48137</v>
      </c>
      <c r="BL90" s="264">
        <v>18228</v>
      </c>
      <c r="BM90" s="264">
        <v>51763</v>
      </c>
      <c r="BN90" s="264">
        <v>12359</v>
      </c>
      <c r="BO90" s="264">
        <v>10597</v>
      </c>
      <c r="BP90" s="264">
        <v>483</v>
      </c>
      <c r="BQ90" s="264">
        <v>8407</v>
      </c>
      <c r="BR90" s="264">
        <v>7639</v>
      </c>
      <c r="BS90" s="264">
        <v>216911</v>
      </c>
      <c r="BT90" s="264">
        <v>113968</v>
      </c>
      <c r="BU90" s="264">
        <v>7980</v>
      </c>
      <c r="BV90" s="264">
        <v>11227</v>
      </c>
      <c r="BW90" s="264">
        <v>0</v>
      </c>
      <c r="BX90" s="264">
        <v>3707</v>
      </c>
      <c r="BY90" s="264">
        <v>25317</v>
      </c>
      <c r="BZ90" s="264">
        <v>0</v>
      </c>
      <c r="CA90" s="264">
        <v>13668</v>
      </c>
      <c r="CB90" s="264">
        <v>7865</v>
      </c>
      <c r="CC90" s="264">
        <v>1550</v>
      </c>
      <c r="CD90" s="264">
        <v>10915</v>
      </c>
      <c r="CE90" s="264">
        <v>22507</v>
      </c>
      <c r="CF90" s="264">
        <v>22586</v>
      </c>
      <c r="CG90" s="264">
        <v>229660</v>
      </c>
      <c r="CH90" s="264">
        <v>638488</v>
      </c>
      <c r="CI90" s="264">
        <v>29175</v>
      </c>
      <c r="CJ90" s="264">
        <v>1415</v>
      </c>
      <c r="CK90" s="264">
        <v>66388</v>
      </c>
      <c r="CL90" s="264">
        <v>317998</v>
      </c>
      <c r="CM90" s="264">
        <v>162222</v>
      </c>
      <c r="CN90" s="264">
        <v>56868</v>
      </c>
      <c r="CO90" s="264">
        <v>190648</v>
      </c>
      <c r="CP90" s="264">
        <v>4960</v>
      </c>
      <c r="CQ90" s="264">
        <v>171666</v>
      </c>
      <c r="CR90" s="264">
        <v>38107</v>
      </c>
      <c r="CS90" s="264">
        <v>130388</v>
      </c>
      <c r="CT90" s="264">
        <v>11317</v>
      </c>
      <c r="CU90" s="264">
        <v>523944</v>
      </c>
      <c r="CV90" s="264">
        <v>5710</v>
      </c>
      <c r="CW90" s="264">
        <v>138933</v>
      </c>
      <c r="CX90" s="264">
        <v>45068</v>
      </c>
      <c r="CY90" s="264">
        <v>57732</v>
      </c>
      <c r="CZ90" s="264">
        <v>36753</v>
      </c>
      <c r="DA90" s="264">
        <v>163319</v>
      </c>
      <c r="DB90" s="264">
        <v>17532</v>
      </c>
      <c r="DC90" s="264">
        <v>0</v>
      </c>
      <c r="DD90" s="265">
        <v>17724</v>
      </c>
      <c r="DE90" s="265">
        <v>3954394</v>
      </c>
      <c r="DF90" s="264">
        <v>45608</v>
      </c>
      <c r="DG90" s="264">
        <v>1245501</v>
      </c>
      <c r="DH90" s="264">
        <v>320</v>
      </c>
      <c r="DI90" s="264">
        <v>0</v>
      </c>
      <c r="DJ90" s="264">
        <v>0</v>
      </c>
      <c r="DK90" s="264">
        <v>29977</v>
      </c>
      <c r="DL90" s="264">
        <v>-1095</v>
      </c>
      <c r="DM90" s="287">
        <v>1320311</v>
      </c>
      <c r="DN90" s="264">
        <v>5274705</v>
      </c>
      <c r="DO90" s="270">
        <v>911101</v>
      </c>
      <c r="DP90" s="265">
        <v>27591</v>
      </c>
      <c r="DQ90" s="264">
        <v>938692</v>
      </c>
      <c r="DR90" s="287">
        <v>2259003</v>
      </c>
      <c r="DS90" s="287">
        <v>6213397</v>
      </c>
      <c r="DT90" s="264">
        <v>-3659800</v>
      </c>
      <c r="DU90" s="264">
        <v>-131755</v>
      </c>
      <c r="DV90" s="264">
        <v>0</v>
      </c>
      <c r="DW90" s="264">
        <v>-2598</v>
      </c>
      <c r="DX90" s="287">
        <v>-3794153</v>
      </c>
      <c r="DY90" s="264">
        <v>-1535150</v>
      </c>
      <c r="DZ90" s="287">
        <v>2419244</v>
      </c>
    </row>
    <row r="91" spans="1:130" x14ac:dyDescent="0.15">
      <c r="A91" s="51" t="s">
        <v>191</v>
      </c>
      <c r="B91" s="50" t="s">
        <v>192</v>
      </c>
      <c r="C91" s="264">
        <v>0</v>
      </c>
      <c r="D91" s="264">
        <v>0</v>
      </c>
      <c r="E91" s="264">
        <v>0</v>
      </c>
      <c r="F91" s="264">
        <v>0</v>
      </c>
      <c r="G91" s="264">
        <v>0</v>
      </c>
      <c r="H91" s="264">
        <v>0</v>
      </c>
      <c r="I91" s="264">
        <v>0</v>
      </c>
      <c r="J91" s="264">
        <v>0</v>
      </c>
      <c r="K91" s="264">
        <v>0</v>
      </c>
      <c r="L91" s="264">
        <v>0</v>
      </c>
      <c r="M91" s="264">
        <v>0</v>
      </c>
      <c r="N91" s="264">
        <v>0</v>
      </c>
      <c r="O91" s="264">
        <v>0</v>
      </c>
      <c r="P91" s="264">
        <v>0</v>
      </c>
      <c r="Q91" s="264">
        <v>0</v>
      </c>
      <c r="R91" s="264">
        <v>0</v>
      </c>
      <c r="S91" s="264">
        <v>0</v>
      </c>
      <c r="T91" s="264">
        <v>0</v>
      </c>
      <c r="U91" s="264">
        <v>0</v>
      </c>
      <c r="V91" s="264">
        <v>0</v>
      </c>
      <c r="W91" s="264">
        <v>0</v>
      </c>
      <c r="X91" s="264">
        <v>0</v>
      </c>
      <c r="Y91" s="264">
        <v>0</v>
      </c>
      <c r="Z91" s="264">
        <v>0</v>
      </c>
      <c r="AA91" s="264">
        <v>0</v>
      </c>
      <c r="AB91" s="264">
        <v>0</v>
      </c>
      <c r="AC91" s="264">
        <v>0</v>
      </c>
      <c r="AD91" s="264">
        <v>0</v>
      </c>
      <c r="AE91" s="264">
        <v>0</v>
      </c>
      <c r="AF91" s="264">
        <v>0</v>
      </c>
      <c r="AG91" s="264">
        <v>0</v>
      </c>
      <c r="AH91" s="264">
        <v>0</v>
      </c>
      <c r="AI91" s="264">
        <v>0</v>
      </c>
      <c r="AJ91" s="264">
        <v>0</v>
      </c>
      <c r="AK91" s="264">
        <v>0</v>
      </c>
      <c r="AL91" s="264">
        <v>0</v>
      </c>
      <c r="AM91" s="264">
        <v>0</v>
      </c>
      <c r="AN91" s="264">
        <v>0</v>
      </c>
      <c r="AO91" s="264">
        <v>0</v>
      </c>
      <c r="AP91" s="264">
        <v>0</v>
      </c>
      <c r="AQ91" s="264">
        <v>0</v>
      </c>
      <c r="AR91" s="264">
        <v>0</v>
      </c>
      <c r="AS91" s="264">
        <v>0</v>
      </c>
      <c r="AT91" s="264">
        <v>0</v>
      </c>
      <c r="AU91" s="264">
        <v>0</v>
      </c>
      <c r="AV91" s="264">
        <v>0</v>
      </c>
      <c r="AW91" s="264">
        <v>0</v>
      </c>
      <c r="AX91" s="264">
        <v>0</v>
      </c>
      <c r="AY91" s="264">
        <v>0</v>
      </c>
      <c r="AZ91" s="264">
        <v>0</v>
      </c>
      <c r="BA91" s="264">
        <v>0</v>
      </c>
      <c r="BB91" s="264">
        <v>0</v>
      </c>
      <c r="BC91" s="264">
        <v>0</v>
      </c>
      <c r="BD91" s="264">
        <v>0</v>
      </c>
      <c r="BE91" s="264">
        <v>0</v>
      </c>
      <c r="BF91" s="264">
        <v>0</v>
      </c>
      <c r="BG91" s="264">
        <v>0</v>
      </c>
      <c r="BH91" s="264">
        <v>0</v>
      </c>
      <c r="BI91" s="264">
        <v>0</v>
      </c>
      <c r="BJ91" s="264">
        <v>0</v>
      </c>
      <c r="BK91" s="264">
        <v>0</v>
      </c>
      <c r="BL91" s="264">
        <v>0</v>
      </c>
      <c r="BM91" s="264">
        <v>0</v>
      </c>
      <c r="BN91" s="264">
        <v>0</v>
      </c>
      <c r="BO91" s="264">
        <v>0</v>
      </c>
      <c r="BP91" s="264">
        <v>0</v>
      </c>
      <c r="BQ91" s="264">
        <v>0</v>
      </c>
      <c r="BR91" s="264">
        <v>0</v>
      </c>
      <c r="BS91" s="264">
        <v>0</v>
      </c>
      <c r="BT91" s="264">
        <v>0</v>
      </c>
      <c r="BU91" s="264">
        <v>0</v>
      </c>
      <c r="BV91" s="264">
        <v>0</v>
      </c>
      <c r="BW91" s="264">
        <v>0</v>
      </c>
      <c r="BX91" s="264">
        <v>0</v>
      </c>
      <c r="BY91" s="264">
        <v>0</v>
      </c>
      <c r="BZ91" s="264">
        <v>0</v>
      </c>
      <c r="CA91" s="264">
        <v>0</v>
      </c>
      <c r="CB91" s="264">
        <v>0</v>
      </c>
      <c r="CC91" s="264">
        <v>0</v>
      </c>
      <c r="CD91" s="264">
        <v>0</v>
      </c>
      <c r="CE91" s="264">
        <v>0</v>
      </c>
      <c r="CF91" s="264">
        <v>0</v>
      </c>
      <c r="CG91" s="264">
        <v>0</v>
      </c>
      <c r="CH91" s="264">
        <v>0</v>
      </c>
      <c r="CI91" s="264">
        <v>0</v>
      </c>
      <c r="CJ91" s="264">
        <v>0</v>
      </c>
      <c r="CK91" s="264">
        <v>0</v>
      </c>
      <c r="CL91" s="264">
        <v>0</v>
      </c>
      <c r="CM91" s="264">
        <v>0</v>
      </c>
      <c r="CN91" s="264">
        <v>0</v>
      </c>
      <c r="CO91" s="264">
        <v>0</v>
      </c>
      <c r="CP91" s="264">
        <v>0</v>
      </c>
      <c r="CQ91" s="264">
        <v>0</v>
      </c>
      <c r="CR91" s="264">
        <v>0</v>
      </c>
      <c r="CS91" s="264">
        <v>0</v>
      </c>
      <c r="CT91" s="264">
        <v>0</v>
      </c>
      <c r="CU91" s="264">
        <v>0</v>
      </c>
      <c r="CV91" s="264">
        <v>0</v>
      </c>
      <c r="CW91" s="264">
        <v>0</v>
      </c>
      <c r="CX91" s="264">
        <v>0</v>
      </c>
      <c r="CY91" s="264">
        <v>0</v>
      </c>
      <c r="CZ91" s="264">
        <v>0</v>
      </c>
      <c r="DA91" s="264">
        <v>0</v>
      </c>
      <c r="DB91" s="264">
        <v>0</v>
      </c>
      <c r="DC91" s="264">
        <v>0</v>
      </c>
      <c r="DD91" s="265">
        <v>677173</v>
      </c>
      <c r="DE91" s="265">
        <v>677173</v>
      </c>
      <c r="DF91" s="264">
        <v>0</v>
      </c>
      <c r="DG91" s="264">
        <v>1309704</v>
      </c>
      <c r="DH91" s="264">
        <v>40429430</v>
      </c>
      <c r="DI91" s="264">
        <v>15231398</v>
      </c>
      <c r="DJ91" s="264">
        <v>0</v>
      </c>
      <c r="DK91" s="264">
        <v>0</v>
      </c>
      <c r="DL91" s="264">
        <v>0</v>
      </c>
      <c r="DM91" s="287">
        <v>56970532</v>
      </c>
      <c r="DN91" s="264">
        <v>57647705</v>
      </c>
      <c r="DO91" s="270">
        <v>0</v>
      </c>
      <c r="DP91" s="265">
        <v>0</v>
      </c>
      <c r="DQ91" s="264">
        <v>0</v>
      </c>
      <c r="DR91" s="287">
        <v>56970532</v>
      </c>
      <c r="DS91" s="287">
        <v>57647705</v>
      </c>
      <c r="DT91" s="264">
        <v>0</v>
      </c>
      <c r="DU91" s="264">
        <v>0</v>
      </c>
      <c r="DV91" s="264">
        <v>0</v>
      </c>
      <c r="DW91" s="264">
        <v>0</v>
      </c>
      <c r="DX91" s="287">
        <v>0</v>
      </c>
      <c r="DY91" s="264">
        <v>56970532</v>
      </c>
      <c r="DZ91" s="287">
        <v>57647705</v>
      </c>
    </row>
    <row r="92" spans="1:130" x14ac:dyDescent="0.15">
      <c r="A92" s="51" t="s">
        <v>193</v>
      </c>
      <c r="B92" s="50" t="s">
        <v>194</v>
      </c>
      <c r="C92" s="264">
        <v>0</v>
      </c>
      <c r="D92" s="264">
        <v>0</v>
      </c>
      <c r="E92" s="264">
        <v>806</v>
      </c>
      <c r="F92" s="264">
        <v>455</v>
      </c>
      <c r="G92" s="264">
        <v>56</v>
      </c>
      <c r="H92" s="264">
        <v>0</v>
      </c>
      <c r="I92" s="264">
        <v>3947</v>
      </c>
      <c r="J92" s="264">
        <v>18971</v>
      </c>
      <c r="K92" s="264">
        <v>1138</v>
      </c>
      <c r="L92" s="264">
        <v>6718</v>
      </c>
      <c r="M92" s="264">
        <v>0</v>
      </c>
      <c r="N92" s="264">
        <v>6</v>
      </c>
      <c r="O92" s="264">
        <v>136</v>
      </c>
      <c r="P92" s="264">
        <v>150</v>
      </c>
      <c r="Q92" s="264">
        <v>182</v>
      </c>
      <c r="R92" s="264">
        <v>1074</v>
      </c>
      <c r="S92" s="264">
        <v>5</v>
      </c>
      <c r="T92" s="264">
        <v>34</v>
      </c>
      <c r="U92" s="264">
        <v>38</v>
      </c>
      <c r="V92" s="264">
        <v>48</v>
      </c>
      <c r="W92" s="264">
        <v>0</v>
      </c>
      <c r="X92" s="264">
        <v>66</v>
      </c>
      <c r="Y92" s="264">
        <v>0</v>
      </c>
      <c r="Z92" s="264">
        <v>17</v>
      </c>
      <c r="AA92" s="264">
        <v>661</v>
      </c>
      <c r="AB92" s="264">
        <v>0</v>
      </c>
      <c r="AC92" s="264">
        <v>0</v>
      </c>
      <c r="AD92" s="264">
        <v>198</v>
      </c>
      <c r="AE92" s="264">
        <v>1</v>
      </c>
      <c r="AF92" s="264">
        <v>0</v>
      </c>
      <c r="AG92" s="264">
        <v>6</v>
      </c>
      <c r="AH92" s="264">
        <v>461</v>
      </c>
      <c r="AI92" s="264">
        <v>14379</v>
      </c>
      <c r="AJ92" s="264">
        <v>165</v>
      </c>
      <c r="AK92" s="264">
        <v>0</v>
      </c>
      <c r="AL92" s="264">
        <v>0</v>
      </c>
      <c r="AM92" s="264">
        <v>0</v>
      </c>
      <c r="AN92" s="264">
        <v>0</v>
      </c>
      <c r="AO92" s="264">
        <v>0</v>
      </c>
      <c r="AP92" s="264">
        <v>4</v>
      </c>
      <c r="AQ92" s="264">
        <v>1292</v>
      </c>
      <c r="AR92" s="264">
        <v>726</v>
      </c>
      <c r="AS92" s="264">
        <v>329</v>
      </c>
      <c r="AT92" s="264">
        <v>3288</v>
      </c>
      <c r="AU92" s="264">
        <v>161</v>
      </c>
      <c r="AV92" s="264">
        <v>5572</v>
      </c>
      <c r="AW92" s="264">
        <v>24889</v>
      </c>
      <c r="AX92" s="264">
        <v>6444</v>
      </c>
      <c r="AY92" s="264">
        <v>243</v>
      </c>
      <c r="AZ92" s="264">
        <v>18</v>
      </c>
      <c r="BA92" s="264">
        <v>603</v>
      </c>
      <c r="BB92" s="264">
        <v>1776</v>
      </c>
      <c r="BC92" s="264">
        <v>683</v>
      </c>
      <c r="BD92" s="264">
        <v>0</v>
      </c>
      <c r="BE92" s="264">
        <v>11</v>
      </c>
      <c r="BF92" s="264">
        <v>2280</v>
      </c>
      <c r="BG92" s="264">
        <v>154</v>
      </c>
      <c r="BH92" s="264">
        <v>2</v>
      </c>
      <c r="BI92" s="264">
        <v>355</v>
      </c>
      <c r="BJ92" s="264">
        <v>20</v>
      </c>
      <c r="BK92" s="264">
        <v>5326</v>
      </c>
      <c r="BL92" s="264">
        <v>270</v>
      </c>
      <c r="BM92" s="264">
        <v>3306</v>
      </c>
      <c r="BN92" s="264">
        <v>1391</v>
      </c>
      <c r="BO92" s="264">
        <v>15283</v>
      </c>
      <c r="BP92" s="264">
        <v>800</v>
      </c>
      <c r="BQ92" s="264">
        <v>374</v>
      </c>
      <c r="BR92" s="264">
        <v>581</v>
      </c>
      <c r="BS92" s="264">
        <v>17731</v>
      </c>
      <c r="BT92" s="264">
        <v>6035</v>
      </c>
      <c r="BU92" s="264">
        <v>35</v>
      </c>
      <c r="BV92" s="264">
        <v>11</v>
      </c>
      <c r="BW92" s="264">
        <v>0</v>
      </c>
      <c r="BX92" s="264">
        <v>13155</v>
      </c>
      <c r="BY92" s="264">
        <v>2450</v>
      </c>
      <c r="BZ92" s="264">
        <v>5194</v>
      </c>
      <c r="CA92" s="264">
        <v>1458</v>
      </c>
      <c r="CB92" s="264">
        <v>286</v>
      </c>
      <c r="CC92" s="264">
        <v>238</v>
      </c>
      <c r="CD92" s="264">
        <v>1148</v>
      </c>
      <c r="CE92" s="264">
        <v>4275</v>
      </c>
      <c r="CF92" s="264">
        <v>713</v>
      </c>
      <c r="CG92" s="264">
        <v>136268</v>
      </c>
      <c r="CH92" s="264">
        <v>2563</v>
      </c>
      <c r="CI92" s="264">
        <v>11768</v>
      </c>
      <c r="CJ92" s="264">
        <v>1409</v>
      </c>
      <c r="CK92" s="264">
        <v>1244</v>
      </c>
      <c r="CL92" s="264">
        <v>5911</v>
      </c>
      <c r="CM92" s="264">
        <v>48</v>
      </c>
      <c r="CN92" s="264">
        <v>8</v>
      </c>
      <c r="CO92" s="264">
        <v>8618</v>
      </c>
      <c r="CP92" s="264">
        <v>0</v>
      </c>
      <c r="CQ92" s="264">
        <v>1362</v>
      </c>
      <c r="CR92" s="264">
        <v>430</v>
      </c>
      <c r="CS92" s="264">
        <v>0</v>
      </c>
      <c r="CT92" s="264">
        <v>2307</v>
      </c>
      <c r="CU92" s="264">
        <v>2956</v>
      </c>
      <c r="CV92" s="264">
        <v>19</v>
      </c>
      <c r="CW92" s="264">
        <v>16634</v>
      </c>
      <c r="CX92" s="264">
        <v>2312</v>
      </c>
      <c r="CY92" s="264">
        <v>11569</v>
      </c>
      <c r="CZ92" s="264">
        <v>5694</v>
      </c>
      <c r="DA92" s="264">
        <v>1953</v>
      </c>
      <c r="DB92" s="264">
        <v>1573</v>
      </c>
      <c r="DC92" s="264">
        <v>0</v>
      </c>
      <c r="DD92" s="265">
        <v>431</v>
      </c>
      <c r="DE92" s="265">
        <v>393705</v>
      </c>
      <c r="DF92" s="264">
        <v>0</v>
      </c>
      <c r="DG92" s="264">
        <v>7841097</v>
      </c>
      <c r="DH92" s="264">
        <v>20632316</v>
      </c>
      <c r="DI92" s="264">
        <v>5070702</v>
      </c>
      <c r="DJ92" s="264">
        <v>0</v>
      </c>
      <c r="DK92" s="264">
        <v>0</v>
      </c>
      <c r="DL92" s="264">
        <v>0</v>
      </c>
      <c r="DM92" s="287">
        <v>33544115</v>
      </c>
      <c r="DN92" s="264">
        <v>33937820</v>
      </c>
      <c r="DO92" s="270">
        <v>941</v>
      </c>
      <c r="DP92" s="265">
        <v>13822</v>
      </c>
      <c r="DQ92" s="264">
        <v>14763</v>
      </c>
      <c r="DR92" s="287">
        <v>33558878</v>
      </c>
      <c r="DS92" s="287">
        <v>33952583</v>
      </c>
      <c r="DT92" s="264">
        <v>-359646</v>
      </c>
      <c r="DU92" s="264">
        <v>-171935</v>
      </c>
      <c r="DV92" s="264">
        <v>0</v>
      </c>
      <c r="DW92" s="264">
        <v>0</v>
      </c>
      <c r="DX92" s="287">
        <v>-531581</v>
      </c>
      <c r="DY92" s="264">
        <v>33027297</v>
      </c>
      <c r="DZ92" s="287">
        <v>33421002</v>
      </c>
    </row>
    <row r="93" spans="1:130" x14ac:dyDescent="0.15">
      <c r="A93" s="51" t="s">
        <v>195</v>
      </c>
      <c r="B93" s="50" t="s">
        <v>196</v>
      </c>
      <c r="C93" s="264">
        <v>0</v>
      </c>
      <c r="D93" s="264">
        <v>0</v>
      </c>
      <c r="E93" s="264">
        <v>0</v>
      </c>
      <c r="F93" s="264">
        <v>0</v>
      </c>
      <c r="G93" s="264">
        <v>0</v>
      </c>
      <c r="H93" s="264">
        <v>0</v>
      </c>
      <c r="I93" s="264">
        <v>0</v>
      </c>
      <c r="J93" s="264">
        <v>0</v>
      </c>
      <c r="K93" s="264">
        <v>0</v>
      </c>
      <c r="L93" s="264">
        <v>0</v>
      </c>
      <c r="M93" s="264">
        <v>0</v>
      </c>
      <c r="N93" s="264">
        <v>0</v>
      </c>
      <c r="O93" s="264">
        <v>0</v>
      </c>
      <c r="P93" s="264">
        <v>0</v>
      </c>
      <c r="Q93" s="264">
        <v>0</v>
      </c>
      <c r="R93" s="264">
        <v>0</v>
      </c>
      <c r="S93" s="264">
        <v>0</v>
      </c>
      <c r="T93" s="264">
        <v>0</v>
      </c>
      <c r="U93" s="264">
        <v>0</v>
      </c>
      <c r="V93" s="264">
        <v>0</v>
      </c>
      <c r="W93" s="264">
        <v>0</v>
      </c>
      <c r="X93" s="264">
        <v>0</v>
      </c>
      <c r="Y93" s="264">
        <v>0</v>
      </c>
      <c r="Z93" s="264">
        <v>0</v>
      </c>
      <c r="AA93" s="264">
        <v>0</v>
      </c>
      <c r="AB93" s="264">
        <v>0</v>
      </c>
      <c r="AC93" s="264">
        <v>0</v>
      </c>
      <c r="AD93" s="264">
        <v>0</v>
      </c>
      <c r="AE93" s="264">
        <v>0</v>
      </c>
      <c r="AF93" s="264">
        <v>0</v>
      </c>
      <c r="AG93" s="264">
        <v>0</v>
      </c>
      <c r="AH93" s="264">
        <v>0</v>
      </c>
      <c r="AI93" s="264">
        <v>0</v>
      </c>
      <c r="AJ93" s="264">
        <v>0</v>
      </c>
      <c r="AK93" s="264">
        <v>0</v>
      </c>
      <c r="AL93" s="264">
        <v>0</v>
      </c>
      <c r="AM93" s="264">
        <v>0</v>
      </c>
      <c r="AN93" s="264">
        <v>0</v>
      </c>
      <c r="AO93" s="264">
        <v>0</v>
      </c>
      <c r="AP93" s="264">
        <v>0</v>
      </c>
      <c r="AQ93" s="264">
        <v>0</v>
      </c>
      <c r="AR93" s="264">
        <v>0</v>
      </c>
      <c r="AS93" s="264">
        <v>0</v>
      </c>
      <c r="AT93" s="264">
        <v>0</v>
      </c>
      <c r="AU93" s="264">
        <v>0</v>
      </c>
      <c r="AV93" s="264">
        <v>0</v>
      </c>
      <c r="AW93" s="264">
        <v>0</v>
      </c>
      <c r="AX93" s="264">
        <v>0</v>
      </c>
      <c r="AY93" s="264">
        <v>0</v>
      </c>
      <c r="AZ93" s="264">
        <v>0</v>
      </c>
      <c r="BA93" s="264">
        <v>0</v>
      </c>
      <c r="BB93" s="264">
        <v>0</v>
      </c>
      <c r="BC93" s="264">
        <v>0</v>
      </c>
      <c r="BD93" s="264">
        <v>0</v>
      </c>
      <c r="BE93" s="264">
        <v>0</v>
      </c>
      <c r="BF93" s="264">
        <v>0</v>
      </c>
      <c r="BG93" s="264">
        <v>0</v>
      </c>
      <c r="BH93" s="264">
        <v>0</v>
      </c>
      <c r="BI93" s="264">
        <v>0</v>
      </c>
      <c r="BJ93" s="264">
        <v>0</v>
      </c>
      <c r="BK93" s="264">
        <v>0</v>
      </c>
      <c r="BL93" s="264">
        <v>0</v>
      </c>
      <c r="BM93" s="264">
        <v>0</v>
      </c>
      <c r="BN93" s="264">
        <v>0</v>
      </c>
      <c r="BO93" s="264">
        <v>0</v>
      </c>
      <c r="BP93" s="264">
        <v>0</v>
      </c>
      <c r="BQ93" s="264">
        <v>0</v>
      </c>
      <c r="BR93" s="264">
        <v>0</v>
      </c>
      <c r="BS93" s="264">
        <v>0</v>
      </c>
      <c r="BT93" s="264">
        <v>0</v>
      </c>
      <c r="BU93" s="264">
        <v>0</v>
      </c>
      <c r="BV93" s="264">
        <v>0</v>
      </c>
      <c r="BW93" s="264">
        <v>0</v>
      </c>
      <c r="BX93" s="264">
        <v>0</v>
      </c>
      <c r="BY93" s="264">
        <v>0</v>
      </c>
      <c r="BZ93" s="264">
        <v>0</v>
      </c>
      <c r="CA93" s="264">
        <v>0</v>
      </c>
      <c r="CB93" s="264">
        <v>0</v>
      </c>
      <c r="CC93" s="264">
        <v>0</v>
      </c>
      <c r="CD93" s="264">
        <v>0</v>
      </c>
      <c r="CE93" s="264">
        <v>0</v>
      </c>
      <c r="CF93" s="264">
        <v>0</v>
      </c>
      <c r="CG93" s="264">
        <v>0</v>
      </c>
      <c r="CH93" s="264">
        <v>0</v>
      </c>
      <c r="CI93" s="264">
        <v>0</v>
      </c>
      <c r="CJ93" s="264">
        <v>0</v>
      </c>
      <c r="CK93" s="264">
        <v>0</v>
      </c>
      <c r="CL93" s="264">
        <v>0</v>
      </c>
      <c r="CM93" s="264">
        <v>0</v>
      </c>
      <c r="CN93" s="264">
        <v>0</v>
      </c>
      <c r="CO93" s="264">
        <v>0</v>
      </c>
      <c r="CP93" s="264">
        <v>0</v>
      </c>
      <c r="CQ93" s="264">
        <v>0</v>
      </c>
      <c r="CR93" s="264">
        <v>0</v>
      </c>
      <c r="CS93" s="264">
        <v>0</v>
      </c>
      <c r="CT93" s="264">
        <v>0</v>
      </c>
      <c r="CU93" s="264">
        <v>0</v>
      </c>
      <c r="CV93" s="264">
        <v>0</v>
      </c>
      <c r="CW93" s="264">
        <v>0</v>
      </c>
      <c r="CX93" s="264">
        <v>0</v>
      </c>
      <c r="CY93" s="264">
        <v>0</v>
      </c>
      <c r="CZ93" s="264">
        <v>0</v>
      </c>
      <c r="DA93" s="264">
        <v>0</v>
      </c>
      <c r="DB93" s="264">
        <v>0</v>
      </c>
      <c r="DC93" s="264">
        <v>0</v>
      </c>
      <c r="DD93" s="265">
        <v>0</v>
      </c>
      <c r="DE93" s="265">
        <v>0</v>
      </c>
      <c r="DF93" s="264">
        <v>0</v>
      </c>
      <c r="DG93" s="264">
        <v>257584</v>
      </c>
      <c r="DH93" s="264">
        <v>64200</v>
      </c>
      <c r="DI93" s="264">
        <v>526842</v>
      </c>
      <c r="DJ93" s="264">
        <v>1596251</v>
      </c>
      <c r="DK93" s="264">
        <v>14752645</v>
      </c>
      <c r="DL93" s="264">
        <v>0</v>
      </c>
      <c r="DM93" s="287">
        <v>17197522</v>
      </c>
      <c r="DN93" s="264">
        <v>17197522</v>
      </c>
      <c r="DO93" s="270">
        <v>0</v>
      </c>
      <c r="DP93" s="265">
        <v>266393</v>
      </c>
      <c r="DQ93" s="264">
        <v>266393</v>
      </c>
      <c r="DR93" s="287">
        <v>17463915</v>
      </c>
      <c r="DS93" s="287">
        <v>17463915</v>
      </c>
      <c r="DT93" s="264">
        <v>-1033536</v>
      </c>
      <c r="DU93" s="264">
        <v>-1125503</v>
      </c>
      <c r="DV93" s="264">
        <v>0</v>
      </c>
      <c r="DW93" s="264">
        <v>0</v>
      </c>
      <c r="DX93" s="287">
        <v>-2159039</v>
      </c>
      <c r="DY93" s="264">
        <v>15304876</v>
      </c>
      <c r="DZ93" s="287">
        <v>15304876</v>
      </c>
    </row>
    <row r="94" spans="1:130" x14ac:dyDescent="0.15">
      <c r="A94" s="58" t="s">
        <v>197</v>
      </c>
      <c r="B94" s="59" t="s">
        <v>198</v>
      </c>
      <c r="C94" s="266">
        <v>0</v>
      </c>
      <c r="D94" s="266">
        <v>0</v>
      </c>
      <c r="E94" s="266">
        <v>0</v>
      </c>
      <c r="F94" s="266">
        <v>0</v>
      </c>
      <c r="G94" s="266">
        <v>0</v>
      </c>
      <c r="H94" s="266">
        <v>0</v>
      </c>
      <c r="I94" s="266">
        <v>0</v>
      </c>
      <c r="J94" s="266">
        <v>0</v>
      </c>
      <c r="K94" s="266">
        <v>0</v>
      </c>
      <c r="L94" s="266">
        <v>0</v>
      </c>
      <c r="M94" s="266">
        <v>0</v>
      </c>
      <c r="N94" s="266">
        <v>0</v>
      </c>
      <c r="O94" s="266">
        <v>0</v>
      </c>
      <c r="P94" s="266">
        <v>0</v>
      </c>
      <c r="Q94" s="266">
        <v>0</v>
      </c>
      <c r="R94" s="266">
        <v>0</v>
      </c>
      <c r="S94" s="266">
        <v>0</v>
      </c>
      <c r="T94" s="266">
        <v>0</v>
      </c>
      <c r="U94" s="266">
        <v>0</v>
      </c>
      <c r="V94" s="266">
        <v>0</v>
      </c>
      <c r="W94" s="266">
        <v>0</v>
      </c>
      <c r="X94" s="266">
        <v>0</v>
      </c>
      <c r="Y94" s="266">
        <v>0</v>
      </c>
      <c r="Z94" s="266">
        <v>0</v>
      </c>
      <c r="AA94" s="266">
        <v>0</v>
      </c>
      <c r="AB94" s="266">
        <v>0</v>
      </c>
      <c r="AC94" s="266">
        <v>0</v>
      </c>
      <c r="AD94" s="266">
        <v>0</v>
      </c>
      <c r="AE94" s="266">
        <v>0</v>
      </c>
      <c r="AF94" s="266">
        <v>0</v>
      </c>
      <c r="AG94" s="266">
        <v>0</v>
      </c>
      <c r="AH94" s="266">
        <v>0</v>
      </c>
      <c r="AI94" s="266">
        <v>0</v>
      </c>
      <c r="AJ94" s="266">
        <v>0</v>
      </c>
      <c r="AK94" s="266">
        <v>0</v>
      </c>
      <c r="AL94" s="266">
        <v>0</v>
      </c>
      <c r="AM94" s="266">
        <v>0</v>
      </c>
      <c r="AN94" s="266">
        <v>0</v>
      </c>
      <c r="AO94" s="266">
        <v>0</v>
      </c>
      <c r="AP94" s="266">
        <v>0</v>
      </c>
      <c r="AQ94" s="266">
        <v>0</v>
      </c>
      <c r="AR94" s="266">
        <v>0</v>
      </c>
      <c r="AS94" s="266">
        <v>0</v>
      </c>
      <c r="AT94" s="266">
        <v>0</v>
      </c>
      <c r="AU94" s="266">
        <v>0</v>
      </c>
      <c r="AV94" s="266">
        <v>0</v>
      </c>
      <c r="AW94" s="266">
        <v>0</v>
      </c>
      <c r="AX94" s="266">
        <v>0</v>
      </c>
      <c r="AY94" s="266">
        <v>0</v>
      </c>
      <c r="AZ94" s="266">
        <v>0</v>
      </c>
      <c r="BA94" s="266">
        <v>0</v>
      </c>
      <c r="BB94" s="266">
        <v>0</v>
      </c>
      <c r="BC94" s="266">
        <v>0</v>
      </c>
      <c r="BD94" s="266">
        <v>0</v>
      </c>
      <c r="BE94" s="266">
        <v>0</v>
      </c>
      <c r="BF94" s="266">
        <v>0</v>
      </c>
      <c r="BG94" s="266">
        <v>0</v>
      </c>
      <c r="BH94" s="266">
        <v>0</v>
      </c>
      <c r="BI94" s="266">
        <v>0</v>
      </c>
      <c r="BJ94" s="266">
        <v>0</v>
      </c>
      <c r="BK94" s="266">
        <v>0</v>
      </c>
      <c r="BL94" s="266">
        <v>0</v>
      </c>
      <c r="BM94" s="266">
        <v>0</v>
      </c>
      <c r="BN94" s="266">
        <v>0</v>
      </c>
      <c r="BO94" s="266">
        <v>0</v>
      </c>
      <c r="BP94" s="266">
        <v>0</v>
      </c>
      <c r="BQ94" s="266">
        <v>0</v>
      </c>
      <c r="BR94" s="266">
        <v>0</v>
      </c>
      <c r="BS94" s="266">
        <v>0</v>
      </c>
      <c r="BT94" s="266">
        <v>0</v>
      </c>
      <c r="BU94" s="266">
        <v>0</v>
      </c>
      <c r="BV94" s="266">
        <v>0</v>
      </c>
      <c r="BW94" s="266">
        <v>0</v>
      </c>
      <c r="BX94" s="266">
        <v>0</v>
      </c>
      <c r="BY94" s="266">
        <v>0</v>
      </c>
      <c r="BZ94" s="266">
        <v>0</v>
      </c>
      <c r="CA94" s="266">
        <v>0</v>
      </c>
      <c r="CB94" s="266">
        <v>0</v>
      </c>
      <c r="CC94" s="266">
        <v>0</v>
      </c>
      <c r="CD94" s="266">
        <v>0</v>
      </c>
      <c r="CE94" s="266">
        <v>0</v>
      </c>
      <c r="CF94" s="266">
        <v>0</v>
      </c>
      <c r="CG94" s="266">
        <v>0</v>
      </c>
      <c r="CH94" s="266">
        <v>0</v>
      </c>
      <c r="CI94" s="266">
        <v>0</v>
      </c>
      <c r="CJ94" s="266">
        <v>0</v>
      </c>
      <c r="CK94" s="266">
        <v>0</v>
      </c>
      <c r="CL94" s="266">
        <v>0</v>
      </c>
      <c r="CM94" s="266">
        <v>0</v>
      </c>
      <c r="CN94" s="266">
        <v>0</v>
      </c>
      <c r="CO94" s="266">
        <v>545071</v>
      </c>
      <c r="CP94" s="266">
        <v>0</v>
      </c>
      <c r="CQ94" s="266">
        <v>0</v>
      </c>
      <c r="CR94" s="266">
        <v>12612</v>
      </c>
      <c r="CS94" s="266">
        <v>0</v>
      </c>
      <c r="CT94" s="266">
        <v>0</v>
      </c>
      <c r="CU94" s="266">
        <v>0</v>
      </c>
      <c r="CV94" s="266">
        <v>0</v>
      </c>
      <c r="CW94" s="266">
        <v>0</v>
      </c>
      <c r="CX94" s="266">
        <v>0</v>
      </c>
      <c r="CY94" s="266">
        <v>0</v>
      </c>
      <c r="CZ94" s="266">
        <v>0</v>
      </c>
      <c r="DA94" s="266">
        <v>0</v>
      </c>
      <c r="DB94" s="266">
        <v>0</v>
      </c>
      <c r="DC94" s="266">
        <v>0</v>
      </c>
      <c r="DD94" s="267">
        <v>0</v>
      </c>
      <c r="DE94" s="267">
        <v>557683</v>
      </c>
      <c r="DF94" s="266">
        <v>412184</v>
      </c>
      <c r="DG94" s="266">
        <v>9295663</v>
      </c>
      <c r="DH94" s="266">
        <v>60333494</v>
      </c>
      <c r="DI94" s="266">
        <v>0</v>
      </c>
      <c r="DJ94" s="266">
        <v>0</v>
      </c>
      <c r="DK94" s="266">
        <v>0</v>
      </c>
      <c r="DL94" s="266">
        <v>0</v>
      </c>
      <c r="DM94" s="288">
        <v>70041341</v>
      </c>
      <c r="DN94" s="266">
        <v>70599024</v>
      </c>
      <c r="DO94" s="289">
        <v>2283</v>
      </c>
      <c r="DP94" s="267">
        <v>146</v>
      </c>
      <c r="DQ94" s="266">
        <v>2429</v>
      </c>
      <c r="DR94" s="288">
        <v>70043770</v>
      </c>
      <c r="DS94" s="288">
        <v>70601453</v>
      </c>
      <c r="DT94" s="266">
        <v>0</v>
      </c>
      <c r="DU94" s="266">
        <v>-1374</v>
      </c>
      <c r="DV94" s="266">
        <v>0</v>
      </c>
      <c r="DW94" s="266">
        <v>0</v>
      </c>
      <c r="DX94" s="288">
        <v>-1374</v>
      </c>
      <c r="DY94" s="266">
        <v>70042396</v>
      </c>
      <c r="DZ94" s="288">
        <v>70600079</v>
      </c>
    </row>
    <row r="95" spans="1:130" x14ac:dyDescent="0.15">
      <c r="A95" s="51" t="s">
        <v>199</v>
      </c>
      <c r="B95" s="50" t="s">
        <v>200</v>
      </c>
      <c r="C95" s="264">
        <v>0</v>
      </c>
      <c r="D95" s="264">
        <v>0</v>
      </c>
      <c r="E95" s="264">
        <v>11002</v>
      </c>
      <c r="F95" s="264">
        <v>0</v>
      </c>
      <c r="G95" s="264">
        <v>0</v>
      </c>
      <c r="H95" s="264">
        <v>0</v>
      </c>
      <c r="I95" s="264">
        <v>0</v>
      </c>
      <c r="J95" s="264">
        <v>0</v>
      </c>
      <c r="K95" s="264">
        <v>0</v>
      </c>
      <c r="L95" s="264">
        <v>0</v>
      </c>
      <c r="M95" s="264">
        <v>0</v>
      </c>
      <c r="N95" s="264">
        <v>0</v>
      </c>
      <c r="O95" s="264">
        <v>0</v>
      </c>
      <c r="P95" s="264">
        <v>0</v>
      </c>
      <c r="Q95" s="264">
        <v>0</v>
      </c>
      <c r="R95" s="264">
        <v>5</v>
      </c>
      <c r="S95" s="264">
        <v>2</v>
      </c>
      <c r="T95" s="264">
        <v>48</v>
      </c>
      <c r="U95" s="264">
        <v>0</v>
      </c>
      <c r="V95" s="264">
        <v>0</v>
      </c>
      <c r="W95" s="264">
        <v>0</v>
      </c>
      <c r="X95" s="264">
        <v>0</v>
      </c>
      <c r="Y95" s="264">
        <v>0</v>
      </c>
      <c r="Z95" s="264">
        <v>3</v>
      </c>
      <c r="AA95" s="264">
        <v>0</v>
      </c>
      <c r="AB95" s="264">
        <v>0</v>
      </c>
      <c r="AC95" s="264">
        <v>0</v>
      </c>
      <c r="AD95" s="264">
        <v>2</v>
      </c>
      <c r="AE95" s="264">
        <v>0</v>
      </c>
      <c r="AF95" s="264">
        <v>0</v>
      </c>
      <c r="AG95" s="264">
        <v>0</v>
      </c>
      <c r="AH95" s="264">
        <v>0</v>
      </c>
      <c r="AI95" s="264">
        <v>0</v>
      </c>
      <c r="AJ95" s="264">
        <v>0</v>
      </c>
      <c r="AK95" s="264">
        <v>0</v>
      </c>
      <c r="AL95" s="264">
        <v>0</v>
      </c>
      <c r="AM95" s="264">
        <v>0</v>
      </c>
      <c r="AN95" s="264">
        <v>0</v>
      </c>
      <c r="AO95" s="264">
        <v>0</v>
      </c>
      <c r="AP95" s="264">
        <v>0</v>
      </c>
      <c r="AQ95" s="264">
        <v>0</v>
      </c>
      <c r="AR95" s="264">
        <v>0</v>
      </c>
      <c r="AS95" s="264">
        <v>0</v>
      </c>
      <c r="AT95" s="264">
        <v>0</v>
      </c>
      <c r="AU95" s="264">
        <v>0</v>
      </c>
      <c r="AV95" s="264">
        <v>0</v>
      </c>
      <c r="AW95" s="264">
        <v>0</v>
      </c>
      <c r="AX95" s="264">
        <v>0</v>
      </c>
      <c r="AY95" s="264">
        <v>0</v>
      </c>
      <c r="AZ95" s="264">
        <v>0</v>
      </c>
      <c r="BA95" s="264">
        <v>0</v>
      </c>
      <c r="BB95" s="264">
        <v>0</v>
      </c>
      <c r="BC95" s="264">
        <v>0</v>
      </c>
      <c r="BD95" s="264">
        <v>0</v>
      </c>
      <c r="BE95" s="264">
        <v>0</v>
      </c>
      <c r="BF95" s="264">
        <v>0</v>
      </c>
      <c r="BG95" s="264">
        <v>0</v>
      </c>
      <c r="BH95" s="264">
        <v>0</v>
      </c>
      <c r="BI95" s="264">
        <v>0</v>
      </c>
      <c r="BJ95" s="264">
        <v>0</v>
      </c>
      <c r="BK95" s="264">
        <v>22</v>
      </c>
      <c r="BL95" s="264">
        <v>18</v>
      </c>
      <c r="BM95" s="264">
        <v>81</v>
      </c>
      <c r="BN95" s="264">
        <v>65</v>
      </c>
      <c r="BO95" s="264">
        <v>3053</v>
      </c>
      <c r="BP95" s="264">
        <v>13</v>
      </c>
      <c r="BQ95" s="264">
        <v>1143</v>
      </c>
      <c r="BR95" s="264">
        <v>0</v>
      </c>
      <c r="BS95" s="264">
        <v>2416</v>
      </c>
      <c r="BT95" s="264">
        <v>4869</v>
      </c>
      <c r="BU95" s="264">
        <v>146</v>
      </c>
      <c r="BV95" s="264">
        <v>303</v>
      </c>
      <c r="BW95" s="264">
        <v>0</v>
      </c>
      <c r="BX95" s="264">
        <v>196</v>
      </c>
      <c r="BY95" s="264">
        <v>47</v>
      </c>
      <c r="BZ95" s="264">
        <v>0</v>
      </c>
      <c r="CA95" s="264">
        <v>6144</v>
      </c>
      <c r="CB95" s="264">
        <v>0</v>
      </c>
      <c r="CC95" s="264">
        <v>0</v>
      </c>
      <c r="CD95" s="264">
        <v>97754</v>
      </c>
      <c r="CE95" s="264">
        <v>9860</v>
      </c>
      <c r="CF95" s="264">
        <v>188</v>
      </c>
      <c r="CG95" s="264">
        <v>34201</v>
      </c>
      <c r="CH95" s="264">
        <v>1688</v>
      </c>
      <c r="CI95" s="264">
        <v>143</v>
      </c>
      <c r="CJ95" s="264">
        <v>93</v>
      </c>
      <c r="CK95" s="264">
        <v>146</v>
      </c>
      <c r="CL95" s="264">
        <v>1446</v>
      </c>
      <c r="CM95" s="264">
        <v>833</v>
      </c>
      <c r="CN95" s="264">
        <v>35</v>
      </c>
      <c r="CO95" s="264">
        <v>1093147</v>
      </c>
      <c r="CP95" s="264">
        <v>205262</v>
      </c>
      <c r="CQ95" s="264">
        <v>55925</v>
      </c>
      <c r="CR95" s="264">
        <v>27733</v>
      </c>
      <c r="CS95" s="264">
        <v>78</v>
      </c>
      <c r="CT95" s="264">
        <v>0</v>
      </c>
      <c r="CU95" s="264">
        <v>97</v>
      </c>
      <c r="CV95" s="264">
        <v>0</v>
      </c>
      <c r="CW95" s="264">
        <v>1846</v>
      </c>
      <c r="CX95" s="264">
        <v>45</v>
      </c>
      <c r="CY95" s="264">
        <v>2936</v>
      </c>
      <c r="CZ95" s="264">
        <v>29</v>
      </c>
      <c r="DA95" s="264">
        <v>1423</v>
      </c>
      <c r="DB95" s="264">
        <v>223</v>
      </c>
      <c r="DC95" s="264">
        <v>0</v>
      </c>
      <c r="DD95" s="265">
        <v>7349</v>
      </c>
      <c r="DE95" s="265">
        <v>1572058</v>
      </c>
      <c r="DF95" s="264">
        <v>774346</v>
      </c>
      <c r="DG95" s="264">
        <v>387368</v>
      </c>
      <c r="DH95" s="264">
        <v>1000315</v>
      </c>
      <c r="DI95" s="264">
        <v>128917</v>
      </c>
      <c r="DJ95" s="264">
        <v>0</v>
      </c>
      <c r="DK95" s="264">
        <v>0</v>
      </c>
      <c r="DL95" s="264">
        <v>0</v>
      </c>
      <c r="DM95" s="287">
        <v>2290946</v>
      </c>
      <c r="DN95" s="264">
        <v>3863004</v>
      </c>
      <c r="DO95" s="270">
        <v>4288</v>
      </c>
      <c r="DP95" s="265">
        <v>0</v>
      </c>
      <c r="DQ95" s="264">
        <v>4288</v>
      </c>
      <c r="DR95" s="287">
        <v>2295234</v>
      </c>
      <c r="DS95" s="287">
        <v>3867292</v>
      </c>
      <c r="DT95" s="264">
        <v>0</v>
      </c>
      <c r="DU95" s="264">
        <v>0</v>
      </c>
      <c r="DV95" s="264">
        <v>0</v>
      </c>
      <c r="DW95" s="264">
        <v>0</v>
      </c>
      <c r="DX95" s="287">
        <v>0</v>
      </c>
      <c r="DY95" s="264">
        <v>2295234</v>
      </c>
      <c r="DZ95" s="287">
        <v>3867292</v>
      </c>
    </row>
    <row r="96" spans="1:130" x14ac:dyDescent="0.15">
      <c r="A96" s="51" t="s">
        <v>201</v>
      </c>
      <c r="B96" s="50" t="s">
        <v>202</v>
      </c>
      <c r="C96" s="264">
        <v>0</v>
      </c>
      <c r="D96" s="264">
        <v>0</v>
      </c>
      <c r="E96" s="264">
        <v>0</v>
      </c>
      <c r="F96" s="264">
        <v>0</v>
      </c>
      <c r="G96" s="264">
        <v>0</v>
      </c>
      <c r="H96" s="264">
        <v>0</v>
      </c>
      <c r="I96" s="264">
        <v>0</v>
      </c>
      <c r="J96" s="264">
        <v>0</v>
      </c>
      <c r="K96" s="264">
        <v>0</v>
      </c>
      <c r="L96" s="264">
        <v>0</v>
      </c>
      <c r="M96" s="264">
        <v>0</v>
      </c>
      <c r="N96" s="264">
        <v>0</v>
      </c>
      <c r="O96" s="264">
        <v>0</v>
      </c>
      <c r="P96" s="264">
        <v>0</v>
      </c>
      <c r="Q96" s="264">
        <v>0</v>
      </c>
      <c r="R96" s="264">
        <v>0</v>
      </c>
      <c r="S96" s="264">
        <v>0</v>
      </c>
      <c r="T96" s="264">
        <v>0</v>
      </c>
      <c r="U96" s="264">
        <v>0</v>
      </c>
      <c r="V96" s="264">
        <v>0</v>
      </c>
      <c r="W96" s="264">
        <v>0</v>
      </c>
      <c r="X96" s="264">
        <v>0</v>
      </c>
      <c r="Y96" s="264">
        <v>0</v>
      </c>
      <c r="Z96" s="264">
        <v>0</v>
      </c>
      <c r="AA96" s="264">
        <v>0</v>
      </c>
      <c r="AB96" s="264">
        <v>0</v>
      </c>
      <c r="AC96" s="264">
        <v>0</v>
      </c>
      <c r="AD96" s="264">
        <v>0</v>
      </c>
      <c r="AE96" s="264">
        <v>0</v>
      </c>
      <c r="AF96" s="264">
        <v>0</v>
      </c>
      <c r="AG96" s="264">
        <v>0</v>
      </c>
      <c r="AH96" s="264">
        <v>0</v>
      </c>
      <c r="AI96" s="264">
        <v>0</v>
      </c>
      <c r="AJ96" s="264">
        <v>0</v>
      </c>
      <c r="AK96" s="264">
        <v>0</v>
      </c>
      <c r="AL96" s="264">
        <v>0</v>
      </c>
      <c r="AM96" s="264">
        <v>0</v>
      </c>
      <c r="AN96" s="264">
        <v>0</v>
      </c>
      <c r="AO96" s="264">
        <v>0</v>
      </c>
      <c r="AP96" s="264">
        <v>0</v>
      </c>
      <c r="AQ96" s="264">
        <v>0</v>
      </c>
      <c r="AR96" s="264">
        <v>0</v>
      </c>
      <c r="AS96" s="264">
        <v>0</v>
      </c>
      <c r="AT96" s="264">
        <v>0</v>
      </c>
      <c r="AU96" s="264">
        <v>0</v>
      </c>
      <c r="AV96" s="264">
        <v>0</v>
      </c>
      <c r="AW96" s="264">
        <v>0</v>
      </c>
      <c r="AX96" s="264">
        <v>0</v>
      </c>
      <c r="AY96" s="264">
        <v>0</v>
      </c>
      <c r="AZ96" s="264">
        <v>0</v>
      </c>
      <c r="BA96" s="264">
        <v>0</v>
      </c>
      <c r="BB96" s="264">
        <v>0</v>
      </c>
      <c r="BC96" s="264">
        <v>0</v>
      </c>
      <c r="BD96" s="264">
        <v>0</v>
      </c>
      <c r="BE96" s="264">
        <v>0</v>
      </c>
      <c r="BF96" s="264">
        <v>0</v>
      </c>
      <c r="BG96" s="264">
        <v>0</v>
      </c>
      <c r="BH96" s="264">
        <v>0</v>
      </c>
      <c r="BI96" s="264">
        <v>0</v>
      </c>
      <c r="BJ96" s="264">
        <v>0</v>
      </c>
      <c r="BK96" s="264">
        <v>0</v>
      </c>
      <c r="BL96" s="264">
        <v>0</v>
      </c>
      <c r="BM96" s="264">
        <v>0</v>
      </c>
      <c r="BN96" s="264">
        <v>0</v>
      </c>
      <c r="BO96" s="264">
        <v>0</v>
      </c>
      <c r="BP96" s="264">
        <v>0</v>
      </c>
      <c r="BQ96" s="264">
        <v>0</v>
      </c>
      <c r="BR96" s="264">
        <v>0</v>
      </c>
      <c r="BS96" s="264">
        <v>0</v>
      </c>
      <c r="BT96" s="264">
        <v>0</v>
      </c>
      <c r="BU96" s="264">
        <v>0</v>
      </c>
      <c r="BV96" s="264">
        <v>0</v>
      </c>
      <c r="BW96" s="264">
        <v>0</v>
      </c>
      <c r="BX96" s="264">
        <v>0</v>
      </c>
      <c r="BY96" s="264">
        <v>0</v>
      </c>
      <c r="BZ96" s="264">
        <v>0</v>
      </c>
      <c r="CA96" s="264">
        <v>0</v>
      </c>
      <c r="CB96" s="264">
        <v>0</v>
      </c>
      <c r="CC96" s="264">
        <v>0</v>
      </c>
      <c r="CD96" s="264">
        <v>0</v>
      </c>
      <c r="CE96" s="264">
        <v>0</v>
      </c>
      <c r="CF96" s="264">
        <v>0</v>
      </c>
      <c r="CG96" s="264">
        <v>0</v>
      </c>
      <c r="CH96" s="264">
        <v>0</v>
      </c>
      <c r="CI96" s="264">
        <v>0</v>
      </c>
      <c r="CJ96" s="264">
        <v>0</v>
      </c>
      <c r="CK96" s="264">
        <v>0</v>
      </c>
      <c r="CL96" s="264">
        <v>0</v>
      </c>
      <c r="CM96" s="264">
        <v>0</v>
      </c>
      <c r="CN96" s="264">
        <v>0</v>
      </c>
      <c r="CO96" s="264">
        <v>0</v>
      </c>
      <c r="CP96" s="264">
        <v>0</v>
      </c>
      <c r="CQ96" s="264">
        <v>0</v>
      </c>
      <c r="CR96" s="264">
        <v>0</v>
      </c>
      <c r="CS96" s="264">
        <v>0</v>
      </c>
      <c r="CT96" s="264">
        <v>0</v>
      </c>
      <c r="CU96" s="264">
        <v>0</v>
      </c>
      <c r="CV96" s="264">
        <v>0</v>
      </c>
      <c r="CW96" s="264">
        <v>0</v>
      </c>
      <c r="CX96" s="264">
        <v>0</v>
      </c>
      <c r="CY96" s="264">
        <v>0</v>
      </c>
      <c r="CZ96" s="264">
        <v>0</v>
      </c>
      <c r="DA96" s="264">
        <v>0</v>
      </c>
      <c r="DB96" s="264">
        <v>0</v>
      </c>
      <c r="DC96" s="264">
        <v>0</v>
      </c>
      <c r="DD96" s="265">
        <v>0</v>
      </c>
      <c r="DE96" s="265">
        <v>0</v>
      </c>
      <c r="DF96" s="264">
        <v>152790</v>
      </c>
      <c r="DG96" s="264">
        <v>9260737</v>
      </c>
      <c r="DH96" s="264">
        <v>6157727</v>
      </c>
      <c r="DI96" s="264">
        <v>541243</v>
      </c>
      <c r="DJ96" s="264">
        <v>0</v>
      </c>
      <c r="DK96" s="264">
        <v>0</v>
      </c>
      <c r="DL96" s="264">
        <v>0</v>
      </c>
      <c r="DM96" s="287">
        <v>16112497</v>
      </c>
      <c r="DN96" s="264">
        <v>16112497</v>
      </c>
      <c r="DO96" s="270">
        <v>847</v>
      </c>
      <c r="DP96" s="265">
        <v>0</v>
      </c>
      <c r="DQ96" s="264">
        <v>847</v>
      </c>
      <c r="DR96" s="287">
        <v>16113344</v>
      </c>
      <c r="DS96" s="287">
        <v>16113344</v>
      </c>
      <c r="DT96" s="264">
        <v>0</v>
      </c>
      <c r="DU96" s="264">
        <v>0</v>
      </c>
      <c r="DV96" s="264">
        <v>0</v>
      </c>
      <c r="DW96" s="264">
        <v>0</v>
      </c>
      <c r="DX96" s="287">
        <v>0</v>
      </c>
      <c r="DY96" s="264">
        <v>16113344</v>
      </c>
      <c r="DZ96" s="287">
        <v>16113344</v>
      </c>
    </row>
    <row r="97" spans="1:130" x14ac:dyDescent="0.15">
      <c r="A97" s="51" t="s">
        <v>203</v>
      </c>
      <c r="B97" s="50" t="s">
        <v>204</v>
      </c>
      <c r="C97" s="264">
        <v>0</v>
      </c>
      <c r="D97" s="264">
        <v>0</v>
      </c>
      <c r="E97" s="264">
        <v>0</v>
      </c>
      <c r="F97" s="264">
        <v>0</v>
      </c>
      <c r="G97" s="264">
        <v>0</v>
      </c>
      <c r="H97" s="264">
        <v>0</v>
      </c>
      <c r="I97" s="264">
        <v>0</v>
      </c>
      <c r="J97" s="264">
        <v>0</v>
      </c>
      <c r="K97" s="264">
        <v>0</v>
      </c>
      <c r="L97" s="264">
        <v>0</v>
      </c>
      <c r="M97" s="264">
        <v>0</v>
      </c>
      <c r="N97" s="264">
        <v>0</v>
      </c>
      <c r="O97" s="264">
        <v>0</v>
      </c>
      <c r="P97" s="264">
        <v>0</v>
      </c>
      <c r="Q97" s="264">
        <v>0</v>
      </c>
      <c r="R97" s="264">
        <v>0</v>
      </c>
      <c r="S97" s="264">
        <v>0</v>
      </c>
      <c r="T97" s="264">
        <v>0</v>
      </c>
      <c r="U97" s="264">
        <v>0</v>
      </c>
      <c r="V97" s="264">
        <v>0</v>
      </c>
      <c r="W97" s="264">
        <v>0</v>
      </c>
      <c r="X97" s="264">
        <v>0</v>
      </c>
      <c r="Y97" s="264">
        <v>0</v>
      </c>
      <c r="Z97" s="264">
        <v>0</v>
      </c>
      <c r="AA97" s="264">
        <v>0</v>
      </c>
      <c r="AB97" s="264">
        <v>0</v>
      </c>
      <c r="AC97" s="264">
        <v>0</v>
      </c>
      <c r="AD97" s="264">
        <v>0</v>
      </c>
      <c r="AE97" s="264">
        <v>0</v>
      </c>
      <c r="AF97" s="264">
        <v>0</v>
      </c>
      <c r="AG97" s="264">
        <v>0</v>
      </c>
      <c r="AH97" s="264">
        <v>0</v>
      </c>
      <c r="AI97" s="264">
        <v>0</v>
      </c>
      <c r="AJ97" s="264">
        <v>0</v>
      </c>
      <c r="AK97" s="264">
        <v>0</v>
      </c>
      <c r="AL97" s="264">
        <v>0</v>
      </c>
      <c r="AM97" s="264">
        <v>0</v>
      </c>
      <c r="AN97" s="264">
        <v>0</v>
      </c>
      <c r="AO97" s="264">
        <v>0</v>
      </c>
      <c r="AP97" s="264">
        <v>0</v>
      </c>
      <c r="AQ97" s="264">
        <v>0</v>
      </c>
      <c r="AR97" s="264">
        <v>0</v>
      </c>
      <c r="AS97" s="264">
        <v>0</v>
      </c>
      <c r="AT97" s="264">
        <v>0</v>
      </c>
      <c r="AU97" s="264">
        <v>0</v>
      </c>
      <c r="AV97" s="264">
        <v>0</v>
      </c>
      <c r="AW97" s="264">
        <v>0</v>
      </c>
      <c r="AX97" s="264">
        <v>0</v>
      </c>
      <c r="AY97" s="264">
        <v>0</v>
      </c>
      <c r="AZ97" s="264">
        <v>0</v>
      </c>
      <c r="BA97" s="264">
        <v>0</v>
      </c>
      <c r="BB97" s="264">
        <v>0</v>
      </c>
      <c r="BC97" s="264">
        <v>0</v>
      </c>
      <c r="BD97" s="264">
        <v>0</v>
      </c>
      <c r="BE97" s="264">
        <v>0</v>
      </c>
      <c r="BF97" s="264">
        <v>0</v>
      </c>
      <c r="BG97" s="264">
        <v>0</v>
      </c>
      <c r="BH97" s="264">
        <v>0</v>
      </c>
      <c r="BI97" s="264">
        <v>0</v>
      </c>
      <c r="BJ97" s="264">
        <v>0</v>
      </c>
      <c r="BK97" s="264">
        <v>0</v>
      </c>
      <c r="BL97" s="264">
        <v>0</v>
      </c>
      <c r="BM97" s="264">
        <v>0</v>
      </c>
      <c r="BN97" s="264">
        <v>0</v>
      </c>
      <c r="BO97" s="264">
        <v>0</v>
      </c>
      <c r="BP97" s="264">
        <v>0</v>
      </c>
      <c r="BQ97" s="264">
        <v>0</v>
      </c>
      <c r="BR97" s="264">
        <v>0</v>
      </c>
      <c r="BS97" s="264">
        <v>0</v>
      </c>
      <c r="BT97" s="264">
        <v>0</v>
      </c>
      <c r="BU97" s="264">
        <v>0</v>
      </c>
      <c r="BV97" s="264">
        <v>0</v>
      </c>
      <c r="BW97" s="264">
        <v>0</v>
      </c>
      <c r="BX97" s="264">
        <v>0</v>
      </c>
      <c r="BY97" s="264">
        <v>0</v>
      </c>
      <c r="BZ97" s="264">
        <v>0</v>
      </c>
      <c r="CA97" s="264">
        <v>0</v>
      </c>
      <c r="CB97" s="264">
        <v>0</v>
      </c>
      <c r="CC97" s="264">
        <v>0</v>
      </c>
      <c r="CD97" s="264">
        <v>0</v>
      </c>
      <c r="CE97" s="264">
        <v>0</v>
      </c>
      <c r="CF97" s="264">
        <v>0</v>
      </c>
      <c r="CG97" s="264">
        <v>0</v>
      </c>
      <c r="CH97" s="264">
        <v>0</v>
      </c>
      <c r="CI97" s="264">
        <v>0</v>
      </c>
      <c r="CJ97" s="264">
        <v>0</v>
      </c>
      <c r="CK97" s="264">
        <v>0</v>
      </c>
      <c r="CL97" s="264">
        <v>0</v>
      </c>
      <c r="CM97" s="264">
        <v>0</v>
      </c>
      <c r="CN97" s="264">
        <v>0</v>
      </c>
      <c r="CO97" s="264">
        <v>0</v>
      </c>
      <c r="CP97" s="264">
        <v>0</v>
      </c>
      <c r="CQ97" s="264">
        <v>0</v>
      </c>
      <c r="CR97" s="264">
        <v>0</v>
      </c>
      <c r="CS97" s="264">
        <v>0</v>
      </c>
      <c r="CT97" s="264">
        <v>0</v>
      </c>
      <c r="CU97" s="264">
        <v>0</v>
      </c>
      <c r="CV97" s="264">
        <v>0</v>
      </c>
      <c r="CW97" s="264">
        <v>0</v>
      </c>
      <c r="CX97" s="264">
        <v>0</v>
      </c>
      <c r="CY97" s="264">
        <v>0</v>
      </c>
      <c r="CZ97" s="264">
        <v>0</v>
      </c>
      <c r="DA97" s="264">
        <v>0</v>
      </c>
      <c r="DB97" s="264">
        <v>0</v>
      </c>
      <c r="DC97" s="264">
        <v>0</v>
      </c>
      <c r="DD97" s="265">
        <v>0</v>
      </c>
      <c r="DE97" s="265">
        <v>0</v>
      </c>
      <c r="DF97" s="264">
        <v>0</v>
      </c>
      <c r="DG97" s="264">
        <v>1178864</v>
      </c>
      <c r="DH97" s="264">
        <v>15151596</v>
      </c>
      <c r="DI97" s="264">
        <v>0</v>
      </c>
      <c r="DJ97" s="264">
        <v>0</v>
      </c>
      <c r="DK97" s="264">
        <v>0</v>
      </c>
      <c r="DL97" s="264">
        <v>0</v>
      </c>
      <c r="DM97" s="287">
        <v>16330460</v>
      </c>
      <c r="DN97" s="264">
        <v>16330460</v>
      </c>
      <c r="DO97" s="270">
        <v>0</v>
      </c>
      <c r="DP97" s="265">
        <v>0</v>
      </c>
      <c r="DQ97" s="264">
        <v>0</v>
      </c>
      <c r="DR97" s="287">
        <v>16330460</v>
      </c>
      <c r="DS97" s="287">
        <v>16330460</v>
      </c>
      <c r="DT97" s="264">
        <v>0</v>
      </c>
      <c r="DU97" s="264">
        <v>0</v>
      </c>
      <c r="DV97" s="264">
        <v>0</v>
      </c>
      <c r="DW97" s="264">
        <v>0</v>
      </c>
      <c r="DX97" s="287">
        <v>0</v>
      </c>
      <c r="DY97" s="264">
        <v>16330460</v>
      </c>
      <c r="DZ97" s="287">
        <v>16330460</v>
      </c>
    </row>
    <row r="98" spans="1:130" x14ac:dyDescent="0.15">
      <c r="A98" s="51" t="s">
        <v>205</v>
      </c>
      <c r="B98" s="50" t="s">
        <v>428</v>
      </c>
      <c r="C98" s="264">
        <v>222</v>
      </c>
      <c r="D98" s="264">
        <v>0</v>
      </c>
      <c r="E98" s="264">
        <v>3983</v>
      </c>
      <c r="F98" s="264">
        <v>499</v>
      </c>
      <c r="G98" s="264">
        <v>155146</v>
      </c>
      <c r="H98" s="264">
        <v>0</v>
      </c>
      <c r="I98" s="264">
        <v>16777</v>
      </c>
      <c r="J98" s="264">
        <v>109247</v>
      </c>
      <c r="K98" s="264">
        <v>79939</v>
      </c>
      <c r="L98" s="264">
        <v>109343</v>
      </c>
      <c r="M98" s="264">
        <v>0</v>
      </c>
      <c r="N98" s="264">
        <v>461</v>
      </c>
      <c r="O98" s="264">
        <v>3706</v>
      </c>
      <c r="P98" s="264">
        <v>2358</v>
      </c>
      <c r="Q98" s="264">
        <v>2450</v>
      </c>
      <c r="R98" s="264">
        <v>6332</v>
      </c>
      <c r="S98" s="264">
        <v>3017</v>
      </c>
      <c r="T98" s="264">
        <v>2136</v>
      </c>
      <c r="U98" s="264">
        <v>777</v>
      </c>
      <c r="V98" s="264">
        <v>2477</v>
      </c>
      <c r="W98" s="264">
        <v>0</v>
      </c>
      <c r="X98" s="264">
        <v>1669</v>
      </c>
      <c r="Y98" s="264">
        <v>0</v>
      </c>
      <c r="Z98" s="264">
        <v>320</v>
      </c>
      <c r="AA98" s="264">
        <v>1263</v>
      </c>
      <c r="AB98" s="264">
        <v>4</v>
      </c>
      <c r="AC98" s="264">
        <v>922</v>
      </c>
      <c r="AD98" s="264">
        <v>1141</v>
      </c>
      <c r="AE98" s="264">
        <v>110</v>
      </c>
      <c r="AF98" s="264">
        <v>21</v>
      </c>
      <c r="AG98" s="264">
        <v>36</v>
      </c>
      <c r="AH98" s="264">
        <v>10998</v>
      </c>
      <c r="AI98" s="264">
        <v>10729</v>
      </c>
      <c r="AJ98" s="264">
        <v>720</v>
      </c>
      <c r="AK98" s="264">
        <v>0</v>
      </c>
      <c r="AL98" s="264">
        <v>0</v>
      </c>
      <c r="AM98" s="264">
        <v>0</v>
      </c>
      <c r="AN98" s="264">
        <v>376</v>
      </c>
      <c r="AO98" s="264">
        <v>1031</v>
      </c>
      <c r="AP98" s="264">
        <v>40</v>
      </c>
      <c r="AQ98" s="264">
        <v>2444</v>
      </c>
      <c r="AR98" s="264">
        <v>4687</v>
      </c>
      <c r="AS98" s="264">
        <v>1556</v>
      </c>
      <c r="AT98" s="264">
        <v>43175</v>
      </c>
      <c r="AU98" s="264">
        <v>817</v>
      </c>
      <c r="AV98" s="264">
        <v>8990</v>
      </c>
      <c r="AW98" s="264">
        <v>18742</v>
      </c>
      <c r="AX98" s="264">
        <v>13106</v>
      </c>
      <c r="AY98" s="264">
        <v>28</v>
      </c>
      <c r="AZ98" s="264">
        <v>33</v>
      </c>
      <c r="BA98" s="264">
        <v>536</v>
      </c>
      <c r="BB98" s="264">
        <v>1000</v>
      </c>
      <c r="BC98" s="264">
        <v>1010</v>
      </c>
      <c r="BD98" s="264">
        <v>0</v>
      </c>
      <c r="BE98" s="264">
        <v>21</v>
      </c>
      <c r="BF98" s="264">
        <v>1007</v>
      </c>
      <c r="BG98" s="264">
        <v>699</v>
      </c>
      <c r="BH98" s="264">
        <v>30</v>
      </c>
      <c r="BI98" s="264">
        <v>1922</v>
      </c>
      <c r="BJ98" s="264">
        <v>1889</v>
      </c>
      <c r="BK98" s="264">
        <v>28066</v>
      </c>
      <c r="BL98" s="264">
        <v>39638</v>
      </c>
      <c r="BM98" s="264">
        <v>63259</v>
      </c>
      <c r="BN98" s="264">
        <v>12494</v>
      </c>
      <c r="BO98" s="264">
        <v>46702</v>
      </c>
      <c r="BP98" s="264">
        <v>12196</v>
      </c>
      <c r="BQ98" s="264">
        <v>55874</v>
      </c>
      <c r="BR98" s="264">
        <v>13491</v>
      </c>
      <c r="BS98" s="264">
        <v>85169</v>
      </c>
      <c r="BT98" s="264">
        <v>162996</v>
      </c>
      <c r="BU98" s="264">
        <v>9917</v>
      </c>
      <c r="BV98" s="264">
        <v>24598</v>
      </c>
      <c r="BW98" s="264">
        <v>0</v>
      </c>
      <c r="BX98" s="264">
        <v>3286</v>
      </c>
      <c r="BY98" s="264">
        <v>24150</v>
      </c>
      <c r="BZ98" s="264">
        <v>0</v>
      </c>
      <c r="CA98" s="264">
        <v>27319</v>
      </c>
      <c r="CB98" s="264">
        <v>733</v>
      </c>
      <c r="CC98" s="264">
        <v>714</v>
      </c>
      <c r="CD98" s="264">
        <v>27759</v>
      </c>
      <c r="CE98" s="264">
        <v>29905</v>
      </c>
      <c r="CF98" s="264">
        <v>328</v>
      </c>
      <c r="CG98" s="264">
        <v>41786</v>
      </c>
      <c r="CH98" s="264">
        <v>16045</v>
      </c>
      <c r="CI98" s="264">
        <v>4837</v>
      </c>
      <c r="CJ98" s="264">
        <v>331</v>
      </c>
      <c r="CK98" s="264">
        <v>12880</v>
      </c>
      <c r="CL98" s="264">
        <v>222</v>
      </c>
      <c r="CM98" s="264">
        <v>20464</v>
      </c>
      <c r="CN98" s="264">
        <v>52796</v>
      </c>
      <c r="CO98" s="264">
        <v>175322</v>
      </c>
      <c r="CP98" s="264">
        <v>4609</v>
      </c>
      <c r="CQ98" s="264">
        <v>529</v>
      </c>
      <c r="CR98" s="264">
        <v>13300</v>
      </c>
      <c r="CS98" s="264">
        <v>0</v>
      </c>
      <c r="CT98" s="264">
        <v>21594</v>
      </c>
      <c r="CU98" s="264">
        <v>10777</v>
      </c>
      <c r="CV98" s="264">
        <v>25960</v>
      </c>
      <c r="CW98" s="264">
        <v>121347</v>
      </c>
      <c r="CX98" s="264">
        <v>26189</v>
      </c>
      <c r="CY98" s="264">
        <v>71267</v>
      </c>
      <c r="CZ98" s="264">
        <v>16627</v>
      </c>
      <c r="DA98" s="264">
        <v>176504</v>
      </c>
      <c r="DB98" s="264">
        <v>13274</v>
      </c>
      <c r="DC98" s="264">
        <v>0</v>
      </c>
      <c r="DD98" s="265">
        <v>22815</v>
      </c>
      <c r="DE98" s="265">
        <v>2148011</v>
      </c>
      <c r="DF98" s="264">
        <v>0</v>
      </c>
      <c r="DG98" s="264">
        <v>3316178</v>
      </c>
      <c r="DH98" s="264">
        <v>0</v>
      </c>
      <c r="DI98" s="264">
        <v>0</v>
      </c>
      <c r="DJ98" s="264">
        <v>0</v>
      </c>
      <c r="DK98" s="264">
        <v>0</v>
      </c>
      <c r="DL98" s="264">
        <v>0</v>
      </c>
      <c r="DM98" s="287">
        <v>3316178</v>
      </c>
      <c r="DN98" s="264">
        <v>5464189</v>
      </c>
      <c r="DO98" s="270">
        <v>0</v>
      </c>
      <c r="DP98" s="265">
        <v>13310</v>
      </c>
      <c r="DQ98" s="264">
        <v>13310</v>
      </c>
      <c r="DR98" s="287">
        <v>3329488</v>
      </c>
      <c r="DS98" s="287">
        <v>5477499</v>
      </c>
      <c r="DT98" s="264">
        <v>-17933</v>
      </c>
      <c r="DU98" s="264">
        <v>-81147</v>
      </c>
      <c r="DV98" s="264">
        <v>0</v>
      </c>
      <c r="DW98" s="264">
        <v>0</v>
      </c>
      <c r="DX98" s="287">
        <v>-99080</v>
      </c>
      <c r="DY98" s="264">
        <v>3230408</v>
      </c>
      <c r="DZ98" s="287">
        <v>5378419</v>
      </c>
    </row>
    <row r="99" spans="1:130" x14ac:dyDescent="0.15">
      <c r="A99" s="58" t="s">
        <v>206</v>
      </c>
      <c r="B99" s="59" t="s">
        <v>207</v>
      </c>
      <c r="C99" s="266">
        <v>24986</v>
      </c>
      <c r="D99" s="266">
        <v>168224</v>
      </c>
      <c r="E99" s="266">
        <v>15162</v>
      </c>
      <c r="F99" s="266">
        <v>9423</v>
      </c>
      <c r="G99" s="266">
        <v>18662</v>
      </c>
      <c r="H99" s="266">
        <v>0</v>
      </c>
      <c r="I99" s="266">
        <v>29521</v>
      </c>
      <c r="J99" s="266">
        <v>106413</v>
      </c>
      <c r="K99" s="266">
        <v>25762</v>
      </c>
      <c r="L99" s="266">
        <v>26460</v>
      </c>
      <c r="M99" s="266">
        <v>0</v>
      </c>
      <c r="N99" s="266">
        <v>504</v>
      </c>
      <c r="O99" s="266">
        <v>6099</v>
      </c>
      <c r="P99" s="266">
        <v>10397</v>
      </c>
      <c r="Q99" s="266">
        <v>3794</v>
      </c>
      <c r="R99" s="266">
        <v>5371</v>
      </c>
      <c r="S99" s="266">
        <v>3283</v>
      </c>
      <c r="T99" s="266">
        <v>16947</v>
      </c>
      <c r="U99" s="266">
        <v>670</v>
      </c>
      <c r="V99" s="266">
        <v>5766</v>
      </c>
      <c r="W99" s="266">
        <v>0</v>
      </c>
      <c r="X99" s="266">
        <v>1720</v>
      </c>
      <c r="Y99" s="266">
        <v>0</v>
      </c>
      <c r="Z99" s="266">
        <v>76</v>
      </c>
      <c r="AA99" s="266">
        <v>2296</v>
      </c>
      <c r="AB99" s="266">
        <v>1</v>
      </c>
      <c r="AC99" s="266">
        <v>10887</v>
      </c>
      <c r="AD99" s="266">
        <v>5438</v>
      </c>
      <c r="AE99" s="266">
        <v>221</v>
      </c>
      <c r="AF99" s="266">
        <v>122</v>
      </c>
      <c r="AG99" s="266">
        <v>325</v>
      </c>
      <c r="AH99" s="266">
        <v>14565</v>
      </c>
      <c r="AI99" s="266">
        <v>20310</v>
      </c>
      <c r="AJ99" s="266">
        <v>14192</v>
      </c>
      <c r="AK99" s="266">
        <v>0</v>
      </c>
      <c r="AL99" s="266">
        <v>0</v>
      </c>
      <c r="AM99" s="266">
        <v>0</v>
      </c>
      <c r="AN99" s="266">
        <v>938</v>
      </c>
      <c r="AO99" s="266">
        <v>1209</v>
      </c>
      <c r="AP99" s="266">
        <v>185</v>
      </c>
      <c r="AQ99" s="266">
        <v>3580</v>
      </c>
      <c r="AR99" s="266">
        <v>13991</v>
      </c>
      <c r="AS99" s="266">
        <v>2194</v>
      </c>
      <c r="AT99" s="266">
        <v>51473</v>
      </c>
      <c r="AU99" s="266">
        <v>1361</v>
      </c>
      <c r="AV99" s="266">
        <v>73135</v>
      </c>
      <c r="AW99" s="266">
        <v>88310</v>
      </c>
      <c r="AX99" s="266">
        <v>123653</v>
      </c>
      <c r="AY99" s="266">
        <v>385</v>
      </c>
      <c r="AZ99" s="266">
        <v>58</v>
      </c>
      <c r="BA99" s="266">
        <v>4258</v>
      </c>
      <c r="BB99" s="266">
        <v>1510</v>
      </c>
      <c r="BC99" s="266">
        <v>2085</v>
      </c>
      <c r="BD99" s="266">
        <v>0</v>
      </c>
      <c r="BE99" s="266">
        <v>125</v>
      </c>
      <c r="BF99" s="266">
        <v>14664</v>
      </c>
      <c r="BG99" s="266">
        <v>4518</v>
      </c>
      <c r="BH99" s="266">
        <v>400</v>
      </c>
      <c r="BI99" s="266">
        <v>7298</v>
      </c>
      <c r="BJ99" s="266">
        <v>32524</v>
      </c>
      <c r="BK99" s="266">
        <v>457325</v>
      </c>
      <c r="BL99" s="266">
        <v>104743</v>
      </c>
      <c r="BM99" s="266">
        <v>924164</v>
      </c>
      <c r="BN99" s="266">
        <v>432532</v>
      </c>
      <c r="BO99" s="266">
        <v>105583</v>
      </c>
      <c r="BP99" s="266">
        <v>13928</v>
      </c>
      <c r="BQ99" s="266">
        <v>12065</v>
      </c>
      <c r="BR99" s="266">
        <v>22569</v>
      </c>
      <c r="BS99" s="266">
        <v>737760</v>
      </c>
      <c r="BT99" s="266">
        <v>278448</v>
      </c>
      <c r="BU99" s="266">
        <v>10749</v>
      </c>
      <c r="BV99" s="266">
        <v>26495</v>
      </c>
      <c r="BW99" s="266">
        <v>0</v>
      </c>
      <c r="BX99" s="266">
        <v>4582</v>
      </c>
      <c r="BY99" s="266">
        <v>90109</v>
      </c>
      <c r="BZ99" s="266">
        <v>2000461</v>
      </c>
      <c r="CA99" s="266">
        <v>36475</v>
      </c>
      <c r="CB99" s="266">
        <v>412221</v>
      </c>
      <c r="CC99" s="266">
        <v>5521</v>
      </c>
      <c r="CD99" s="266">
        <v>20226</v>
      </c>
      <c r="CE99" s="266">
        <v>71661</v>
      </c>
      <c r="CF99" s="266">
        <v>865</v>
      </c>
      <c r="CG99" s="266">
        <v>264575</v>
      </c>
      <c r="CH99" s="266">
        <v>46655</v>
      </c>
      <c r="CI99" s="266">
        <v>28595</v>
      </c>
      <c r="CJ99" s="266">
        <v>10184</v>
      </c>
      <c r="CK99" s="266">
        <v>21822</v>
      </c>
      <c r="CL99" s="266">
        <v>698680</v>
      </c>
      <c r="CM99" s="266">
        <v>83675</v>
      </c>
      <c r="CN99" s="266">
        <v>25069</v>
      </c>
      <c r="CO99" s="266">
        <v>498158</v>
      </c>
      <c r="CP99" s="266">
        <v>44849</v>
      </c>
      <c r="CQ99" s="266">
        <v>141726</v>
      </c>
      <c r="CR99" s="266">
        <v>331692</v>
      </c>
      <c r="CS99" s="266">
        <v>42232</v>
      </c>
      <c r="CT99" s="266">
        <v>15506</v>
      </c>
      <c r="CU99" s="266">
        <v>4365</v>
      </c>
      <c r="CV99" s="266">
        <v>58226</v>
      </c>
      <c r="CW99" s="266">
        <v>264978</v>
      </c>
      <c r="CX99" s="266">
        <v>86681</v>
      </c>
      <c r="CY99" s="266">
        <v>42792</v>
      </c>
      <c r="CZ99" s="266">
        <v>19205</v>
      </c>
      <c r="DA99" s="266">
        <v>52134</v>
      </c>
      <c r="DB99" s="266">
        <v>14523</v>
      </c>
      <c r="DC99" s="266">
        <v>0</v>
      </c>
      <c r="DD99" s="267">
        <v>12689</v>
      </c>
      <c r="DE99" s="267">
        <v>9552944</v>
      </c>
      <c r="DF99" s="266">
        <v>25968</v>
      </c>
      <c r="DG99" s="266">
        <v>686594</v>
      </c>
      <c r="DH99" s="266">
        <v>0</v>
      </c>
      <c r="DI99" s="266">
        <v>0</v>
      </c>
      <c r="DJ99" s="266">
        <v>0</v>
      </c>
      <c r="DK99" s="266">
        <v>0</v>
      </c>
      <c r="DL99" s="266">
        <v>0</v>
      </c>
      <c r="DM99" s="288">
        <v>712562</v>
      </c>
      <c r="DN99" s="266">
        <v>10265506</v>
      </c>
      <c r="DO99" s="289">
        <v>143820</v>
      </c>
      <c r="DP99" s="267">
        <v>322775</v>
      </c>
      <c r="DQ99" s="266">
        <v>466595</v>
      </c>
      <c r="DR99" s="288">
        <v>1179157</v>
      </c>
      <c r="DS99" s="288">
        <v>10732101</v>
      </c>
      <c r="DT99" s="266">
        <v>-3874376</v>
      </c>
      <c r="DU99" s="266">
        <v>-70916</v>
      </c>
      <c r="DV99" s="266">
        <v>0</v>
      </c>
      <c r="DW99" s="266">
        <v>0</v>
      </c>
      <c r="DX99" s="288">
        <v>-3945292</v>
      </c>
      <c r="DY99" s="266">
        <v>-2766135</v>
      </c>
      <c r="DZ99" s="288">
        <v>6786809</v>
      </c>
    </row>
    <row r="100" spans="1:130" x14ac:dyDescent="0.15">
      <c r="A100" s="51" t="s">
        <v>208</v>
      </c>
      <c r="B100" s="50" t="s">
        <v>209</v>
      </c>
      <c r="C100" s="264">
        <v>3677</v>
      </c>
      <c r="D100" s="264">
        <v>0</v>
      </c>
      <c r="E100" s="264">
        <v>6759</v>
      </c>
      <c r="F100" s="264">
        <v>3616</v>
      </c>
      <c r="G100" s="264">
        <v>2841</v>
      </c>
      <c r="H100" s="264">
        <v>0</v>
      </c>
      <c r="I100" s="264">
        <v>8702</v>
      </c>
      <c r="J100" s="264">
        <v>233113</v>
      </c>
      <c r="K100" s="264">
        <v>154422</v>
      </c>
      <c r="L100" s="264">
        <v>4370</v>
      </c>
      <c r="M100" s="264">
        <v>0</v>
      </c>
      <c r="N100" s="264">
        <v>180</v>
      </c>
      <c r="O100" s="264">
        <v>10357</v>
      </c>
      <c r="P100" s="264">
        <v>1671</v>
      </c>
      <c r="Q100" s="264">
        <v>4338</v>
      </c>
      <c r="R100" s="264">
        <v>5127</v>
      </c>
      <c r="S100" s="264">
        <v>2090</v>
      </c>
      <c r="T100" s="264">
        <v>2093</v>
      </c>
      <c r="U100" s="264">
        <v>1332</v>
      </c>
      <c r="V100" s="264">
        <v>1468</v>
      </c>
      <c r="W100" s="264">
        <v>0</v>
      </c>
      <c r="X100" s="264">
        <v>940</v>
      </c>
      <c r="Y100" s="264">
        <v>0</v>
      </c>
      <c r="Z100" s="264">
        <v>2830</v>
      </c>
      <c r="AA100" s="264">
        <v>21576</v>
      </c>
      <c r="AB100" s="264">
        <v>3</v>
      </c>
      <c r="AC100" s="264">
        <v>96</v>
      </c>
      <c r="AD100" s="264">
        <v>6687</v>
      </c>
      <c r="AE100" s="264">
        <v>348</v>
      </c>
      <c r="AF100" s="264">
        <v>136</v>
      </c>
      <c r="AG100" s="264">
        <v>71</v>
      </c>
      <c r="AH100" s="264">
        <v>1019</v>
      </c>
      <c r="AI100" s="264">
        <v>66769</v>
      </c>
      <c r="AJ100" s="264">
        <v>4244</v>
      </c>
      <c r="AK100" s="264">
        <v>0</v>
      </c>
      <c r="AL100" s="264">
        <v>0</v>
      </c>
      <c r="AM100" s="264">
        <v>0</v>
      </c>
      <c r="AN100" s="264">
        <v>100</v>
      </c>
      <c r="AO100" s="264">
        <v>751</v>
      </c>
      <c r="AP100" s="264">
        <v>50</v>
      </c>
      <c r="AQ100" s="264">
        <v>2887</v>
      </c>
      <c r="AR100" s="264">
        <v>3756</v>
      </c>
      <c r="AS100" s="264">
        <v>1678</v>
      </c>
      <c r="AT100" s="264">
        <v>23302</v>
      </c>
      <c r="AU100" s="264">
        <v>2894</v>
      </c>
      <c r="AV100" s="264">
        <v>50033</v>
      </c>
      <c r="AW100" s="264">
        <v>44248</v>
      </c>
      <c r="AX100" s="264">
        <v>34923</v>
      </c>
      <c r="AY100" s="264">
        <v>1235</v>
      </c>
      <c r="AZ100" s="264">
        <v>96</v>
      </c>
      <c r="BA100" s="264">
        <v>2488</v>
      </c>
      <c r="BB100" s="264">
        <v>3740</v>
      </c>
      <c r="BC100" s="264">
        <v>11753</v>
      </c>
      <c r="BD100" s="264">
        <v>0</v>
      </c>
      <c r="BE100" s="264">
        <v>403</v>
      </c>
      <c r="BF100" s="264">
        <v>17751</v>
      </c>
      <c r="BG100" s="264">
        <v>478</v>
      </c>
      <c r="BH100" s="264">
        <v>90</v>
      </c>
      <c r="BI100" s="264">
        <v>16141</v>
      </c>
      <c r="BJ100" s="264">
        <v>74</v>
      </c>
      <c r="BK100" s="264">
        <v>74197</v>
      </c>
      <c r="BL100" s="264">
        <v>4715</v>
      </c>
      <c r="BM100" s="264">
        <v>21121</v>
      </c>
      <c r="BN100" s="264">
        <v>10218</v>
      </c>
      <c r="BO100" s="264">
        <v>42186</v>
      </c>
      <c r="BP100" s="264">
        <v>17912</v>
      </c>
      <c r="BQ100" s="264">
        <v>46070</v>
      </c>
      <c r="BR100" s="264">
        <v>3944</v>
      </c>
      <c r="BS100" s="264">
        <v>885326</v>
      </c>
      <c r="BT100" s="264">
        <v>811902</v>
      </c>
      <c r="BU100" s="264">
        <v>93516</v>
      </c>
      <c r="BV100" s="264">
        <v>195449</v>
      </c>
      <c r="BW100" s="264">
        <v>0</v>
      </c>
      <c r="BX100" s="264">
        <v>8856</v>
      </c>
      <c r="BY100" s="264">
        <v>32728</v>
      </c>
      <c r="BZ100" s="264">
        <v>0</v>
      </c>
      <c r="CA100" s="264">
        <v>33471</v>
      </c>
      <c r="CB100" s="264">
        <v>50746</v>
      </c>
      <c r="CC100" s="264">
        <v>1672</v>
      </c>
      <c r="CD100" s="264">
        <v>1918</v>
      </c>
      <c r="CE100" s="264">
        <v>71974</v>
      </c>
      <c r="CF100" s="264">
        <v>2704</v>
      </c>
      <c r="CG100" s="264">
        <v>485898</v>
      </c>
      <c r="CH100" s="264">
        <v>59903</v>
      </c>
      <c r="CI100" s="264">
        <v>49729</v>
      </c>
      <c r="CJ100" s="264">
        <v>6082</v>
      </c>
      <c r="CK100" s="264">
        <v>74353</v>
      </c>
      <c r="CL100" s="264">
        <v>68334</v>
      </c>
      <c r="CM100" s="264">
        <v>130587</v>
      </c>
      <c r="CN100" s="264">
        <v>28063</v>
      </c>
      <c r="CO100" s="264">
        <v>101192</v>
      </c>
      <c r="CP100" s="264">
        <v>27805</v>
      </c>
      <c r="CQ100" s="264">
        <v>11560</v>
      </c>
      <c r="CR100" s="264">
        <v>25520</v>
      </c>
      <c r="CS100" s="264">
        <v>26505</v>
      </c>
      <c r="CT100" s="264">
        <v>44712</v>
      </c>
      <c r="CU100" s="264">
        <v>2183</v>
      </c>
      <c r="CV100" s="264">
        <v>26815</v>
      </c>
      <c r="CW100" s="264">
        <v>389118</v>
      </c>
      <c r="CX100" s="264">
        <v>29466</v>
      </c>
      <c r="CY100" s="264">
        <v>291714</v>
      </c>
      <c r="CZ100" s="264">
        <v>59981</v>
      </c>
      <c r="DA100" s="264">
        <v>119639</v>
      </c>
      <c r="DB100" s="264">
        <v>27306</v>
      </c>
      <c r="DC100" s="264">
        <v>0</v>
      </c>
      <c r="DD100" s="265">
        <v>13857</v>
      </c>
      <c r="DE100" s="265">
        <v>5280693</v>
      </c>
      <c r="DF100" s="264">
        <v>0</v>
      </c>
      <c r="DG100" s="264">
        <v>5033</v>
      </c>
      <c r="DH100" s="264">
        <v>0</v>
      </c>
      <c r="DI100" s="264">
        <v>0</v>
      </c>
      <c r="DJ100" s="264">
        <v>0</v>
      </c>
      <c r="DK100" s="264">
        <v>0</v>
      </c>
      <c r="DL100" s="264">
        <v>0</v>
      </c>
      <c r="DM100" s="287">
        <v>5033</v>
      </c>
      <c r="DN100" s="264">
        <v>5285726</v>
      </c>
      <c r="DO100" s="270">
        <v>0</v>
      </c>
      <c r="DP100" s="265">
        <v>135352</v>
      </c>
      <c r="DQ100" s="264">
        <v>135352</v>
      </c>
      <c r="DR100" s="287">
        <v>140385</v>
      </c>
      <c r="DS100" s="287">
        <v>5421078</v>
      </c>
      <c r="DT100" s="264">
        <v>-2317791</v>
      </c>
      <c r="DU100" s="264">
        <v>-458812</v>
      </c>
      <c r="DV100" s="264">
        <v>0</v>
      </c>
      <c r="DW100" s="264">
        <v>0</v>
      </c>
      <c r="DX100" s="287">
        <v>-2776603</v>
      </c>
      <c r="DY100" s="264">
        <v>-2636218</v>
      </c>
      <c r="DZ100" s="287">
        <v>2644475</v>
      </c>
    </row>
    <row r="101" spans="1:130" x14ac:dyDescent="0.15">
      <c r="A101" s="51" t="s">
        <v>210</v>
      </c>
      <c r="B101" s="50" t="s">
        <v>211</v>
      </c>
      <c r="C101" s="264">
        <v>279626</v>
      </c>
      <c r="D101" s="264">
        <v>80556</v>
      </c>
      <c r="E101" s="264">
        <v>34313</v>
      </c>
      <c r="F101" s="264">
        <v>62205</v>
      </c>
      <c r="G101" s="264">
        <v>36387</v>
      </c>
      <c r="H101" s="264">
        <v>0</v>
      </c>
      <c r="I101" s="264">
        <v>47496</v>
      </c>
      <c r="J101" s="264">
        <v>225126</v>
      </c>
      <c r="K101" s="264">
        <v>26317</v>
      </c>
      <c r="L101" s="264">
        <v>63646</v>
      </c>
      <c r="M101" s="264">
        <v>0</v>
      </c>
      <c r="N101" s="264">
        <v>1271</v>
      </c>
      <c r="O101" s="264">
        <v>8142</v>
      </c>
      <c r="P101" s="264">
        <v>18304</v>
      </c>
      <c r="Q101" s="264">
        <v>1421</v>
      </c>
      <c r="R101" s="264">
        <v>21758</v>
      </c>
      <c r="S101" s="264">
        <v>2136</v>
      </c>
      <c r="T101" s="264">
        <v>6031</v>
      </c>
      <c r="U101" s="264">
        <v>5012</v>
      </c>
      <c r="V101" s="264">
        <v>8589</v>
      </c>
      <c r="W101" s="264">
        <v>0</v>
      </c>
      <c r="X101" s="264">
        <v>9048</v>
      </c>
      <c r="Y101" s="264">
        <v>0</v>
      </c>
      <c r="Z101" s="264">
        <v>355</v>
      </c>
      <c r="AA101" s="264">
        <v>2269</v>
      </c>
      <c r="AB101" s="264">
        <v>37</v>
      </c>
      <c r="AC101" s="264">
        <v>4762</v>
      </c>
      <c r="AD101" s="264">
        <v>10185</v>
      </c>
      <c r="AE101" s="264">
        <v>581</v>
      </c>
      <c r="AF101" s="264">
        <v>164</v>
      </c>
      <c r="AG101" s="264">
        <v>439</v>
      </c>
      <c r="AH101" s="264">
        <v>40692</v>
      </c>
      <c r="AI101" s="264">
        <v>99524</v>
      </c>
      <c r="AJ101" s="264">
        <v>20259</v>
      </c>
      <c r="AK101" s="264">
        <v>0</v>
      </c>
      <c r="AL101" s="264">
        <v>0</v>
      </c>
      <c r="AM101" s="264">
        <v>0</v>
      </c>
      <c r="AN101" s="264">
        <v>385</v>
      </c>
      <c r="AO101" s="264">
        <v>6288</v>
      </c>
      <c r="AP101" s="264">
        <v>502</v>
      </c>
      <c r="AQ101" s="264">
        <v>12384</v>
      </c>
      <c r="AR101" s="264">
        <v>19273</v>
      </c>
      <c r="AS101" s="264">
        <v>3599</v>
      </c>
      <c r="AT101" s="264">
        <v>59061</v>
      </c>
      <c r="AU101" s="264">
        <v>2511</v>
      </c>
      <c r="AV101" s="264">
        <v>59168</v>
      </c>
      <c r="AW101" s="264">
        <v>147937</v>
      </c>
      <c r="AX101" s="264">
        <v>45583</v>
      </c>
      <c r="AY101" s="264">
        <v>333</v>
      </c>
      <c r="AZ101" s="264">
        <v>70</v>
      </c>
      <c r="BA101" s="264">
        <v>3612</v>
      </c>
      <c r="BB101" s="264">
        <v>2310</v>
      </c>
      <c r="BC101" s="264">
        <v>9258</v>
      </c>
      <c r="BD101" s="264">
        <v>0</v>
      </c>
      <c r="BE101" s="264">
        <v>150</v>
      </c>
      <c r="BF101" s="264">
        <v>18743</v>
      </c>
      <c r="BG101" s="264">
        <v>1130</v>
      </c>
      <c r="BH101" s="264">
        <v>65</v>
      </c>
      <c r="BI101" s="264">
        <v>2607</v>
      </c>
      <c r="BJ101" s="264">
        <v>1324</v>
      </c>
      <c r="BK101" s="264">
        <v>76271</v>
      </c>
      <c r="BL101" s="264">
        <v>90499</v>
      </c>
      <c r="BM101" s="264">
        <v>175070</v>
      </c>
      <c r="BN101" s="264">
        <v>40272</v>
      </c>
      <c r="BO101" s="264">
        <v>883121</v>
      </c>
      <c r="BP101" s="264">
        <v>6519</v>
      </c>
      <c r="BQ101" s="264">
        <v>127459</v>
      </c>
      <c r="BR101" s="264">
        <v>76136</v>
      </c>
      <c r="BS101" s="264">
        <v>45962</v>
      </c>
      <c r="BT101" s="264">
        <v>72141</v>
      </c>
      <c r="BU101" s="264">
        <v>15739</v>
      </c>
      <c r="BV101" s="264">
        <v>21082</v>
      </c>
      <c r="BW101" s="264">
        <v>0</v>
      </c>
      <c r="BX101" s="264">
        <v>3909</v>
      </c>
      <c r="BY101" s="264">
        <v>306055</v>
      </c>
      <c r="BZ101" s="264">
        <v>3140040</v>
      </c>
      <c r="CA101" s="264">
        <v>18640</v>
      </c>
      <c r="CB101" s="264">
        <v>37356</v>
      </c>
      <c r="CC101" s="264">
        <v>5399</v>
      </c>
      <c r="CD101" s="264">
        <v>26555</v>
      </c>
      <c r="CE101" s="264">
        <v>62243</v>
      </c>
      <c r="CF101" s="264">
        <v>1795</v>
      </c>
      <c r="CG101" s="264">
        <v>77400</v>
      </c>
      <c r="CH101" s="264">
        <v>28767</v>
      </c>
      <c r="CI101" s="264">
        <v>44223</v>
      </c>
      <c r="CJ101" s="264">
        <v>899</v>
      </c>
      <c r="CK101" s="264">
        <v>10861</v>
      </c>
      <c r="CL101" s="264">
        <v>612251</v>
      </c>
      <c r="CM101" s="264">
        <v>77567</v>
      </c>
      <c r="CN101" s="264">
        <v>82466</v>
      </c>
      <c r="CO101" s="264">
        <v>149444</v>
      </c>
      <c r="CP101" s="264">
        <v>34499</v>
      </c>
      <c r="CQ101" s="264">
        <v>71167</v>
      </c>
      <c r="CR101" s="264">
        <v>36766</v>
      </c>
      <c r="CS101" s="264">
        <v>44365</v>
      </c>
      <c r="CT101" s="264">
        <v>622263</v>
      </c>
      <c r="CU101" s="264">
        <v>4722</v>
      </c>
      <c r="CV101" s="264">
        <v>77045</v>
      </c>
      <c r="CW101" s="264">
        <v>87609</v>
      </c>
      <c r="CX101" s="264">
        <v>19594</v>
      </c>
      <c r="CY101" s="264">
        <v>113584</v>
      </c>
      <c r="CZ101" s="264">
        <v>46389</v>
      </c>
      <c r="DA101" s="264">
        <v>68196</v>
      </c>
      <c r="DB101" s="264">
        <v>4940</v>
      </c>
      <c r="DC101" s="264">
        <v>0</v>
      </c>
      <c r="DD101" s="265">
        <v>8686</v>
      </c>
      <c r="DE101" s="265">
        <v>9068910</v>
      </c>
      <c r="DF101" s="264">
        <v>4479</v>
      </c>
      <c r="DG101" s="264">
        <v>5502881</v>
      </c>
      <c r="DH101" s="264">
        <v>0</v>
      </c>
      <c r="DI101" s="264">
        <v>0</v>
      </c>
      <c r="DJ101" s="264">
        <v>0</v>
      </c>
      <c r="DK101" s="264">
        <v>0</v>
      </c>
      <c r="DL101" s="264">
        <v>0</v>
      </c>
      <c r="DM101" s="287">
        <v>5507360</v>
      </c>
      <c r="DN101" s="264">
        <v>14576270</v>
      </c>
      <c r="DO101" s="270">
        <v>1333</v>
      </c>
      <c r="DP101" s="265">
        <v>1395</v>
      </c>
      <c r="DQ101" s="264">
        <v>2728</v>
      </c>
      <c r="DR101" s="287">
        <v>5510088</v>
      </c>
      <c r="DS101" s="287">
        <v>14578998</v>
      </c>
      <c r="DT101" s="264">
        <v>-1539665</v>
      </c>
      <c r="DU101" s="264">
        <v>-110</v>
      </c>
      <c r="DV101" s="264">
        <v>0</v>
      </c>
      <c r="DW101" s="264">
        <v>0</v>
      </c>
      <c r="DX101" s="287">
        <v>-1539775</v>
      </c>
      <c r="DY101" s="264">
        <v>3970313</v>
      </c>
      <c r="DZ101" s="287">
        <v>13039223</v>
      </c>
    </row>
    <row r="102" spans="1:130" x14ac:dyDescent="0.15">
      <c r="A102" s="51" t="s">
        <v>212</v>
      </c>
      <c r="B102" s="50" t="s">
        <v>213</v>
      </c>
      <c r="C102" s="264">
        <v>10321</v>
      </c>
      <c r="D102" s="264">
        <v>23223</v>
      </c>
      <c r="E102" s="264">
        <v>31622</v>
      </c>
      <c r="F102" s="264">
        <v>1202</v>
      </c>
      <c r="G102" s="264">
        <v>35065</v>
      </c>
      <c r="H102" s="264">
        <v>0</v>
      </c>
      <c r="I102" s="264">
        <v>56259</v>
      </c>
      <c r="J102" s="264">
        <v>652118</v>
      </c>
      <c r="K102" s="264">
        <v>68867</v>
      </c>
      <c r="L102" s="264">
        <v>150745</v>
      </c>
      <c r="M102" s="264">
        <v>0</v>
      </c>
      <c r="N102" s="264">
        <v>1247</v>
      </c>
      <c r="O102" s="264">
        <v>51954</v>
      </c>
      <c r="P102" s="264">
        <v>8440</v>
      </c>
      <c r="Q102" s="264">
        <v>13175</v>
      </c>
      <c r="R102" s="264">
        <v>31340</v>
      </c>
      <c r="S102" s="264">
        <v>12443</v>
      </c>
      <c r="T102" s="264">
        <v>48060</v>
      </c>
      <c r="U102" s="264">
        <v>3880</v>
      </c>
      <c r="V102" s="264">
        <v>14158</v>
      </c>
      <c r="W102" s="264">
        <v>0</v>
      </c>
      <c r="X102" s="264">
        <v>8490</v>
      </c>
      <c r="Y102" s="264">
        <v>0</v>
      </c>
      <c r="Z102" s="264">
        <v>937</v>
      </c>
      <c r="AA102" s="264">
        <v>14996</v>
      </c>
      <c r="AB102" s="264">
        <v>27</v>
      </c>
      <c r="AC102" s="264">
        <v>3237</v>
      </c>
      <c r="AD102" s="264">
        <v>22841</v>
      </c>
      <c r="AE102" s="264">
        <v>604</v>
      </c>
      <c r="AF102" s="264">
        <v>1199</v>
      </c>
      <c r="AG102" s="264">
        <v>1636</v>
      </c>
      <c r="AH102" s="264">
        <v>124437</v>
      </c>
      <c r="AI102" s="264">
        <v>96203</v>
      </c>
      <c r="AJ102" s="264">
        <v>41990</v>
      </c>
      <c r="AK102" s="264">
        <v>0</v>
      </c>
      <c r="AL102" s="264">
        <v>0</v>
      </c>
      <c r="AM102" s="264">
        <v>0</v>
      </c>
      <c r="AN102" s="264">
        <v>1322</v>
      </c>
      <c r="AO102" s="264">
        <v>4398</v>
      </c>
      <c r="AP102" s="264">
        <v>434</v>
      </c>
      <c r="AQ102" s="264">
        <v>16075</v>
      </c>
      <c r="AR102" s="264">
        <v>46070</v>
      </c>
      <c r="AS102" s="264">
        <v>10485</v>
      </c>
      <c r="AT102" s="264">
        <v>114091</v>
      </c>
      <c r="AU102" s="264">
        <v>6631</v>
      </c>
      <c r="AV102" s="264">
        <v>136820</v>
      </c>
      <c r="AW102" s="264">
        <v>262776</v>
      </c>
      <c r="AX102" s="264">
        <v>171822</v>
      </c>
      <c r="AY102" s="264">
        <v>1501</v>
      </c>
      <c r="AZ102" s="264">
        <v>496</v>
      </c>
      <c r="BA102" s="264">
        <v>15371</v>
      </c>
      <c r="BB102" s="264">
        <v>12261</v>
      </c>
      <c r="BC102" s="264">
        <v>35964</v>
      </c>
      <c r="BD102" s="264">
        <v>0</v>
      </c>
      <c r="BE102" s="264">
        <v>608</v>
      </c>
      <c r="BF102" s="264">
        <v>60050</v>
      </c>
      <c r="BG102" s="264">
        <v>3043</v>
      </c>
      <c r="BH102" s="264">
        <v>417</v>
      </c>
      <c r="BI102" s="264">
        <v>13621</v>
      </c>
      <c r="BJ102" s="264">
        <v>10035</v>
      </c>
      <c r="BK102" s="264">
        <v>1492004</v>
      </c>
      <c r="BL102" s="264">
        <v>193997</v>
      </c>
      <c r="BM102" s="264">
        <v>2888055</v>
      </c>
      <c r="BN102" s="264">
        <v>233562</v>
      </c>
      <c r="BO102" s="264">
        <v>1202097</v>
      </c>
      <c r="BP102" s="264">
        <v>40197</v>
      </c>
      <c r="BQ102" s="264">
        <v>520334</v>
      </c>
      <c r="BR102" s="264">
        <v>136424</v>
      </c>
      <c r="BS102" s="264">
        <v>4955722</v>
      </c>
      <c r="BT102" s="264">
        <v>1939786</v>
      </c>
      <c r="BU102" s="264">
        <v>319965</v>
      </c>
      <c r="BV102" s="264">
        <v>379740</v>
      </c>
      <c r="BW102" s="264">
        <v>80108</v>
      </c>
      <c r="BX102" s="264">
        <v>33632</v>
      </c>
      <c r="BY102" s="264">
        <v>80460</v>
      </c>
      <c r="BZ102" s="264">
        <v>9553</v>
      </c>
      <c r="CA102" s="264">
        <v>73089</v>
      </c>
      <c r="CB102" s="264">
        <v>58300</v>
      </c>
      <c r="CC102" s="264">
        <v>11663</v>
      </c>
      <c r="CD102" s="264">
        <v>276014</v>
      </c>
      <c r="CE102" s="264">
        <v>772964</v>
      </c>
      <c r="CF102" s="264">
        <v>13910</v>
      </c>
      <c r="CG102" s="264">
        <v>1840664</v>
      </c>
      <c r="CH102" s="264">
        <v>238691</v>
      </c>
      <c r="CI102" s="264">
        <v>466628</v>
      </c>
      <c r="CJ102" s="264">
        <v>25560</v>
      </c>
      <c r="CK102" s="264">
        <v>70373</v>
      </c>
      <c r="CL102" s="264">
        <v>2477053</v>
      </c>
      <c r="CM102" s="264">
        <v>1093904</v>
      </c>
      <c r="CN102" s="264">
        <v>398650</v>
      </c>
      <c r="CO102" s="264">
        <v>2076127</v>
      </c>
      <c r="CP102" s="264">
        <v>126569</v>
      </c>
      <c r="CQ102" s="264">
        <v>561609</v>
      </c>
      <c r="CR102" s="264">
        <v>379570</v>
      </c>
      <c r="CS102" s="264">
        <v>353214</v>
      </c>
      <c r="CT102" s="264">
        <v>349110</v>
      </c>
      <c r="CU102" s="264">
        <v>139398</v>
      </c>
      <c r="CV102" s="264">
        <v>207325</v>
      </c>
      <c r="CW102" s="264">
        <v>3073575</v>
      </c>
      <c r="CX102" s="264">
        <v>106206</v>
      </c>
      <c r="CY102" s="264">
        <v>355966</v>
      </c>
      <c r="CZ102" s="264">
        <v>166387</v>
      </c>
      <c r="DA102" s="264">
        <v>242105</v>
      </c>
      <c r="DB102" s="264">
        <v>61976</v>
      </c>
      <c r="DC102" s="264">
        <v>0</v>
      </c>
      <c r="DD102" s="265">
        <v>67089</v>
      </c>
      <c r="DE102" s="265">
        <v>33044332</v>
      </c>
      <c r="DF102" s="264">
        <v>39387</v>
      </c>
      <c r="DG102" s="264">
        <v>778450</v>
      </c>
      <c r="DH102" s="264">
        <v>0</v>
      </c>
      <c r="DI102" s="264">
        <v>0</v>
      </c>
      <c r="DJ102" s="264">
        <v>262353</v>
      </c>
      <c r="DK102" s="264">
        <v>2288745</v>
      </c>
      <c r="DL102" s="264">
        <v>0</v>
      </c>
      <c r="DM102" s="287">
        <v>3368935</v>
      </c>
      <c r="DN102" s="264">
        <v>36413267</v>
      </c>
      <c r="DO102" s="270">
        <v>2354276</v>
      </c>
      <c r="DP102" s="265">
        <v>705662</v>
      </c>
      <c r="DQ102" s="264">
        <v>3059938</v>
      </c>
      <c r="DR102" s="287">
        <v>6428873</v>
      </c>
      <c r="DS102" s="287">
        <v>39473205</v>
      </c>
      <c r="DT102" s="264">
        <v>-15154079</v>
      </c>
      <c r="DU102" s="264">
        <v>-2332511</v>
      </c>
      <c r="DV102" s="264">
        <v>0</v>
      </c>
      <c r="DW102" s="264">
        <v>0</v>
      </c>
      <c r="DX102" s="287">
        <v>-17486590</v>
      </c>
      <c r="DY102" s="264">
        <v>-11057717</v>
      </c>
      <c r="DZ102" s="287">
        <v>21986615</v>
      </c>
    </row>
    <row r="103" spans="1:130" x14ac:dyDescent="0.15">
      <c r="A103" s="51" t="s">
        <v>214</v>
      </c>
      <c r="B103" s="50" t="s">
        <v>215</v>
      </c>
      <c r="C103" s="264">
        <v>0</v>
      </c>
      <c r="D103" s="264">
        <v>0</v>
      </c>
      <c r="E103" s="264">
        <v>0</v>
      </c>
      <c r="F103" s="264">
        <v>0</v>
      </c>
      <c r="G103" s="264">
        <v>0</v>
      </c>
      <c r="H103" s="264">
        <v>0</v>
      </c>
      <c r="I103" s="264">
        <v>0</v>
      </c>
      <c r="J103" s="264">
        <v>0</v>
      </c>
      <c r="K103" s="264">
        <v>0</v>
      </c>
      <c r="L103" s="264">
        <v>0</v>
      </c>
      <c r="M103" s="264">
        <v>0</v>
      </c>
      <c r="N103" s="264">
        <v>0</v>
      </c>
      <c r="O103" s="264">
        <v>0</v>
      </c>
      <c r="P103" s="264">
        <v>0</v>
      </c>
      <c r="Q103" s="264">
        <v>0</v>
      </c>
      <c r="R103" s="264">
        <v>0</v>
      </c>
      <c r="S103" s="264">
        <v>0</v>
      </c>
      <c r="T103" s="264">
        <v>0</v>
      </c>
      <c r="U103" s="264">
        <v>0</v>
      </c>
      <c r="V103" s="264">
        <v>0</v>
      </c>
      <c r="W103" s="264">
        <v>0</v>
      </c>
      <c r="X103" s="264">
        <v>0</v>
      </c>
      <c r="Y103" s="264">
        <v>0</v>
      </c>
      <c r="Z103" s="264">
        <v>0</v>
      </c>
      <c r="AA103" s="264">
        <v>0</v>
      </c>
      <c r="AB103" s="264">
        <v>0</v>
      </c>
      <c r="AC103" s="264">
        <v>0</v>
      </c>
      <c r="AD103" s="264">
        <v>0</v>
      </c>
      <c r="AE103" s="264">
        <v>0</v>
      </c>
      <c r="AF103" s="264">
        <v>0</v>
      </c>
      <c r="AG103" s="264">
        <v>0</v>
      </c>
      <c r="AH103" s="264">
        <v>0</v>
      </c>
      <c r="AI103" s="264">
        <v>0</v>
      </c>
      <c r="AJ103" s="264">
        <v>0</v>
      </c>
      <c r="AK103" s="264">
        <v>0</v>
      </c>
      <c r="AL103" s="264">
        <v>0</v>
      </c>
      <c r="AM103" s="264">
        <v>0</v>
      </c>
      <c r="AN103" s="264">
        <v>0</v>
      </c>
      <c r="AO103" s="264">
        <v>0</v>
      </c>
      <c r="AP103" s="264">
        <v>0</v>
      </c>
      <c r="AQ103" s="264">
        <v>0</v>
      </c>
      <c r="AR103" s="264">
        <v>0</v>
      </c>
      <c r="AS103" s="264">
        <v>0</v>
      </c>
      <c r="AT103" s="264">
        <v>0</v>
      </c>
      <c r="AU103" s="264">
        <v>0</v>
      </c>
      <c r="AV103" s="264">
        <v>0</v>
      </c>
      <c r="AW103" s="264">
        <v>0</v>
      </c>
      <c r="AX103" s="264">
        <v>0</v>
      </c>
      <c r="AY103" s="264">
        <v>0</v>
      </c>
      <c r="AZ103" s="264">
        <v>0</v>
      </c>
      <c r="BA103" s="264">
        <v>0</v>
      </c>
      <c r="BB103" s="264">
        <v>0</v>
      </c>
      <c r="BC103" s="264">
        <v>0</v>
      </c>
      <c r="BD103" s="264">
        <v>0</v>
      </c>
      <c r="BE103" s="264">
        <v>0</v>
      </c>
      <c r="BF103" s="264">
        <v>0</v>
      </c>
      <c r="BG103" s="264">
        <v>0</v>
      </c>
      <c r="BH103" s="264">
        <v>0</v>
      </c>
      <c r="BI103" s="264">
        <v>0</v>
      </c>
      <c r="BJ103" s="264">
        <v>0</v>
      </c>
      <c r="BK103" s="264">
        <v>0</v>
      </c>
      <c r="BL103" s="264">
        <v>0</v>
      </c>
      <c r="BM103" s="264">
        <v>0</v>
      </c>
      <c r="BN103" s="264">
        <v>0</v>
      </c>
      <c r="BO103" s="264">
        <v>0</v>
      </c>
      <c r="BP103" s="264">
        <v>0</v>
      </c>
      <c r="BQ103" s="264">
        <v>0</v>
      </c>
      <c r="BR103" s="264">
        <v>0</v>
      </c>
      <c r="BS103" s="264">
        <v>0</v>
      </c>
      <c r="BT103" s="264">
        <v>0</v>
      </c>
      <c r="BU103" s="264">
        <v>0</v>
      </c>
      <c r="BV103" s="264">
        <v>0</v>
      </c>
      <c r="BW103" s="264">
        <v>0</v>
      </c>
      <c r="BX103" s="264">
        <v>0</v>
      </c>
      <c r="BY103" s="264">
        <v>0</v>
      </c>
      <c r="BZ103" s="264">
        <v>0</v>
      </c>
      <c r="CA103" s="264">
        <v>0</v>
      </c>
      <c r="CB103" s="264">
        <v>0</v>
      </c>
      <c r="CC103" s="264">
        <v>0</v>
      </c>
      <c r="CD103" s="264">
        <v>0</v>
      </c>
      <c r="CE103" s="264">
        <v>0</v>
      </c>
      <c r="CF103" s="264">
        <v>0</v>
      </c>
      <c r="CG103" s="264">
        <v>0</v>
      </c>
      <c r="CH103" s="264">
        <v>0</v>
      </c>
      <c r="CI103" s="264">
        <v>0</v>
      </c>
      <c r="CJ103" s="264">
        <v>0</v>
      </c>
      <c r="CK103" s="264">
        <v>0</v>
      </c>
      <c r="CL103" s="264">
        <v>0</v>
      </c>
      <c r="CM103" s="264">
        <v>0</v>
      </c>
      <c r="CN103" s="264">
        <v>0</v>
      </c>
      <c r="CO103" s="264">
        <v>0</v>
      </c>
      <c r="CP103" s="264">
        <v>0</v>
      </c>
      <c r="CQ103" s="264">
        <v>0</v>
      </c>
      <c r="CR103" s="264">
        <v>0</v>
      </c>
      <c r="CS103" s="264">
        <v>0</v>
      </c>
      <c r="CT103" s="264">
        <v>0</v>
      </c>
      <c r="CU103" s="264">
        <v>0</v>
      </c>
      <c r="CV103" s="264">
        <v>0</v>
      </c>
      <c r="CW103" s="264">
        <v>0</v>
      </c>
      <c r="CX103" s="264">
        <v>0</v>
      </c>
      <c r="CY103" s="264">
        <v>0</v>
      </c>
      <c r="CZ103" s="264">
        <v>0</v>
      </c>
      <c r="DA103" s="264">
        <v>0</v>
      </c>
      <c r="DB103" s="264">
        <v>0</v>
      </c>
      <c r="DC103" s="264">
        <v>0</v>
      </c>
      <c r="DD103" s="265">
        <v>0</v>
      </c>
      <c r="DE103" s="265">
        <v>0</v>
      </c>
      <c r="DF103" s="264">
        <v>1590735</v>
      </c>
      <c r="DG103" s="264">
        <v>2824681</v>
      </c>
      <c r="DH103" s="264">
        <v>0</v>
      </c>
      <c r="DI103" s="264">
        <v>0</v>
      </c>
      <c r="DJ103" s="264">
        <v>0</v>
      </c>
      <c r="DK103" s="264">
        <v>0</v>
      </c>
      <c r="DL103" s="264">
        <v>0</v>
      </c>
      <c r="DM103" s="287">
        <v>4415416</v>
      </c>
      <c r="DN103" s="264">
        <v>4415416</v>
      </c>
      <c r="DO103" s="270">
        <v>8040567</v>
      </c>
      <c r="DP103" s="265">
        <v>476634</v>
      </c>
      <c r="DQ103" s="264">
        <v>8517201</v>
      </c>
      <c r="DR103" s="287">
        <v>12932617</v>
      </c>
      <c r="DS103" s="287">
        <v>12932617</v>
      </c>
      <c r="DT103" s="264">
        <v>-3678952</v>
      </c>
      <c r="DU103" s="264">
        <v>-276303</v>
      </c>
      <c r="DV103" s="264">
        <v>0</v>
      </c>
      <c r="DW103" s="264">
        <v>0</v>
      </c>
      <c r="DX103" s="287">
        <v>-3955255</v>
      </c>
      <c r="DY103" s="264">
        <v>8977362</v>
      </c>
      <c r="DZ103" s="287">
        <v>8977362</v>
      </c>
    </row>
    <row r="104" spans="1:130" x14ac:dyDescent="0.15">
      <c r="A104" s="58" t="s">
        <v>216</v>
      </c>
      <c r="B104" s="59" t="s">
        <v>217</v>
      </c>
      <c r="C104" s="266">
        <v>0</v>
      </c>
      <c r="D104" s="266">
        <v>0</v>
      </c>
      <c r="E104" s="266">
        <v>0</v>
      </c>
      <c r="F104" s="266">
        <v>0</v>
      </c>
      <c r="G104" s="266">
        <v>0</v>
      </c>
      <c r="H104" s="266">
        <v>0</v>
      </c>
      <c r="I104" s="266">
        <v>0</v>
      </c>
      <c r="J104" s="266">
        <v>0</v>
      </c>
      <c r="K104" s="266">
        <v>0</v>
      </c>
      <c r="L104" s="266">
        <v>0</v>
      </c>
      <c r="M104" s="266">
        <v>0</v>
      </c>
      <c r="N104" s="266">
        <v>0</v>
      </c>
      <c r="O104" s="266">
        <v>0</v>
      </c>
      <c r="P104" s="266">
        <v>0</v>
      </c>
      <c r="Q104" s="266">
        <v>0</v>
      </c>
      <c r="R104" s="266">
        <v>0</v>
      </c>
      <c r="S104" s="266">
        <v>0</v>
      </c>
      <c r="T104" s="266">
        <v>0</v>
      </c>
      <c r="U104" s="266">
        <v>0</v>
      </c>
      <c r="V104" s="266">
        <v>0</v>
      </c>
      <c r="W104" s="266">
        <v>0</v>
      </c>
      <c r="X104" s="266">
        <v>0</v>
      </c>
      <c r="Y104" s="266">
        <v>0</v>
      </c>
      <c r="Z104" s="266">
        <v>0</v>
      </c>
      <c r="AA104" s="266">
        <v>0</v>
      </c>
      <c r="AB104" s="266">
        <v>0</v>
      </c>
      <c r="AC104" s="266">
        <v>0</v>
      </c>
      <c r="AD104" s="266">
        <v>0</v>
      </c>
      <c r="AE104" s="266">
        <v>0</v>
      </c>
      <c r="AF104" s="266">
        <v>0</v>
      </c>
      <c r="AG104" s="266">
        <v>0</v>
      </c>
      <c r="AH104" s="266">
        <v>0</v>
      </c>
      <c r="AI104" s="266">
        <v>0</v>
      </c>
      <c r="AJ104" s="266">
        <v>0</v>
      </c>
      <c r="AK104" s="266">
        <v>0</v>
      </c>
      <c r="AL104" s="266">
        <v>0</v>
      </c>
      <c r="AM104" s="266">
        <v>0</v>
      </c>
      <c r="AN104" s="266">
        <v>0</v>
      </c>
      <c r="AO104" s="266">
        <v>0</v>
      </c>
      <c r="AP104" s="266">
        <v>0</v>
      </c>
      <c r="AQ104" s="266">
        <v>0</v>
      </c>
      <c r="AR104" s="266">
        <v>0</v>
      </c>
      <c r="AS104" s="266">
        <v>0</v>
      </c>
      <c r="AT104" s="266">
        <v>0</v>
      </c>
      <c r="AU104" s="266">
        <v>0</v>
      </c>
      <c r="AV104" s="266">
        <v>0</v>
      </c>
      <c r="AW104" s="266">
        <v>0</v>
      </c>
      <c r="AX104" s="266">
        <v>0</v>
      </c>
      <c r="AY104" s="266">
        <v>0</v>
      </c>
      <c r="AZ104" s="266">
        <v>0</v>
      </c>
      <c r="BA104" s="266">
        <v>0</v>
      </c>
      <c r="BB104" s="266">
        <v>0</v>
      </c>
      <c r="BC104" s="266">
        <v>0</v>
      </c>
      <c r="BD104" s="266">
        <v>0</v>
      </c>
      <c r="BE104" s="266">
        <v>0</v>
      </c>
      <c r="BF104" s="266">
        <v>0</v>
      </c>
      <c r="BG104" s="266">
        <v>0</v>
      </c>
      <c r="BH104" s="266">
        <v>0</v>
      </c>
      <c r="BI104" s="266">
        <v>0</v>
      </c>
      <c r="BJ104" s="266">
        <v>0</v>
      </c>
      <c r="BK104" s="266">
        <v>0</v>
      </c>
      <c r="BL104" s="266">
        <v>0</v>
      </c>
      <c r="BM104" s="266">
        <v>0</v>
      </c>
      <c r="BN104" s="266">
        <v>0</v>
      </c>
      <c r="BO104" s="266">
        <v>0</v>
      </c>
      <c r="BP104" s="266">
        <v>0</v>
      </c>
      <c r="BQ104" s="266">
        <v>0</v>
      </c>
      <c r="BR104" s="266">
        <v>0</v>
      </c>
      <c r="BS104" s="266">
        <v>0</v>
      </c>
      <c r="BT104" s="266">
        <v>0</v>
      </c>
      <c r="BU104" s="266">
        <v>0</v>
      </c>
      <c r="BV104" s="266">
        <v>0</v>
      </c>
      <c r="BW104" s="266">
        <v>0</v>
      </c>
      <c r="BX104" s="266">
        <v>0</v>
      </c>
      <c r="BY104" s="266">
        <v>0</v>
      </c>
      <c r="BZ104" s="266">
        <v>0</v>
      </c>
      <c r="CA104" s="266">
        <v>0</v>
      </c>
      <c r="CB104" s="266">
        <v>0</v>
      </c>
      <c r="CC104" s="266">
        <v>0</v>
      </c>
      <c r="CD104" s="266">
        <v>0</v>
      </c>
      <c r="CE104" s="266">
        <v>0</v>
      </c>
      <c r="CF104" s="266">
        <v>0</v>
      </c>
      <c r="CG104" s="266">
        <v>0</v>
      </c>
      <c r="CH104" s="266">
        <v>0</v>
      </c>
      <c r="CI104" s="266">
        <v>0</v>
      </c>
      <c r="CJ104" s="266">
        <v>0</v>
      </c>
      <c r="CK104" s="266">
        <v>0</v>
      </c>
      <c r="CL104" s="266">
        <v>0</v>
      </c>
      <c r="CM104" s="266">
        <v>98340</v>
      </c>
      <c r="CN104" s="266">
        <v>0</v>
      </c>
      <c r="CO104" s="266">
        <v>158310</v>
      </c>
      <c r="CP104" s="266">
        <v>0</v>
      </c>
      <c r="CQ104" s="266">
        <v>29059</v>
      </c>
      <c r="CR104" s="266">
        <v>105956</v>
      </c>
      <c r="CS104" s="266">
        <v>0</v>
      </c>
      <c r="CT104" s="266">
        <v>0</v>
      </c>
      <c r="CU104" s="266">
        <v>0</v>
      </c>
      <c r="CV104" s="266">
        <v>0</v>
      </c>
      <c r="CW104" s="266">
        <v>0</v>
      </c>
      <c r="CX104" s="266">
        <v>149871</v>
      </c>
      <c r="CY104" s="266">
        <v>190296</v>
      </c>
      <c r="CZ104" s="266">
        <v>0</v>
      </c>
      <c r="DA104" s="266">
        <v>0</v>
      </c>
      <c r="DB104" s="266">
        <v>0</v>
      </c>
      <c r="DC104" s="266">
        <v>0</v>
      </c>
      <c r="DD104" s="267">
        <v>0</v>
      </c>
      <c r="DE104" s="267">
        <v>731832</v>
      </c>
      <c r="DF104" s="266">
        <v>6499146</v>
      </c>
      <c r="DG104" s="266">
        <v>20025261</v>
      </c>
      <c r="DH104" s="266">
        <v>0</v>
      </c>
      <c r="DI104" s="266">
        <v>0</v>
      </c>
      <c r="DJ104" s="266">
        <v>0</v>
      </c>
      <c r="DK104" s="266">
        <v>0</v>
      </c>
      <c r="DL104" s="266">
        <v>0</v>
      </c>
      <c r="DM104" s="288">
        <v>26524407</v>
      </c>
      <c r="DN104" s="266">
        <v>27256239</v>
      </c>
      <c r="DO104" s="289">
        <v>7031952</v>
      </c>
      <c r="DP104" s="267">
        <v>314624</v>
      </c>
      <c r="DQ104" s="266">
        <v>7346576</v>
      </c>
      <c r="DR104" s="288">
        <v>33870983</v>
      </c>
      <c r="DS104" s="288">
        <v>34602815</v>
      </c>
      <c r="DT104" s="266">
        <v>-6400403</v>
      </c>
      <c r="DU104" s="266">
        <v>-191982</v>
      </c>
      <c r="DV104" s="266">
        <v>0</v>
      </c>
      <c r="DW104" s="266">
        <v>0</v>
      </c>
      <c r="DX104" s="288">
        <v>-6592385</v>
      </c>
      <c r="DY104" s="266">
        <v>27278598</v>
      </c>
      <c r="DZ104" s="288">
        <v>28010430</v>
      </c>
    </row>
    <row r="105" spans="1:130" x14ac:dyDescent="0.15">
      <c r="A105" s="51" t="s">
        <v>218</v>
      </c>
      <c r="B105" s="50" t="s">
        <v>219</v>
      </c>
      <c r="C105" s="264">
        <v>8</v>
      </c>
      <c r="D105" s="264">
        <v>0</v>
      </c>
      <c r="E105" s="264">
        <v>466</v>
      </c>
      <c r="F105" s="264">
        <v>3</v>
      </c>
      <c r="G105" s="264">
        <v>293</v>
      </c>
      <c r="H105" s="264">
        <v>0</v>
      </c>
      <c r="I105" s="264">
        <v>147</v>
      </c>
      <c r="J105" s="264">
        <v>7028</v>
      </c>
      <c r="K105" s="264">
        <v>376</v>
      </c>
      <c r="L105" s="264">
        <v>1220</v>
      </c>
      <c r="M105" s="264">
        <v>0</v>
      </c>
      <c r="N105" s="264">
        <v>14</v>
      </c>
      <c r="O105" s="264">
        <v>134</v>
      </c>
      <c r="P105" s="264">
        <v>58</v>
      </c>
      <c r="Q105" s="264">
        <v>26</v>
      </c>
      <c r="R105" s="264">
        <v>228</v>
      </c>
      <c r="S105" s="264">
        <v>62</v>
      </c>
      <c r="T105" s="264">
        <v>85</v>
      </c>
      <c r="U105" s="264">
        <v>11</v>
      </c>
      <c r="V105" s="264">
        <v>21</v>
      </c>
      <c r="W105" s="264">
        <v>0</v>
      </c>
      <c r="X105" s="264">
        <v>35</v>
      </c>
      <c r="Y105" s="264">
        <v>0</v>
      </c>
      <c r="Z105" s="264">
        <v>5</v>
      </c>
      <c r="AA105" s="264">
        <v>10</v>
      </c>
      <c r="AB105" s="264">
        <v>0</v>
      </c>
      <c r="AC105" s="264">
        <v>17</v>
      </c>
      <c r="AD105" s="264">
        <v>54</v>
      </c>
      <c r="AE105" s="264">
        <v>2</v>
      </c>
      <c r="AF105" s="264">
        <v>3</v>
      </c>
      <c r="AG105" s="264">
        <v>0</v>
      </c>
      <c r="AH105" s="264">
        <v>7</v>
      </c>
      <c r="AI105" s="264">
        <v>0</v>
      </c>
      <c r="AJ105" s="264">
        <v>7</v>
      </c>
      <c r="AK105" s="264">
        <v>0</v>
      </c>
      <c r="AL105" s="264">
        <v>0</v>
      </c>
      <c r="AM105" s="264">
        <v>0</v>
      </c>
      <c r="AN105" s="264">
        <v>10</v>
      </c>
      <c r="AO105" s="264">
        <v>5</v>
      </c>
      <c r="AP105" s="264">
        <v>1</v>
      </c>
      <c r="AQ105" s="264">
        <v>60</v>
      </c>
      <c r="AR105" s="264">
        <v>109</v>
      </c>
      <c r="AS105" s="264">
        <v>19</v>
      </c>
      <c r="AT105" s="264">
        <v>160</v>
      </c>
      <c r="AU105" s="264">
        <v>9</v>
      </c>
      <c r="AV105" s="264">
        <v>954</v>
      </c>
      <c r="AW105" s="264">
        <v>1342</v>
      </c>
      <c r="AX105" s="264">
        <v>53</v>
      </c>
      <c r="AY105" s="264">
        <v>6</v>
      </c>
      <c r="AZ105" s="264">
        <v>0</v>
      </c>
      <c r="BA105" s="264">
        <v>6</v>
      </c>
      <c r="BB105" s="264">
        <v>9</v>
      </c>
      <c r="BC105" s="264">
        <v>59</v>
      </c>
      <c r="BD105" s="264">
        <v>0</v>
      </c>
      <c r="BE105" s="264">
        <v>0</v>
      </c>
      <c r="BF105" s="264">
        <v>63</v>
      </c>
      <c r="BG105" s="264">
        <v>198</v>
      </c>
      <c r="BH105" s="264">
        <v>0</v>
      </c>
      <c r="BI105" s="264">
        <v>72</v>
      </c>
      <c r="BJ105" s="264">
        <v>2</v>
      </c>
      <c r="BK105" s="264">
        <v>256</v>
      </c>
      <c r="BL105" s="264">
        <v>187</v>
      </c>
      <c r="BM105" s="264">
        <v>1961</v>
      </c>
      <c r="BN105" s="264">
        <v>295</v>
      </c>
      <c r="BO105" s="264">
        <v>958</v>
      </c>
      <c r="BP105" s="264">
        <v>15</v>
      </c>
      <c r="BQ105" s="264">
        <v>164</v>
      </c>
      <c r="BR105" s="264">
        <v>205</v>
      </c>
      <c r="BS105" s="264">
        <v>5148</v>
      </c>
      <c r="BT105" s="264">
        <v>1757</v>
      </c>
      <c r="BU105" s="264">
        <v>283</v>
      </c>
      <c r="BV105" s="264">
        <v>335</v>
      </c>
      <c r="BW105" s="264">
        <v>0</v>
      </c>
      <c r="BX105" s="264">
        <v>5407</v>
      </c>
      <c r="BY105" s="264">
        <v>845</v>
      </c>
      <c r="BZ105" s="264">
        <v>150</v>
      </c>
      <c r="CA105" s="264">
        <v>1389</v>
      </c>
      <c r="CB105" s="264">
        <v>1128</v>
      </c>
      <c r="CC105" s="264">
        <v>17</v>
      </c>
      <c r="CD105" s="264">
        <v>97</v>
      </c>
      <c r="CE105" s="264">
        <v>499</v>
      </c>
      <c r="CF105" s="264">
        <v>886</v>
      </c>
      <c r="CG105" s="264">
        <v>10136</v>
      </c>
      <c r="CH105" s="264">
        <v>3022</v>
      </c>
      <c r="CI105" s="264">
        <v>115</v>
      </c>
      <c r="CJ105" s="264">
        <v>96</v>
      </c>
      <c r="CK105" s="264">
        <v>125</v>
      </c>
      <c r="CL105" s="264">
        <v>5372</v>
      </c>
      <c r="CM105" s="264">
        <v>3816</v>
      </c>
      <c r="CN105" s="264">
        <v>1269</v>
      </c>
      <c r="CO105" s="264">
        <v>870068</v>
      </c>
      <c r="CP105" s="264">
        <v>14819</v>
      </c>
      <c r="CQ105" s="264">
        <v>186960</v>
      </c>
      <c r="CR105" s="264">
        <v>175625</v>
      </c>
      <c r="CS105" s="264">
        <v>418</v>
      </c>
      <c r="CT105" s="264">
        <v>319</v>
      </c>
      <c r="CU105" s="264">
        <v>2288</v>
      </c>
      <c r="CV105" s="264">
        <v>187</v>
      </c>
      <c r="CW105" s="264">
        <v>1481</v>
      </c>
      <c r="CX105" s="264">
        <v>111143</v>
      </c>
      <c r="CY105" s="264">
        <v>75754</v>
      </c>
      <c r="CZ105" s="264">
        <v>159737</v>
      </c>
      <c r="DA105" s="264">
        <v>843</v>
      </c>
      <c r="DB105" s="264">
        <v>2334</v>
      </c>
      <c r="DC105" s="264">
        <v>0</v>
      </c>
      <c r="DD105" s="265">
        <v>2176</v>
      </c>
      <c r="DE105" s="265">
        <v>1663542</v>
      </c>
      <c r="DF105" s="264">
        <v>19523</v>
      </c>
      <c r="DG105" s="264">
        <v>4348648</v>
      </c>
      <c r="DH105" s="264">
        <v>0</v>
      </c>
      <c r="DI105" s="264">
        <v>0</v>
      </c>
      <c r="DJ105" s="264">
        <v>0</v>
      </c>
      <c r="DK105" s="264">
        <v>0</v>
      </c>
      <c r="DL105" s="264">
        <v>0</v>
      </c>
      <c r="DM105" s="287">
        <v>4368171</v>
      </c>
      <c r="DN105" s="264">
        <v>6031713</v>
      </c>
      <c r="DO105" s="270">
        <v>53642</v>
      </c>
      <c r="DP105" s="265">
        <v>252</v>
      </c>
      <c r="DQ105" s="264">
        <v>53894</v>
      </c>
      <c r="DR105" s="287">
        <v>4422065</v>
      </c>
      <c r="DS105" s="287">
        <v>6085607</v>
      </c>
      <c r="DT105" s="264">
        <v>-540454</v>
      </c>
      <c r="DU105" s="264">
        <v>-1179</v>
      </c>
      <c r="DV105" s="264">
        <v>0</v>
      </c>
      <c r="DW105" s="264">
        <v>0</v>
      </c>
      <c r="DX105" s="287">
        <v>-541633</v>
      </c>
      <c r="DY105" s="264">
        <v>3880432</v>
      </c>
      <c r="DZ105" s="287">
        <v>5543974</v>
      </c>
    </row>
    <row r="106" spans="1:130" x14ac:dyDescent="0.15">
      <c r="A106" s="51" t="s">
        <v>220</v>
      </c>
      <c r="B106" s="50" t="s">
        <v>221</v>
      </c>
      <c r="C106" s="264">
        <v>0</v>
      </c>
      <c r="D106" s="264">
        <v>0</v>
      </c>
      <c r="E106" s="264">
        <v>0</v>
      </c>
      <c r="F106" s="264">
        <v>0</v>
      </c>
      <c r="G106" s="264">
        <v>0</v>
      </c>
      <c r="H106" s="264">
        <v>0</v>
      </c>
      <c r="I106" s="264">
        <v>0</v>
      </c>
      <c r="J106" s="264">
        <v>0</v>
      </c>
      <c r="K106" s="264">
        <v>0</v>
      </c>
      <c r="L106" s="264">
        <v>0</v>
      </c>
      <c r="M106" s="264">
        <v>0</v>
      </c>
      <c r="N106" s="264">
        <v>0</v>
      </c>
      <c r="O106" s="264">
        <v>0</v>
      </c>
      <c r="P106" s="264">
        <v>0</v>
      </c>
      <c r="Q106" s="264">
        <v>0</v>
      </c>
      <c r="R106" s="264">
        <v>0</v>
      </c>
      <c r="S106" s="264">
        <v>0</v>
      </c>
      <c r="T106" s="264">
        <v>0</v>
      </c>
      <c r="U106" s="264">
        <v>0</v>
      </c>
      <c r="V106" s="264">
        <v>0</v>
      </c>
      <c r="W106" s="264">
        <v>0</v>
      </c>
      <c r="X106" s="264">
        <v>0</v>
      </c>
      <c r="Y106" s="264">
        <v>0</v>
      </c>
      <c r="Z106" s="264">
        <v>0</v>
      </c>
      <c r="AA106" s="264">
        <v>0</v>
      </c>
      <c r="AB106" s="264">
        <v>0</v>
      </c>
      <c r="AC106" s="264">
        <v>0</v>
      </c>
      <c r="AD106" s="264">
        <v>0</v>
      </c>
      <c r="AE106" s="264">
        <v>0</v>
      </c>
      <c r="AF106" s="264">
        <v>0</v>
      </c>
      <c r="AG106" s="264">
        <v>0</v>
      </c>
      <c r="AH106" s="264">
        <v>0</v>
      </c>
      <c r="AI106" s="264">
        <v>0</v>
      </c>
      <c r="AJ106" s="264">
        <v>0</v>
      </c>
      <c r="AK106" s="264">
        <v>0</v>
      </c>
      <c r="AL106" s="264">
        <v>0</v>
      </c>
      <c r="AM106" s="264">
        <v>0</v>
      </c>
      <c r="AN106" s="264">
        <v>0</v>
      </c>
      <c r="AO106" s="264">
        <v>0</v>
      </c>
      <c r="AP106" s="264">
        <v>0</v>
      </c>
      <c r="AQ106" s="264">
        <v>0</v>
      </c>
      <c r="AR106" s="264">
        <v>0</v>
      </c>
      <c r="AS106" s="264">
        <v>0</v>
      </c>
      <c r="AT106" s="264">
        <v>0</v>
      </c>
      <c r="AU106" s="264">
        <v>0</v>
      </c>
      <c r="AV106" s="264">
        <v>0</v>
      </c>
      <c r="AW106" s="264">
        <v>0</v>
      </c>
      <c r="AX106" s="264">
        <v>0</v>
      </c>
      <c r="AY106" s="264">
        <v>0</v>
      </c>
      <c r="AZ106" s="264">
        <v>0</v>
      </c>
      <c r="BA106" s="264">
        <v>0</v>
      </c>
      <c r="BB106" s="264">
        <v>0</v>
      </c>
      <c r="BC106" s="264">
        <v>0</v>
      </c>
      <c r="BD106" s="264">
        <v>0</v>
      </c>
      <c r="BE106" s="264">
        <v>0</v>
      </c>
      <c r="BF106" s="264">
        <v>0</v>
      </c>
      <c r="BG106" s="264">
        <v>0</v>
      </c>
      <c r="BH106" s="264">
        <v>0</v>
      </c>
      <c r="BI106" s="264">
        <v>0</v>
      </c>
      <c r="BJ106" s="264">
        <v>0</v>
      </c>
      <c r="BK106" s="264">
        <v>0</v>
      </c>
      <c r="BL106" s="264">
        <v>0</v>
      </c>
      <c r="BM106" s="264">
        <v>0</v>
      </c>
      <c r="BN106" s="264">
        <v>0</v>
      </c>
      <c r="BO106" s="264">
        <v>0</v>
      </c>
      <c r="BP106" s="264">
        <v>0</v>
      </c>
      <c r="BQ106" s="264">
        <v>0</v>
      </c>
      <c r="BR106" s="264">
        <v>0</v>
      </c>
      <c r="BS106" s="264">
        <v>1470</v>
      </c>
      <c r="BT106" s="264">
        <v>0</v>
      </c>
      <c r="BU106" s="264">
        <v>0</v>
      </c>
      <c r="BV106" s="264">
        <v>0</v>
      </c>
      <c r="BW106" s="264">
        <v>0</v>
      </c>
      <c r="BX106" s="264">
        <v>0</v>
      </c>
      <c r="BY106" s="264">
        <v>0</v>
      </c>
      <c r="BZ106" s="264">
        <v>0</v>
      </c>
      <c r="CA106" s="264">
        <v>0</v>
      </c>
      <c r="CB106" s="264">
        <v>0</v>
      </c>
      <c r="CC106" s="264">
        <v>0</v>
      </c>
      <c r="CD106" s="264">
        <v>0</v>
      </c>
      <c r="CE106" s="264">
        <v>0</v>
      </c>
      <c r="CF106" s="264">
        <v>0</v>
      </c>
      <c r="CG106" s="264">
        <v>2974</v>
      </c>
      <c r="CH106" s="264">
        <v>145453</v>
      </c>
      <c r="CI106" s="264">
        <v>0</v>
      </c>
      <c r="CJ106" s="264">
        <v>45</v>
      </c>
      <c r="CK106" s="264">
        <v>14131</v>
      </c>
      <c r="CL106" s="264">
        <v>0</v>
      </c>
      <c r="CM106" s="264">
        <v>3314</v>
      </c>
      <c r="CN106" s="264">
        <v>216</v>
      </c>
      <c r="CO106" s="264">
        <v>0</v>
      </c>
      <c r="CP106" s="264">
        <v>0</v>
      </c>
      <c r="CQ106" s="264">
        <v>0</v>
      </c>
      <c r="CR106" s="264">
        <v>0</v>
      </c>
      <c r="CS106" s="264">
        <v>0</v>
      </c>
      <c r="CT106" s="264">
        <v>0</v>
      </c>
      <c r="CU106" s="264">
        <v>7564</v>
      </c>
      <c r="CV106" s="264">
        <v>0</v>
      </c>
      <c r="CW106" s="264">
        <v>0</v>
      </c>
      <c r="CX106" s="264">
        <v>26558</v>
      </c>
      <c r="CY106" s="264">
        <v>6229</v>
      </c>
      <c r="CZ106" s="264">
        <v>0</v>
      </c>
      <c r="DA106" s="264">
        <v>21047</v>
      </c>
      <c r="DB106" s="264">
        <v>10077</v>
      </c>
      <c r="DC106" s="264">
        <v>0</v>
      </c>
      <c r="DD106" s="265">
        <v>1254</v>
      </c>
      <c r="DE106" s="265">
        <v>240332</v>
      </c>
      <c r="DF106" s="264">
        <v>674760</v>
      </c>
      <c r="DG106" s="264">
        <v>9893497</v>
      </c>
      <c r="DH106" s="264">
        <v>0</v>
      </c>
      <c r="DI106" s="264">
        <v>0</v>
      </c>
      <c r="DJ106" s="264">
        <v>0</v>
      </c>
      <c r="DK106" s="264">
        <v>0</v>
      </c>
      <c r="DL106" s="264">
        <v>0</v>
      </c>
      <c r="DM106" s="287">
        <v>10568257</v>
      </c>
      <c r="DN106" s="264">
        <v>10808589</v>
      </c>
      <c r="DO106" s="270">
        <v>1183686</v>
      </c>
      <c r="DP106" s="265">
        <v>31968</v>
      </c>
      <c r="DQ106" s="264">
        <v>1215654</v>
      </c>
      <c r="DR106" s="287">
        <v>11783911</v>
      </c>
      <c r="DS106" s="287">
        <v>12024243</v>
      </c>
      <c r="DT106" s="264">
        <v>-2695593</v>
      </c>
      <c r="DU106" s="264">
        <v>-104989</v>
      </c>
      <c r="DV106" s="264">
        <v>0</v>
      </c>
      <c r="DW106" s="264">
        <v>0</v>
      </c>
      <c r="DX106" s="287">
        <v>-2800582</v>
      </c>
      <c r="DY106" s="264">
        <v>8983329</v>
      </c>
      <c r="DZ106" s="287">
        <v>9223661</v>
      </c>
    </row>
    <row r="107" spans="1:130" x14ac:dyDescent="0.15">
      <c r="A107" s="51" t="s">
        <v>222</v>
      </c>
      <c r="B107" s="50" t="s">
        <v>17</v>
      </c>
      <c r="C107" s="264">
        <v>64</v>
      </c>
      <c r="D107" s="264">
        <v>0</v>
      </c>
      <c r="E107" s="264">
        <v>2000</v>
      </c>
      <c r="F107" s="264">
        <v>285</v>
      </c>
      <c r="G107" s="264">
        <v>7095</v>
      </c>
      <c r="H107" s="264">
        <v>0</v>
      </c>
      <c r="I107" s="264">
        <v>678</v>
      </c>
      <c r="J107" s="264">
        <v>10471</v>
      </c>
      <c r="K107" s="264">
        <v>415</v>
      </c>
      <c r="L107" s="264">
        <v>2366</v>
      </c>
      <c r="M107" s="264">
        <v>0</v>
      </c>
      <c r="N107" s="264">
        <v>17</v>
      </c>
      <c r="O107" s="264">
        <v>266</v>
      </c>
      <c r="P107" s="264">
        <v>65</v>
      </c>
      <c r="Q107" s="264">
        <v>62</v>
      </c>
      <c r="R107" s="264">
        <v>178</v>
      </c>
      <c r="S107" s="264">
        <v>56</v>
      </c>
      <c r="T107" s="264">
        <v>173</v>
      </c>
      <c r="U107" s="264">
        <v>36</v>
      </c>
      <c r="V107" s="264">
        <v>28</v>
      </c>
      <c r="W107" s="264">
        <v>0</v>
      </c>
      <c r="X107" s="264">
        <v>65</v>
      </c>
      <c r="Y107" s="264">
        <v>0</v>
      </c>
      <c r="Z107" s="264">
        <v>5</v>
      </c>
      <c r="AA107" s="264">
        <v>39</v>
      </c>
      <c r="AB107" s="264">
        <v>0</v>
      </c>
      <c r="AC107" s="264">
        <v>38</v>
      </c>
      <c r="AD107" s="264">
        <v>63</v>
      </c>
      <c r="AE107" s="264">
        <v>3</v>
      </c>
      <c r="AF107" s="264">
        <v>3</v>
      </c>
      <c r="AG107" s="264">
        <v>5</v>
      </c>
      <c r="AH107" s="264">
        <v>175</v>
      </c>
      <c r="AI107" s="264">
        <v>1099</v>
      </c>
      <c r="AJ107" s="264">
        <v>71</v>
      </c>
      <c r="AK107" s="264">
        <v>0</v>
      </c>
      <c r="AL107" s="264">
        <v>0</v>
      </c>
      <c r="AM107" s="264">
        <v>0</v>
      </c>
      <c r="AN107" s="264">
        <v>19</v>
      </c>
      <c r="AO107" s="264">
        <v>90</v>
      </c>
      <c r="AP107" s="264">
        <v>4</v>
      </c>
      <c r="AQ107" s="264">
        <v>101</v>
      </c>
      <c r="AR107" s="264">
        <v>173</v>
      </c>
      <c r="AS107" s="264">
        <v>44</v>
      </c>
      <c r="AT107" s="264">
        <v>763</v>
      </c>
      <c r="AU107" s="264">
        <v>32</v>
      </c>
      <c r="AV107" s="264">
        <v>523</v>
      </c>
      <c r="AW107" s="264">
        <v>1205</v>
      </c>
      <c r="AX107" s="264">
        <v>766</v>
      </c>
      <c r="AY107" s="264">
        <v>11</v>
      </c>
      <c r="AZ107" s="264">
        <v>1</v>
      </c>
      <c r="BA107" s="264">
        <v>69</v>
      </c>
      <c r="BB107" s="264">
        <v>51</v>
      </c>
      <c r="BC107" s="264">
        <v>111</v>
      </c>
      <c r="BD107" s="264">
        <v>0</v>
      </c>
      <c r="BE107" s="264">
        <v>6</v>
      </c>
      <c r="BF107" s="264">
        <v>278</v>
      </c>
      <c r="BG107" s="264">
        <v>218</v>
      </c>
      <c r="BH107" s="264">
        <v>0</v>
      </c>
      <c r="BI107" s="264">
        <v>118</v>
      </c>
      <c r="BJ107" s="264">
        <v>49</v>
      </c>
      <c r="BK107" s="264">
        <v>4615</v>
      </c>
      <c r="BL107" s="264">
        <v>1238</v>
      </c>
      <c r="BM107" s="264">
        <v>7972</v>
      </c>
      <c r="BN107" s="264">
        <v>2598</v>
      </c>
      <c r="BO107" s="264">
        <v>965</v>
      </c>
      <c r="BP107" s="264">
        <v>133</v>
      </c>
      <c r="BQ107" s="264">
        <v>1207</v>
      </c>
      <c r="BR107" s="264">
        <v>0</v>
      </c>
      <c r="BS107" s="264">
        <v>61749</v>
      </c>
      <c r="BT107" s="264">
        <v>4246</v>
      </c>
      <c r="BU107" s="264">
        <v>7928</v>
      </c>
      <c r="BV107" s="264">
        <v>7842</v>
      </c>
      <c r="BW107" s="264">
        <v>21161</v>
      </c>
      <c r="BX107" s="264">
        <v>324</v>
      </c>
      <c r="BY107" s="264">
        <v>2519</v>
      </c>
      <c r="BZ107" s="264">
        <v>0</v>
      </c>
      <c r="CA107" s="264">
        <v>2559</v>
      </c>
      <c r="CB107" s="264">
        <v>592</v>
      </c>
      <c r="CC107" s="264">
        <v>38</v>
      </c>
      <c r="CD107" s="264">
        <v>735</v>
      </c>
      <c r="CE107" s="264">
        <v>2341</v>
      </c>
      <c r="CF107" s="264">
        <v>586</v>
      </c>
      <c r="CG107" s="264">
        <v>6974</v>
      </c>
      <c r="CH107" s="264">
        <v>3723</v>
      </c>
      <c r="CI107" s="264">
        <v>4919</v>
      </c>
      <c r="CJ107" s="264">
        <v>42</v>
      </c>
      <c r="CK107" s="264">
        <v>9938</v>
      </c>
      <c r="CL107" s="264">
        <v>18178</v>
      </c>
      <c r="CM107" s="264">
        <v>10995</v>
      </c>
      <c r="CN107" s="264">
        <v>19566</v>
      </c>
      <c r="CO107" s="264">
        <v>26818</v>
      </c>
      <c r="CP107" s="264">
        <v>667</v>
      </c>
      <c r="CQ107" s="264">
        <v>2846</v>
      </c>
      <c r="CR107" s="264">
        <v>5134</v>
      </c>
      <c r="CS107" s="264">
        <v>13871</v>
      </c>
      <c r="CT107" s="264">
        <v>5607</v>
      </c>
      <c r="CU107" s="264">
        <v>7483</v>
      </c>
      <c r="CV107" s="264">
        <v>2994</v>
      </c>
      <c r="CW107" s="264">
        <v>26031</v>
      </c>
      <c r="CX107" s="264">
        <v>26151</v>
      </c>
      <c r="CY107" s="264">
        <v>10350</v>
      </c>
      <c r="CZ107" s="264">
        <v>12855</v>
      </c>
      <c r="DA107" s="264">
        <v>37615</v>
      </c>
      <c r="DB107" s="264">
        <v>42680</v>
      </c>
      <c r="DC107" s="264">
        <v>0</v>
      </c>
      <c r="DD107" s="265">
        <v>1141</v>
      </c>
      <c r="DE107" s="265">
        <v>458379</v>
      </c>
      <c r="DF107" s="264">
        <v>64179</v>
      </c>
      <c r="DG107" s="264">
        <v>6913766</v>
      </c>
      <c r="DH107" s="264">
        <v>0</v>
      </c>
      <c r="DI107" s="264">
        <v>0</v>
      </c>
      <c r="DJ107" s="264">
        <v>0</v>
      </c>
      <c r="DK107" s="264">
        <v>0</v>
      </c>
      <c r="DL107" s="264">
        <v>0</v>
      </c>
      <c r="DM107" s="287">
        <v>6977945</v>
      </c>
      <c r="DN107" s="264">
        <v>7436324</v>
      </c>
      <c r="DO107" s="270">
        <v>80544</v>
      </c>
      <c r="DP107" s="265">
        <v>2360</v>
      </c>
      <c r="DQ107" s="264">
        <v>82904</v>
      </c>
      <c r="DR107" s="287">
        <v>7060849</v>
      </c>
      <c r="DS107" s="287">
        <v>7519228</v>
      </c>
      <c r="DT107" s="264">
        <v>-1431084</v>
      </c>
      <c r="DU107" s="264">
        <v>-2787</v>
      </c>
      <c r="DV107" s="264">
        <v>0</v>
      </c>
      <c r="DW107" s="264">
        <v>-2</v>
      </c>
      <c r="DX107" s="287">
        <v>-1433873</v>
      </c>
      <c r="DY107" s="264">
        <v>5626976</v>
      </c>
      <c r="DZ107" s="287">
        <v>6085355</v>
      </c>
    </row>
    <row r="108" spans="1:130" x14ac:dyDescent="0.15">
      <c r="A108" s="51" t="s">
        <v>223</v>
      </c>
      <c r="B108" s="50" t="s">
        <v>18</v>
      </c>
      <c r="C108" s="264">
        <v>2808</v>
      </c>
      <c r="D108" s="264">
        <v>20252</v>
      </c>
      <c r="E108" s="264">
        <v>5344</v>
      </c>
      <c r="F108" s="264">
        <v>9813</v>
      </c>
      <c r="G108" s="264">
        <v>7340</v>
      </c>
      <c r="H108" s="264">
        <v>0</v>
      </c>
      <c r="I108" s="264">
        <v>6949</v>
      </c>
      <c r="J108" s="264">
        <v>49093</v>
      </c>
      <c r="K108" s="264">
        <v>5935</v>
      </c>
      <c r="L108" s="264">
        <v>604</v>
      </c>
      <c r="M108" s="264">
        <v>0</v>
      </c>
      <c r="N108" s="264">
        <v>147</v>
      </c>
      <c r="O108" s="264">
        <v>2071</v>
      </c>
      <c r="P108" s="264">
        <v>1028</v>
      </c>
      <c r="Q108" s="264">
        <v>796</v>
      </c>
      <c r="R108" s="264">
        <v>2968</v>
      </c>
      <c r="S108" s="264">
        <v>794</v>
      </c>
      <c r="T108" s="264">
        <v>1926</v>
      </c>
      <c r="U108" s="264">
        <v>355</v>
      </c>
      <c r="V108" s="264">
        <v>382</v>
      </c>
      <c r="W108" s="264">
        <v>0</v>
      </c>
      <c r="X108" s="264">
        <v>257</v>
      </c>
      <c r="Y108" s="264">
        <v>0</v>
      </c>
      <c r="Z108" s="264">
        <v>27</v>
      </c>
      <c r="AA108" s="264">
        <v>486</v>
      </c>
      <c r="AB108" s="264">
        <v>0</v>
      </c>
      <c r="AC108" s="264">
        <v>153</v>
      </c>
      <c r="AD108" s="264">
        <v>168</v>
      </c>
      <c r="AE108" s="264">
        <v>12</v>
      </c>
      <c r="AF108" s="264">
        <v>116</v>
      </c>
      <c r="AG108" s="264">
        <v>199</v>
      </c>
      <c r="AH108" s="264">
        <v>2219</v>
      </c>
      <c r="AI108" s="264">
        <v>13429</v>
      </c>
      <c r="AJ108" s="264">
        <v>1840</v>
      </c>
      <c r="AK108" s="264">
        <v>0</v>
      </c>
      <c r="AL108" s="264">
        <v>0</v>
      </c>
      <c r="AM108" s="264">
        <v>0</v>
      </c>
      <c r="AN108" s="264">
        <v>183</v>
      </c>
      <c r="AO108" s="264">
        <v>244</v>
      </c>
      <c r="AP108" s="264">
        <v>23</v>
      </c>
      <c r="AQ108" s="264">
        <v>646</v>
      </c>
      <c r="AR108" s="264">
        <v>1309</v>
      </c>
      <c r="AS108" s="264">
        <v>333</v>
      </c>
      <c r="AT108" s="264">
        <v>7340</v>
      </c>
      <c r="AU108" s="264">
        <v>533</v>
      </c>
      <c r="AV108" s="264">
        <v>4375</v>
      </c>
      <c r="AW108" s="264">
        <v>10629</v>
      </c>
      <c r="AX108" s="264">
        <v>6582</v>
      </c>
      <c r="AY108" s="264">
        <v>58</v>
      </c>
      <c r="AZ108" s="264">
        <v>7</v>
      </c>
      <c r="BA108" s="264">
        <v>419</v>
      </c>
      <c r="BB108" s="264">
        <v>469</v>
      </c>
      <c r="BC108" s="264">
        <v>1467</v>
      </c>
      <c r="BD108" s="264">
        <v>0</v>
      </c>
      <c r="BE108" s="264">
        <v>4</v>
      </c>
      <c r="BF108" s="264">
        <v>1193</v>
      </c>
      <c r="BG108" s="264">
        <v>161</v>
      </c>
      <c r="BH108" s="264">
        <v>13</v>
      </c>
      <c r="BI108" s="264">
        <v>2111</v>
      </c>
      <c r="BJ108" s="264">
        <v>93</v>
      </c>
      <c r="BK108" s="264">
        <v>16979</v>
      </c>
      <c r="BL108" s="264">
        <v>269</v>
      </c>
      <c r="BM108" s="264">
        <v>63540</v>
      </c>
      <c r="BN108" s="264">
        <v>4490</v>
      </c>
      <c r="BO108" s="264">
        <v>1189</v>
      </c>
      <c r="BP108" s="264">
        <v>237</v>
      </c>
      <c r="BQ108" s="264">
        <v>5056</v>
      </c>
      <c r="BR108" s="264">
        <v>13856</v>
      </c>
      <c r="BS108" s="264">
        <v>184500</v>
      </c>
      <c r="BT108" s="264">
        <v>101496</v>
      </c>
      <c r="BU108" s="264">
        <v>8694</v>
      </c>
      <c r="BV108" s="264">
        <v>7855</v>
      </c>
      <c r="BW108" s="264">
        <v>0</v>
      </c>
      <c r="BX108" s="264">
        <v>3125</v>
      </c>
      <c r="BY108" s="264">
        <v>14264</v>
      </c>
      <c r="BZ108" s="264">
        <v>13005</v>
      </c>
      <c r="CA108" s="264">
        <v>43219</v>
      </c>
      <c r="CB108" s="264">
        <v>7178</v>
      </c>
      <c r="CC108" s="264">
        <v>2457</v>
      </c>
      <c r="CD108" s="264">
        <v>6973</v>
      </c>
      <c r="CE108" s="264">
        <v>26545</v>
      </c>
      <c r="CF108" s="264">
        <v>11171</v>
      </c>
      <c r="CG108" s="264">
        <v>62672</v>
      </c>
      <c r="CH108" s="264">
        <v>7937</v>
      </c>
      <c r="CI108" s="264">
        <v>2058</v>
      </c>
      <c r="CJ108" s="264">
        <v>394</v>
      </c>
      <c r="CK108" s="264">
        <v>4089</v>
      </c>
      <c r="CL108" s="264">
        <v>147642</v>
      </c>
      <c r="CM108" s="264">
        <v>61517</v>
      </c>
      <c r="CN108" s="264">
        <v>32168</v>
      </c>
      <c r="CO108" s="264">
        <v>107271</v>
      </c>
      <c r="CP108" s="264">
        <v>7444</v>
      </c>
      <c r="CQ108" s="264">
        <v>69423</v>
      </c>
      <c r="CR108" s="264">
        <v>99061</v>
      </c>
      <c r="CS108" s="264">
        <v>31216</v>
      </c>
      <c r="CT108" s="264">
        <v>5383</v>
      </c>
      <c r="CU108" s="264">
        <v>3088</v>
      </c>
      <c r="CV108" s="264">
        <v>13608</v>
      </c>
      <c r="CW108" s="264">
        <v>50706</v>
      </c>
      <c r="CX108" s="264">
        <v>23657</v>
      </c>
      <c r="CY108" s="264">
        <v>23608</v>
      </c>
      <c r="CZ108" s="264">
        <v>25678</v>
      </c>
      <c r="DA108" s="264">
        <v>22035</v>
      </c>
      <c r="DB108" s="264">
        <v>8923</v>
      </c>
      <c r="DC108" s="264">
        <v>0</v>
      </c>
      <c r="DD108" s="265">
        <v>571</v>
      </c>
      <c r="DE108" s="265">
        <v>1521950</v>
      </c>
      <c r="DF108" s="264">
        <v>0</v>
      </c>
      <c r="DG108" s="264">
        <v>0</v>
      </c>
      <c r="DH108" s="264">
        <v>0</v>
      </c>
      <c r="DI108" s="264">
        <v>0</v>
      </c>
      <c r="DJ108" s="264">
        <v>0</v>
      </c>
      <c r="DK108" s="264">
        <v>0</v>
      </c>
      <c r="DL108" s="264">
        <v>0</v>
      </c>
      <c r="DM108" s="287">
        <v>0</v>
      </c>
      <c r="DN108" s="264">
        <v>1521950</v>
      </c>
      <c r="DO108" s="270">
        <v>0</v>
      </c>
      <c r="DP108" s="265">
        <v>0</v>
      </c>
      <c r="DQ108" s="264">
        <v>0</v>
      </c>
      <c r="DR108" s="287">
        <v>0</v>
      </c>
      <c r="DS108" s="287">
        <v>1521950</v>
      </c>
      <c r="DT108" s="264">
        <v>0</v>
      </c>
      <c r="DU108" s="264">
        <v>0</v>
      </c>
      <c r="DV108" s="264">
        <v>0</v>
      </c>
      <c r="DW108" s="264">
        <v>0</v>
      </c>
      <c r="DX108" s="287">
        <v>0</v>
      </c>
      <c r="DY108" s="264">
        <v>0</v>
      </c>
      <c r="DZ108" s="287">
        <v>1521950</v>
      </c>
    </row>
    <row r="109" spans="1:130" x14ac:dyDescent="0.15">
      <c r="A109" s="58" t="s">
        <v>224</v>
      </c>
      <c r="B109" s="59" t="s">
        <v>19</v>
      </c>
      <c r="C109" s="266">
        <v>60301</v>
      </c>
      <c r="D109" s="266">
        <v>2917</v>
      </c>
      <c r="E109" s="266">
        <v>1346</v>
      </c>
      <c r="F109" s="266">
        <v>9087</v>
      </c>
      <c r="G109" s="266">
        <v>88216</v>
      </c>
      <c r="H109" s="266">
        <v>0</v>
      </c>
      <c r="I109" s="266">
        <v>59083</v>
      </c>
      <c r="J109" s="266">
        <v>722269</v>
      </c>
      <c r="K109" s="266">
        <v>235147</v>
      </c>
      <c r="L109" s="266">
        <v>560242</v>
      </c>
      <c r="M109" s="266">
        <v>0</v>
      </c>
      <c r="N109" s="266">
        <v>620</v>
      </c>
      <c r="O109" s="266">
        <v>5766</v>
      </c>
      <c r="P109" s="266">
        <v>8607</v>
      </c>
      <c r="Q109" s="266">
        <v>1333</v>
      </c>
      <c r="R109" s="266">
        <v>7796</v>
      </c>
      <c r="S109" s="266">
        <v>2531</v>
      </c>
      <c r="T109" s="266">
        <v>3950</v>
      </c>
      <c r="U109" s="266">
        <v>123</v>
      </c>
      <c r="V109" s="266">
        <v>2683</v>
      </c>
      <c r="W109" s="266">
        <v>0</v>
      </c>
      <c r="X109" s="266">
        <v>361</v>
      </c>
      <c r="Y109" s="266">
        <v>0</v>
      </c>
      <c r="Z109" s="266">
        <v>113</v>
      </c>
      <c r="AA109" s="266">
        <v>8772</v>
      </c>
      <c r="AB109" s="266">
        <v>9</v>
      </c>
      <c r="AC109" s="266">
        <v>2772</v>
      </c>
      <c r="AD109" s="266">
        <v>2030</v>
      </c>
      <c r="AE109" s="266">
        <v>234</v>
      </c>
      <c r="AF109" s="266">
        <v>271</v>
      </c>
      <c r="AG109" s="266">
        <v>253</v>
      </c>
      <c r="AH109" s="266">
        <v>38799</v>
      </c>
      <c r="AI109" s="266">
        <v>13104</v>
      </c>
      <c r="AJ109" s="266">
        <v>13769</v>
      </c>
      <c r="AK109" s="266">
        <v>0</v>
      </c>
      <c r="AL109" s="266">
        <v>0</v>
      </c>
      <c r="AM109" s="266">
        <v>0</v>
      </c>
      <c r="AN109" s="266">
        <v>1548</v>
      </c>
      <c r="AO109" s="266">
        <v>7487</v>
      </c>
      <c r="AP109" s="266">
        <v>104</v>
      </c>
      <c r="AQ109" s="266">
        <v>3618</v>
      </c>
      <c r="AR109" s="266">
        <v>13545</v>
      </c>
      <c r="AS109" s="266">
        <v>3461</v>
      </c>
      <c r="AT109" s="266">
        <v>53283</v>
      </c>
      <c r="AU109" s="266">
        <v>1056</v>
      </c>
      <c r="AV109" s="266">
        <v>3525</v>
      </c>
      <c r="AW109" s="266">
        <v>9249</v>
      </c>
      <c r="AX109" s="266">
        <v>38883</v>
      </c>
      <c r="AY109" s="266">
        <v>52</v>
      </c>
      <c r="AZ109" s="266">
        <v>33</v>
      </c>
      <c r="BA109" s="266">
        <v>2493</v>
      </c>
      <c r="BB109" s="266">
        <v>681</v>
      </c>
      <c r="BC109" s="266">
        <v>2057</v>
      </c>
      <c r="BD109" s="266">
        <v>0</v>
      </c>
      <c r="BE109" s="266">
        <v>37</v>
      </c>
      <c r="BF109" s="266">
        <v>4471</v>
      </c>
      <c r="BG109" s="266">
        <v>11339</v>
      </c>
      <c r="BH109" s="266">
        <v>324</v>
      </c>
      <c r="BI109" s="266">
        <v>2920</v>
      </c>
      <c r="BJ109" s="266">
        <v>1197</v>
      </c>
      <c r="BK109" s="266">
        <v>432027</v>
      </c>
      <c r="BL109" s="266">
        <v>201698</v>
      </c>
      <c r="BM109" s="266">
        <v>127328</v>
      </c>
      <c r="BN109" s="266">
        <v>106687</v>
      </c>
      <c r="BO109" s="266">
        <v>79982</v>
      </c>
      <c r="BP109" s="266">
        <v>4308</v>
      </c>
      <c r="BQ109" s="266">
        <v>49767</v>
      </c>
      <c r="BR109" s="266">
        <v>85891</v>
      </c>
      <c r="BS109" s="266">
        <v>639310</v>
      </c>
      <c r="BT109" s="266">
        <v>155125</v>
      </c>
      <c r="BU109" s="266">
        <v>60454</v>
      </c>
      <c r="BV109" s="266">
        <v>15975</v>
      </c>
      <c r="BW109" s="266">
        <v>5736</v>
      </c>
      <c r="BX109" s="266">
        <v>15431</v>
      </c>
      <c r="BY109" s="266">
        <v>115855</v>
      </c>
      <c r="BZ109" s="266">
        <v>0</v>
      </c>
      <c r="CA109" s="266">
        <v>26061</v>
      </c>
      <c r="CB109" s="266">
        <v>28657</v>
      </c>
      <c r="CC109" s="266">
        <v>417</v>
      </c>
      <c r="CD109" s="266">
        <v>12784</v>
      </c>
      <c r="CE109" s="266">
        <v>74002</v>
      </c>
      <c r="CF109" s="266">
        <v>3758</v>
      </c>
      <c r="CG109" s="266">
        <v>74417</v>
      </c>
      <c r="CH109" s="266">
        <v>35154</v>
      </c>
      <c r="CI109" s="266">
        <v>2669</v>
      </c>
      <c r="CJ109" s="266">
        <v>392</v>
      </c>
      <c r="CK109" s="266">
        <v>3215</v>
      </c>
      <c r="CL109" s="266">
        <v>48696</v>
      </c>
      <c r="CM109" s="266">
        <v>364792</v>
      </c>
      <c r="CN109" s="266">
        <v>25569</v>
      </c>
      <c r="CO109" s="266">
        <v>149108</v>
      </c>
      <c r="CP109" s="266">
        <v>46623</v>
      </c>
      <c r="CQ109" s="266">
        <v>219432</v>
      </c>
      <c r="CR109" s="266">
        <v>71859</v>
      </c>
      <c r="CS109" s="266">
        <v>36425</v>
      </c>
      <c r="CT109" s="266">
        <v>37116</v>
      </c>
      <c r="CU109" s="266">
        <v>712</v>
      </c>
      <c r="CV109" s="266">
        <v>14084</v>
      </c>
      <c r="CW109" s="266">
        <v>123107</v>
      </c>
      <c r="CX109" s="266">
        <v>21937</v>
      </c>
      <c r="CY109" s="266">
        <v>45301</v>
      </c>
      <c r="CZ109" s="266">
        <v>47979</v>
      </c>
      <c r="DA109" s="266">
        <v>15897</v>
      </c>
      <c r="DB109" s="266">
        <v>44003</v>
      </c>
      <c r="DC109" s="266">
        <v>0</v>
      </c>
      <c r="DD109" s="267">
        <v>0</v>
      </c>
      <c r="DE109" s="267">
        <v>5683607</v>
      </c>
      <c r="DF109" s="266">
        <v>0</v>
      </c>
      <c r="DG109" s="266">
        <v>12051</v>
      </c>
      <c r="DH109" s="266">
        <v>0</v>
      </c>
      <c r="DI109" s="266">
        <v>0</v>
      </c>
      <c r="DJ109" s="266">
        <v>0</v>
      </c>
      <c r="DK109" s="266">
        <v>0</v>
      </c>
      <c r="DL109" s="266">
        <v>0</v>
      </c>
      <c r="DM109" s="288">
        <v>12051</v>
      </c>
      <c r="DN109" s="266">
        <v>5695658</v>
      </c>
      <c r="DO109" s="289">
        <v>0</v>
      </c>
      <c r="DP109" s="267">
        <v>2333</v>
      </c>
      <c r="DQ109" s="266">
        <v>2333</v>
      </c>
      <c r="DR109" s="288">
        <v>14384</v>
      </c>
      <c r="DS109" s="288">
        <v>5697991</v>
      </c>
      <c r="DT109" s="266">
        <v>-2750016</v>
      </c>
      <c r="DU109" s="266">
        <v>-29589</v>
      </c>
      <c r="DV109" s="266">
        <v>0</v>
      </c>
      <c r="DW109" s="266">
        <v>0</v>
      </c>
      <c r="DX109" s="288">
        <v>-2779605</v>
      </c>
      <c r="DY109" s="266">
        <v>-2765221</v>
      </c>
      <c r="DZ109" s="288">
        <v>2918386</v>
      </c>
    </row>
    <row r="110" spans="1:130" x14ac:dyDescent="0.15">
      <c r="A110" s="53" t="s">
        <v>229</v>
      </c>
      <c r="B110" s="54" t="s">
        <v>227</v>
      </c>
      <c r="C110" s="268">
        <v>6802936</v>
      </c>
      <c r="D110" s="268">
        <v>20676627</v>
      </c>
      <c r="E110" s="268">
        <v>692715</v>
      </c>
      <c r="F110" s="268">
        <v>1023786</v>
      </c>
      <c r="G110" s="268">
        <v>5508829</v>
      </c>
      <c r="H110" s="268">
        <v>0</v>
      </c>
      <c r="I110" s="268">
        <v>1912752</v>
      </c>
      <c r="J110" s="268">
        <v>51682950</v>
      </c>
      <c r="K110" s="268">
        <v>8053898</v>
      </c>
      <c r="L110" s="268">
        <v>23544350</v>
      </c>
      <c r="M110" s="268">
        <v>0</v>
      </c>
      <c r="N110" s="268">
        <v>172212</v>
      </c>
      <c r="O110" s="268">
        <v>1158679</v>
      </c>
      <c r="P110" s="268">
        <v>1027749</v>
      </c>
      <c r="Q110" s="268">
        <v>423299</v>
      </c>
      <c r="R110" s="268">
        <v>3401540</v>
      </c>
      <c r="S110" s="268">
        <v>759855</v>
      </c>
      <c r="T110" s="268">
        <v>867126</v>
      </c>
      <c r="U110" s="268">
        <v>299070</v>
      </c>
      <c r="V110" s="268">
        <v>272249</v>
      </c>
      <c r="W110" s="268">
        <v>0</v>
      </c>
      <c r="X110" s="268">
        <v>673731</v>
      </c>
      <c r="Y110" s="268">
        <v>0</v>
      </c>
      <c r="Z110" s="268">
        <v>26716</v>
      </c>
      <c r="AA110" s="268">
        <v>501471</v>
      </c>
      <c r="AB110" s="268">
        <v>13339</v>
      </c>
      <c r="AC110" s="268">
        <v>354304</v>
      </c>
      <c r="AD110" s="268">
        <v>861714</v>
      </c>
      <c r="AE110" s="268">
        <v>26431</v>
      </c>
      <c r="AF110" s="268">
        <v>37939</v>
      </c>
      <c r="AG110" s="268">
        <v>43988</v>
      </c>
      <c r="AH110" s="268">
        <v>1789690</v>
      </c>
      <c r="AI110" s="268">
        <v>4883733</v>
      </c>
      <c r="AJ110" s="268">
        <v>611057</v>
      </c>
      <c r="AK110" s="268">
        <v>0</v>
      </c>
      <c r="AL110" s="268">
        <v>0</v>
      </c>
      <c r="AM110" s="268">
        <v>0</v>
      </c>
      <c r="AN110" s="268">
        <v>218046</v>
      </c>
      <c r="AO110" s="268">
        <v>1339073</v>
      </c>
      <c r="AP110" s="268">
        <v>35557</v>
      </c>
      <c r="AQ110" s="268">
        <v>970461</v>
      </c>
      <c r="AR110" s="268">
        <v>1431571</v>
      </c>
      <c r="AS110" s="268">
        <v>239032</v>
      </c>
      <c r="AT110" s="268">
        <v>4722115</v>
      </c>
      <c r="AU110" s="268">
        <v>255063</v>
      </c>
      <c r="AV110" s="268">
        <v>3774964</v>
      </c>
      <c r="AW110" s="268">
        <v>9806005</v>
      </c>
      <c r="AX110" s="268">
        <v>6509129</v>
      </c>
      <c r="AY110" s="268">
        <v>84174</v>
      </c>
      <c r="AZ110" s="268">
        <v>17956</v>
      </c>
      <c r="BA110" s="268">
        <v>502609</v>
      </c>
      <c r="BB110" s="268">
        <v>390933</v>
      </c>
      <c r="BC110" s="268">
        <v>1192526</v>
      </c>
      <c r="BD110" s="268">
        <v>0</v>
      </c>
      <c r="BE110" s="268">
        <v>40469</v>
      </c>
      <c r="BF110" s="268">
        <v>3172460</v>
      </c>
      <c r="BG110" s="268">
        <v>426507</v>
      </c>
      <c r="BH110" s="268">
        <v>14482</v>
      </c>
      <c r="BI110" s="268">
        <v>908574</v>
      </c>
      <c r="BJ110" s="268">
        <v>444309</v>
      </c>
      <c r="BK110" s="268">
        <v>13590594</v>
      </c>
      <c r="BL110" s="268">
        <v>5832327</v>
      </c>
      <c r="BM110" s="268">
        <v>13519881</v>
      </c>
      <c r="BN110" s="268">
        <v>3924033</v>
      </c>
      <c r="BO110" s="268">
        <v>7400052</v>
      </c>
      <c r="BP110" s="268">
        <v>1299095</v>
      </c>
      <c r="BQ110" s="268">
        <v>2355310</v>
      </c>
      <c r="BR110" s="268">
        <v>1361910</v>
      </c>
      <c r="BS110" s="268">
        <v>23678933</v>
      </c>
      <c r="BT110" s="268">
        <v>8821339</v>
      </c>
      <c r="BU110" s="268">
        <v>1400095</v>
      </c>
      <c r="BV110" s="268">
        <v>2614614</v>
      </c>
      <c r="BW110" s="268">
        <v>6218684</v>
      </c>
      <c r="BX110" s="268">
        <v>535208</v>
      </c>
      <c r="BY110" s="268">
        <v>2094681</v>
      </c>
      <c r="BZ110" s="268">
        <v>15797811</v>
      </c>
      <c r="CA110" s="268">
        <v>5476733</v>
      </c>
      <c r="CB110" s="268">
        <v>3842763</v>
      </c>
      <c r="CC110" s="268">
        <v>101774</v>
      </c>
      <c r="CD110" s="268">
        <v>933473</v>
      </c>
      <c r="CE110" s="268">
        <v>2060705</v>
      </c>
      <c r="CF110" s="268">
        <v>595131</v>
      </c>
      <c r="CG110" s="268">
        <v>10338195</v>
      </c>
      <c r="CH110" s="268">
        <v>1788261</v>
      </c>
      <c r="CI110" s="268">
        <v>1103979</v>
      </c>
      <c r="CJ110" s="268">
        <v>144906</v>
      </c>
      <c r="CK110" s="268">
        <v>1250758</v>
      </c>
      <c r="CL110" s="268">
        <v>13210522</v>
      </c>
      <c r="CM110" s="268">
        <v>5830997</v>
      </c>
      <c r="CN110" s="268">
        <v>2034872</v>
      </c>
      <c r="CO110" s="268">
        <v>30519677</v>
      </c>
      <c r="CP110" s="268">
        <v>1106401</v>
      </c>
      <c r="CQ110" s="268">
        <v>4515051</v>
      </c>
      <c r="CR110" s="268">
        <v>3863635</v>
      </c>
      <c r="CS110" s="268">
        <v>2292400</v>
      </c>
      <c r="CT110" s="268">
        <v>1815928</v>
      </c>
      <c r="CU110" s="268">
        <v>1997321</v>
      </c>
      <c r="CV110" s="268">
        <v>5253765</v>
      </c>
      <c r="CW110" s="268">
        <v>6805579</v>
      </c>
      <c r="CX110" s="268">
        <v>4912730</v>
      </c>
      <c r="CY110" s="268">
        <v>15294696</v>
      </c>
      <c r="CZ110" s="268">
        <v>1797517</v>
      </c>
      <c r="DA110" s="268">
        <v>3076228</v>
      </c>
      <c r="DB110" s="268">
        <v>1140716</v>
      </c>
      <c r="DC110" s="268">
        <v>1521950</v>
      </c>
      <c r="DD110" s="269">
        <v>1569884</v>
      </c>
      <c r="DE110" s="269">
        <v>421241864</v>
      </c>
      <c r="DF110" s="268">
        <v>13702418</v>
      </c>
      <c r="DG110" s="268">
        <v>326646829</v>
      </c>
      <c r="DH110" s="268">
        <v>144507771</v>
      </c>
      <c r="DI110" s="268">
        <v>21726633</v>
      </c>
      <c r="DJ110" s="268">
        <v>45163235</v>
      </c>
      <c r="DK110" s="268">
        <v>100056645</v>
      </c>
      <c r="DL110" s="268">
        <v>861799</v>
      </c>
      <c r="DM110" s="290">
        <v>652665330</v>
      </c>
      <c r="DN110" s="268">
        <v>1073907194</v>
      </c>
      <c r="DO110" s="291">
        <v>255684395</v>
      </c>
      <c r="DP110" s="269">
        <v>8643705</v>
      </c>
      <c r="DQ110" s="268">
        <v>264328100</v>
      </c>
      <c r="DR110" s="290">
        <v>916993430</v>
      </c>
      <c r="DS110" s="290">
        <v>1338235294</v>
      </c>
      <c r="DT110" s="268">
        <v>-311693178</v>
      </c>
      <c r="DU110" s="268">
        <v>-37068004</v>
      </c>
      <c r="DV110" s="268">
        <v>-161008</v>
      </c>
      <c r="DW110" s="268">
        <v>-2322623</v>
      </c>
      <c r="DX110" s="290">
        <v>-351244813</v>
      </c>
      <c r="DY110" s="268">
        <v>565748617</v>
      </c>
      <c r="DZ110" s="290">
        <v>986990481</v>
      </c>
    </row>
    <row r="111" spans="1:130" x14ac:dyDescent="0.15">
      <c r="A111" s="49" t="s">
        <v>230</v>
      </c>
      <c r="B111" s="50" t="s">
        <v>231</v>
      </c>
      <c r="C111" s="270">
        <v>35778</v>
      </c>
      <c r="D111" s="264">
        <v>33734</v>
      </c>
      <c r="E111" s="264">
        <v>21396</v>
      </c>
      <c r="F111" s="264">
        <v>39597</v>
      </c>
      <c r="G111" s="264">
        <v>182155</v>
      </c>
      <c r="H111" s="264">
        <v>0</v>
      </c>
      <c r="I111" s="264">
        <v>138702</v>
      </c>
      <c r="J111" s="264">
        <v>533008</v>
      </c>
      <c r="K111" s="264">
        <v>110557</v>
      </c>
      <c r="L111" s="264">
        <v>91438</v>
      </c>
      <c r="M111" s="264">
        <v>0</v>
      </c>
      <c r="N111" s="264">
        <v>2238</v>
      </c>
      <c r="O111" s="264">
        <v>17668</v>
      </c>
      <c r="P111" s="264">
        <v>13436</v>
      </c>
      <c r="Q111" s="264">
        <v>7931</v>
      </c>
      <c r="R111" s="264">
        <v>43100</v>
      </c>
      <c r="S111" s="264">
        <v>19695</v>
      </c>
      <c r="T111" s="264">
        <v>39433</v>
      </c>
      <c r="U111" s="264">
        <v>14203</v>
      </c>
      <c r="V111" s="264">
        <v>2577</v>
      </c>
      <c r="W111" s="264">
        <v>0</v>
      </c>
      <c r="X111" s="264">
        <v>19707</v>
      </c>
      <c r="Y111" s="264">
        <v>0</v>
      </c>
      <c r="Z111" s="264">
        <v>717</v>
      </c>
      <c r="AA111" s="264">
        <v>9994</v>
      </c>
      <c r="AB111" s="264">
        <v>34</v>
      </c>
      <c r="AC111" s="264">
        <v>4088</v>
      </c>
      <c r="AD111" s="264">
        <v>24706</v>
      </c>
      <c r="AE111" s="264">
        <v>407</v>
      </c>
      <c r="AF111" s="264">
        <v>1100</v>
      </c>
      <c r="AG111" s="264">
        <v>1764</v>
      </c>
      <c r="AH111" s="264">
        <v>44654</v>
      </c>
      <c r="AI111" s="264">
        <v>161520</v>
      </c>
      <c r="AJ111" s="264">
        <v>30777</v>
      </c>
      <c r="AK111" s="264">
        <v>0</v>
      </c>
      <c r="AL111" s="264">
        <v>0</v>
      </c>
      <c r="AM111" s="264">
        <v>0</v>
      </c>
      <c r="AN111" s="264">
        <v>702</v>
      </c>
      <c r="AO111" s="264">
        <v>11052</v>
      </c>
      <c r="AP111" s="264">
        <v>1547</v>
      </c>
      <c r="AQ111" s="264">
        <v>34162</v>
      </c>
      <c r="AR111" s="264">
        <v>47061</v>
      </c>
      <c r="AS111" s="264">
        <v>4368</v>
      </c>
      <c r="AT111" s="264">
        <v>130874</v>
      </c>
      <c r="AU111" s="264">
        <v>7923</v>
      </c>
      <c r="AV111" s="264">
        <v>136649</v>
      </c>
      <c r="AW111" s="264">
        <v>325083</v>
      </c>
      <c r="AX111" s="264">
        <v>86303</v>
      </c>
      <c r="AY111" s="264">
        <v>1127</v>
      </c>
      <c r="AZ111" s="264">
        <v>771</v>
      </c>
      <c r="BA111" s="264">
        <v>10178</v>
      </c>
      <c r="BB111" s="264">
        <v>4548</v>
      </c>
      <c r="BC111" s="264">
        <v>26331</v>
      </c>
      <c r="BD111" s="264">
        <v>0</v>
      </c>
      <c r="BE111" s="264">
        <v>86</v>
      </c>
      <c r="BF111" s="264">
        <v>7895</v>
      </c>
      <c r="BG111" s="264">
        <v>3046</v>
      </c>
      <c r="BH111" s="264">
        <v>44</v>
      </c>
      <c r="BI111" s="264">
        <v>8149</v>
      </c>
      <c r="BJ111" s="264">
        <v>1849</v>
      </c>
      <c r="BK111" s="264">
        <v>628378</v>
      </c>
      <c r="BL111" s="264">
        <v>155467</v>
      </c>
      <c r="BM111" s="264">
        <v>528538</v>
      </c>
      <c r="BN111" s="264">
        <v>129633</v>
      </c>
      <c r="BO111" s="264">
        <v>140610</v>
      </c>
      <c r="BP111" s="264">
        <v>23085</v>
      </c>
      <c r="BQ111" s="264">
        <v>69183</v>
      </c>
      <c r="BR111" s="264">
        <v>110523</v>
      </c>
      <c r="BS111" s="264">
        <v>2086206</v>
      </c>
      <c r="BT111" s="264">
        <v>921214</v>
      </c>
      <c r="BU111" s="264">
        <v>92358</v>
      </c>
      <c r="BV111" s="264">
        <v>178490</v>
      </c>
      <c r="BW111" s="264">
        <v>0</v>
      </c>
      <c r="BX111" s="264">
        <v>34460</v>
      </c>
      <c r="BY111" s="264">
        <v>145828</v>
      </c>
      <c r="BZ111" s="264">
        <v>0</v>
      </c>
      <c r="CA111" s="264">
        <v>553997</v>
      </c>
      <c r="CB111" s="264">
        <v>43818</v>
      </c>
      <c r="CC111" s="264">
        <v>15448</v>
      </c>
      <c r="CD111" s="264">
        <v>67039</v>
      </c>
      <c r="CE111" s="264">
        <v>203409</v>
      </c>
      <c r="CF111" s="264">
        <v>93169</v>
      </c>
      <c r="CG111" s="264">
        <v>203043</v>
      </c>
      <c r="CH111" s="264">
        <v>61837</v>
      </c>
      <c r="CI111" s="264">
        <v>67394</v>
      </c>
      <c r="CJ111" s="264">
        <v>509</v>
      </c>
      <c r="CK111" s="264">
        <v>97320</v>
      </c>
      <c r="CL111" s="264">
        <v>563141</v>
      </c>
      <c r="CM111" s="264">
        <v>231700</v>
      </c>
      <c r="CN111" s="264">
        <v>56799</v>
      </c>
      <c r="CO111" s="264">
        <v>588664</v>
      </c>
      <c r="CP111" s="264">
        <v>81832</v>
      </c>
      <c r="CQ111" s="264">
        <v>404922</v>
      </c>
      <c r="CR111" s="264">
        <v>314092</v>
      </c>
      <c r="CS111" s="264">
        <v>197104</v>
      </c>
      <c r="CT111" s="264">
        <v>39642</v>
      </c>
      <c r="CU111" s="264">
        <v>66209</v>
      </c>
      <c r="CV111" s="264">
        <v>112579</v>
      </c>
      <c r="CW111" s="264">
        <v>489219</v>
      </c>
      <c r="CX111" s="264">
        <v>255816</v>
      </c>
      <c r="CY111" s="264">
        <v>446424</v>
      </c>
      <c r="CZ111" s="264">
        <v>314860</v>
      </c>
      <c r="DA111" s="264">
        <v>275872</v>
      </c>
      <c r="DB111" s="264">
        <v>104553</v>
      </c>
      <c r="DC111" s="264">
        <v>0</v>
      </c>
      <c r="DD111" s="265">
        <v>12172</v>
      </c>
      <c r="DE111" s="287">
        <v>13702418</v>
      </c>
      <c r="DF111" s="292"/>
      <c r="DG111" s="292"/>
      <c r="DH111" s="292"/>
      <c r="DI111" s="292"/>
      <c r="DJ111" s="292"/>
      <c r="DK111" s="292"/>
      <c r="DL111" s="292"/>
      <c r="DM111" s="292"/>
      <c r="DN111" s="292"/>
      <c r="DO111" s="292"/>
      <c r="DP111" s="292"/>
      <c r="DQ111" s="292"/>
      <c r="DR111" s="292"/>
      <c r="DS111" s="292"/>
      <c r="DT111" s="292"/>
      <c r="DU111" s="292"/>
      <c r="DV111" s="292"/>
      <c r="DW111" s="292"/>
      <c r="DX111" s="292"/>
      <c r="DY111" s="292"/>
      <c r="DZ111" s="292"/>
    </row>
    <row r="112" spans="1:130" x14ac:dyDescent="0.15">
      <c r="A112" s="49" t="s">
        <v>232</v>
      </c>
      <c r="B112" s="50" t="s">
        <v>233</v>
      </c>
      <c r="C112" s="270">
        <v>2044488</v>
      </c>
      <c r="D112" s="264">
        <v>3305876</v>
      </c>
      <c r="E112" s="264">
        <v>773525</v>
      </c>
      <c r="F112" s="264">
        <v>259388</v>
      </c>
      <c r="G112" s="264">
        <v>1240339</v>
      </c>
      <c r="H112" s="264">
        <v>0</v>
      </c>
      <c r="I112" s="264">
        <v>410986</v>
      </c>
      <c r="J112" s="264">
        <v>7415030</v>
      </c>
      <c r="K112" s="264">
        <v>1187137</v>
      </c>
      <c r="L112" s="264">
        <v>1152664</v>
      </c>
      <c r="M112" s="264">
        <v>0</v>
      </c>
      <c r="N112" s="264">
        <v>66333</v>
      </c>
      <c r="O112" s="264">
        <v>463461</v>
      </c>
      <c r="P112" s="264">
        <v>208920</v>
      </c>
      <c r="Q112" s="264">
        <v>139777</v>
      </c>
      <c r="R112" s="264">
        <v>233939</v>
      </c>
      <c r="S112" s="264">
        <v>224183</v>
      </c>
      <c r="T112" s="264">
        <v>364584</v>
      </c>
      <c r="U112" s="264">
        <v>23526</v>
      </c>
      <c r="V112" s="264">
        <v>41044</v>
      </c>
      <c r="W112" s="264">
        <v>0</v>
      </c>
      <c r="X112" s="264">
        <v>85335</v>
      </c>
      <c r="Y112" s="264">
        <v>0</v>
      </c>
      <c r="Z112" s="264">
        <v>3231</v>
      </c>
      <c r="AA112" s="264">
        <v>66078</v>
      </c>
      <c r="AB112" s="264">
        <v>1639</v>
      </c>
      <c r="AC112" s="264">
        <v>31538</v>
      </c>
      <c r="AD112" s="264">
        <v>246916</v>
      </c>
      <c r="AE112" s="264">
        <v>7241</v>
      </c>
      <c r="AF112" s="264">
        <v>10862</v>
      </c>
      <c r="AG112" s="264">
        <v>15965</v>
      </c>
      <c r="AH112" s="264">
        <v>478034</v>
      </c>
      <c r="AI112" s="264">
        <v>2241442</v>
      </c>
      <c r="AJ112" s="264">
        <v>243171</v>
      </c>
      <c r="AK112" s="264">
        <v>0</v>
      </c>
      <c r="AL112" s="264">
        <v>0</v>
      </c>
      <c r="AM112" s="264">
        <v>0</v>
      </c>
      <c r="AN112" s="264">
        <v>17701</v>
      </c>
      <c r="AO112" s="264">
        <v>54914</v>
      </c>
      <c r="AP112" s="264">
        <v>12736</v>
      </c>
      <c r="AQ112" s="264">
        <v>288074</v>
      </c>
      <c r="AR112" s="264">
        <v>811853</v>
      </c>
      <c r="AS112" s="264">
        <v>94123</v>
      </c>
      <c r="AT112" s="264">
        <v>1672064</v>
      </c>
      <c r="AU112" s="264">
        <v>89358</v>
      </c>
      <c r="AV112" s="264">
        <v>672218</v>
      </c>
      <c r="AW112" s="264">
        <v>4357731</v>
      </c>
      <c r="AX112" s="264">
        <v>2025895</v>
      </c>
      <c r="AY112" s="264">
        <v>20507</v>
      </c>
      <c r="AZ112" s="264">
        <v>6286</v>
      </c>
      <c r="BA112" s="264">
        <v>85906</v>
      </c>
      <c r="BB112" s="264">
        <v>126987</v>
      </c>
      <c r="BC112" s="264">
        <v>364389</v>
      </c>
      <c r="BD112" s="264">
        <v>0</v>
      </c>
      <c r="BE112" s="264">
        <v>3774</v>
      </c>
      <c r="BF112" s="264">
        <v>569767</v>
      </c>
      <c r="BG112" s="264">
        <v>140693</v>
      </c>
      <c r="BH112" s="264">
        <v>3623</v>
      </c>
      <c r="BI112" s="264">
        <v>318522</v>
      </c>
      <c r="BJ112" s="264">
        <v>129223</v>
      </c>
      <c r="BK112" s="264">
        <v>6401002</v>
      </c>
      <c r="BL112" s="264">
        <v>2612592</v>
      </c>
      <c r="BM112" s="264">
        <v>6758344</v>
      </c>
      <c r="BN112" s="264">
        <v>3145214</v>
      </c>
      <c r="BO112" s="264">
        <v>1129667</v>
      </c>
      <c r="BP112" s="264">
        <v>176440</v>
      </c>
      <c r="BQ112" s="264">
        <v>766066</v>
      </c>
      <c r="BR112" s="264">
        <v>2120455</v>
      </c>
      <c r="BS112" s="264">
        <v>27157341</v>
      </c>
      <c r="BT112" s="264">
        <v>7296719</v>
      </c>
      <c r="BU112" s="264">
        <v>503453</v>
      </c>
      <c r="BV112" s="264">
        <v>1505325</v>
      </c>
      <c r="BW112" s="264">
        <v>0</v>
      </c>
      <c r="BX112" s="264">
        <v>346087</v>
      </c>
      <c r="BY112" s="264">
        <v>12457372</v>
      </c>
      <c r="BZ112" s="264">
        <v>0</v>
      </c>
      <c r="CA112" s="264">
        <v>1218116</v>
      </c>
      <c r="CB112" s="264">
        <v>349648</v>
      </c>
      <c r="CC112" s="264">
        <v>102840</v>
      </c>
      <c r="CD112" s="264">
        <v>663870</v>
      </c>
      <c r="CE112" s="264">
        <v>1974349</v>
      </c>
      <c r="CF112" s="264">
        <v>1247119</v>
      </c>
      <c r="CG112" s="264">
        <v>1699787</v>
      </c>
      <c r="CH112" s="264">
        <v>691769</v>
      </c>
      <c r="CI112" s="264">
        <v>1101812</v>
      </c>
      <c r="CJ112" s="264">
        <v>22851</v>
      </c>
      <c r="CK112" s="264">
        <v>727424</v>
      </c>
      <c r="CL112" s="264">
        <v>28570232</v>
      </c>
      <c r="CM112" s="264">
        <v>21352105</v>
      </c>
      <c r="CN112" s="264">
        <v>8756442</v>
      </c>
      <c r="CO112" s="264">
        <v>32581794</v>
      </c>
      <c r="CP112" s="264">
        <v>2237117</v>
      </c>
      <c r="CQ112" s="264">
        <v>9973425</v>
      </c>
      <c r="CR112" s="264">
        <v>10063620</v>
      </c>
      <c r="CS112" s="264">
        <v>2651925</v>
      </c>
      <c r="CT112" s="264">
        <v>759290</v>
      </c>
      <c r="CU112" s="264">
        <v>273434</v>
      </c>
      <c r="CV112" s="264">
        <v>6246953</v>
      </c>
      <c r="CW112" s="264">
        <v>8046291</v>
      </c>
      <c r="CX112" s="264">
        <v>1348775</v>
      </c>
      <c r="CY112" s="264">
        <v>6955584</v>
      </c>
      <c r="CZ112" s="264">
        <v>1531376</v>
      </c>
      <c r="DA112" s="264">
        <v>2152606</v>
      </c>
      <c r="DB112" s="264">
        <v>2125741</v>
      </c>
      <c r="DC112" s="264">
        <v>0</v>
      </c>
      <c r="DD112" s="265">
        <v>65708</v>
      </c>
      <c r="DE112" s="287">
        <v>262721076</v>
      </c>
      <c r="DF112" s="292"/>
      <c r="DG112" s="292"/>
      <c r="DH112" s="292"/>
      <c r="DI112" s="292"/>
      <c r="DJ112" s="292"/>
      <c r="DK112" s="292"/>
      <c r="DL112" s="292"/>
      <c r="DM112" s="292"/>
      <c r="DN112" s="292"/>
      <c r="DO112" s="292"/>
      <c r="DP112" s="292"/>
      <c r="DQ112" s="292"/>
      <c r="DR112" s="292"/>
      <c r="DS112" s="292"/>
      <c r="DT112" s="292"/>
      <c r="DU112" s="292"/>
      <c r="DV112" s="292"/>
      <c r="DW112" s="292"/>
      <c r="DX112" s="292"/>
      <c r="DY112" s="292"/>
      <c r="DZ112" s="292"/>
    </row>
    <row r="113" spans="1:130" x14ac:dyDescent="0.15">
      <c r="A113" s="49" t="s">
        <v>234</v>
      </c>
      <c r="B113" s="50" t="s">
        <v>235</v>
      </c>
      <c r="C113" s="270">
        <v>3844794</v>
      </c>
      <c r="D113" s="264">
        <v>1603406</v>
      </c>
      <c r="E113" s="264">
        <v>240891</v>
      </c>
      <c r="F113" s="264">
        <v>271460</v>
      </c>
      <c r="G113" s="264">
        <v>1922452</v>
      </c>
      <c r="H113" s="264">
        <v>0</v>
      </c>
      <c r="I113" s="264">
        <v>630793</v>
      </c>
      <c r="J113" s="264">
        <v>6527577</v>
      </c>
      <c r="K113" s="264">
        <v>2745890</v>
      </c>
      <c r="L113" s="264">
        <v>4056249</v>
      </c>
      <c r="M113" s="264">
        <v>0</v>
      </c>
      <c r="N113" s="264">
        <v>-48040</v>
      </c>
      <c r="O113" s="264">
        <v>-7659</v>
      </c>
      <c r="P113" s="264">
        <v>260659</v>
      </c>
      <c r="Q113" s="264">
        <v>68958</v>
      </c>
      <c r="R113" s="264">
        <v>311411</v>
      </c>
      <c r="S113" s="264">
        <v>215775</v>
      </c>
      <c r="T113" s="264">
        <v>265651</v>
      </c>
      <c r="U113" s="264">
        <v>43863</v>
      </c>
      <c r="V113" s="264">
        <v>25505</v>
      </c>
      <c r="W113" s="264">
        <v>0</v>
      </c>
      <c r="X113" s="264">
        <v>68293</v>
      </c>
      <c r="Y113" s="264">
        <v>0</v>
      </c>
      <c r="Z113" s="264">
        <v>10329</v>
      </c>
      <c r="AA113" s="264">
        <v>108964</v>
      </c>
      <c r="AB113" s="264">
        <v>821</v>
      </c>
      <c r="AC113" s="264">
        <v>109931</v>
      </c>
      <c r="AD113" s="264">
        <v>-15214</v>
      </c>
      <c r="AE113" s="264">
        <v>3112</v>
      </c>
      <c r="AF113" s="264">
        <v>8339</v>
      </c>
      <c r="AG113" s="264">
        <v>2713</v>
      </c>
      <c r="AH113" s="264">
        <v>555949</v>
      </c>
      <c r="AI113" s="264">
        <v>265251</v>
      </c>
      <c r="AJ113" s="264">
        <v>215870</v>
      </c>
      <c r="AK113" s="264">
        <v>0</v>
      </c>
      <c r="AL113" s="264">
        <v>0</v>
      </c>
      <c r="AM113" s="264">
        <v>0</v>
      </c>
      <c r="AN113" s="264">
        <v>48950</v>
      </c>
      <c r="AO113" s="264">
        <v>630227</v>
      </c>
      <c r="AP113" s="264">
        <v>-8225</v>
      </c>
      <c r="AQ113" s="264">
        <v>110702</v>
      </c>
      <c r="AR113" s="264">
        <v>102875</v>
      </c>
      <c r="AS113" s="264">
        <v>39304</v>
      </c>
      <c r="AT113" s="264">
        <v>1618360</v>
      </c>
      <c r="AU113" s="264">
        <v>17603</v>
      </c>
      <c r="AV113" s="264">
        <v>29971</v>
      </c>
      <c r="AW113" s="264">
        <v>-3033436</v>
      </c>
      <c r="AX113" s="264">
        <v>-475229</v>
      </c>
      <c r="AY113" s="264">
        <v>-12040</v>
      </c>
      <c r="AZ113" s="264">
        <v>-5519</v>
      </c>
      <c r="BA113" s="264">
        <v>48574</v>
      </c>
      <c r="BB113" s="264">
        <v>-40493</v>
      </c>
      <c r="BC113" s="264">
        <v>-395358</v>
      </c>
      <c r="BD113" s="264">
        <v>0</v>
      </c>
      <c r="BE113" s="264">
        <v>48</v>
      </c>
      <c r="BF113" s="264">
        <v>22734</v>
      </c>
      <c r="BG113" s="264">
        <v>24149</v>
      </c>
      <c r="BH113" s="264">
        <v>1316</v>
      </c>
      <c r="BI113" s="264">
        <v>14150</v>
      </c>
      <c r="BJ113" s="264">
        <v>-5363</v>
      </c>
      <c r="BK113" s="264">
        <v>4551857</v>
      </c>
      <c r="BL113" s="264">
        <v>2060388</v>
      </c>
      <c r="BM113" s="264">
        <v>2343074</v>
      </c>
      <c r="BN113" s="264">
        <v>563967</v>
      </c>
      <c r="BO113" s="264">
        <v>324027</v>
      </c>
      <c r="BP113" s="264">
        <v>91405</v>
      </c>
      <c r="BQ113" s="264">
        <v>569187</v>
      </c>
      <c r="BR113" s="264">
        <v>250627</v>
      </c>
      <c r="BS113" s="264">
        <v>26792526</v>
      </c>
      <c r="BT113" s="264">
        <v>10745365</v>
      </c>
      <c r="BU113" s="264">
        <v>853004</v>
      </c>
      <c r="BV113" s="264">
        <v>3757735</v>
      </c>
      <c r="BW113" s="264">
        <v>28433133</v>
      </c>
      <c r="BX113" s="264">
        <v>222150</v>
      </c>
      <c r="BY113" s="264">
        <v>4033354</v>
      </c>
      <c r="BZ113" s="264">
        <v>0</v>
      </c>
      <c r="CA113" s="264">
        <v>705181</v>
      </c>
      <c r="CB113" s="264">
        <v>25452</v>
      </c>
      <c r="CC113" s="264">
        <v>70277</v>
      </c>
      <c r="CD113" s="264">
        <v>542443</v>
      </c>
      <c r="CE113" s="264">
        <v>1638488</v>
      </c>
      <c r="CF113" s="264">
        <v>36413</v>
      </c>
      <c r="CG113" s="264">
        <v>5172648</v>
      </c>
      <c r="CH113" s="264">
        <v>577234</v>
      </c>
      <c r="CI113" s="264">
        <v>224693</v>
      </c>
      <c r="CJ113" s="264">
        <v>2423</v>
      </c>
      <c r="CK113" s="264">
        <v>209000</v>
      </c>
      <c r="CL113" s="264">
        <v>0</v>
      </c>
      <c r="CM113" s="264">
        <v>53720</v>
      </c>
      <c r="CN113" s="264">
        <v>1968481</v>
      </c>
      <c r="CO113" s="264">
        <v>1413658</v>
      </c>
      <c r="CP113" s="264">
        <v>97603</v>
      </c>
      <c r="CQ113" s="264">
        <v>116578</v>
      </c>
      <c r="CR113" s="264">
        <v>372306</v>
      </c>
      <c r="CS113" s="264">
        <v>-129161</v>
      </c>
      <c r="CT113" s="264">
        <v>1287781</v>
      </c>
      <c r="CU113" s="264">
        <v>85384</v>
      </c>
      <c r="CV113" s="264">
        <v>224253</v>
      </c>
      <c r="CW113" s="264">
        <v>3612377</v>
      </c>
      <c r="CX113" s="264">
        <v>1322954</v>
      </c>
      <c r="CY113" s="264">
        <v>2726204</v>
      </c>
      <c r="CZ113" s="264">
        <v>584061</v>
      </c>
      <c r="DA113" s="264">
        <v>1525297</v>
      </c>
      <c r="DB113" s="264">
        <v>572882</v>
      </c>
      <c r="DC113" s="264">
        <v>0</v>
      </c>
      <c r="DD113" s="265">
        <v>898620</v>
      </c>
      <c r="DE113" s="287">
        <v>134576342</v>
      </c>
      <c r="DF113" s="292"/>
      <c r="DG113" s="292"/>
      <c r="DH113" s="292"/>
      <c r="DI113" s="292"/>
      <c r="DJ113" s="292"/>
      <c r="DK113" s="292"/>
      <c r="DL113" s="292"/>
      <c r="DM113" s="292"/>
      <c r="DN113" s="292"/>
      <c r="DO113" s="292"/>
      <c r="DP113" s="292"/>
      <c r="DQ113" s="292"/>
      <c r="DR113" s="292"/>
      <c r="DS113" s="292"/>
      <c r="DT113" s="292"/>
      <c r="DU113" s="292"/>
      <c r="DV113" s="292"/>
      <c r="DW113" s="292"/>
      <c r="DX113" s="292"/>
      <c r="DY113" s="292"/>
      <c r="DZ113" s="292"/>
    </row>
    <row r="114" spans="1:130" x14ac:dyDescent="0.15">
      <c r="A114" s="49" t="s">
        <v>236</v>
      </c>
      <c r="B114" s="50" t="s">
        <v>237</v>
      </c>
      <c r="C114" s="270">
        <v>3066967</v>
      </c>
      <c r="D114" s="264">
        <v>2748366</v>
      </c>
      <c r="E114" s="264">
        <v>191575</v>
      </c>
      <c r="F114" s="264">
        <v>345210</v>
      </c>
      <c r="G114" s="264">
        <v>1439951</v>
      </c>
      <c r="H114" s="264">
        <v>0</v>
      </c>
      <c r="I114" s="264">
        <v>924417</v>
      </c>
      <c r="J114" s="264">
        <v>2845804</v>
      </c>
      <c r="K114" s="264">
        <v>964179</v>
      </c>
      <c r="L114" s="264">
        <v>378321</v>
      </c>
      <c r="M114" s="264">
        <v>0</v>
      </c>
      <c r="N114" s="264">
        <v>32554</v>
      </c>
      <c r="O114" s="264">
        <v>173204</v>
      </c>
      <c r="P114" s="264">
        <v>107217</v>
      </c>
      <c r="Q114" s="264">
        <v>35559</v>
      </c>
      <c r="R114" s="264">
        <v>400606</v>
      </c>
      <c r="S114" s="264">
        <v>68525</v>
      </c>
      <c r="T114" s="264">
        <v>213999</v>
      </c>
      <c r="U114" s="264">
        <v>39746</v>
      </c>
      <c r="V114" s="264">
        <v>69224</v>
      </c>
      <c r="W114" s="264">
        <v>0</v>
      </c>
      <c r="X114" s="264">
        <v>161155</v>
      </c>
      <c r="Y114" s="264">
        <v>0</v>
      </c>
      <c r="Z114" s="264">
        <v>13511</v>
      </c>
      <c r="AA114" s="264">
        <v>72891</v>
      </c>
      <c r="AB114" s="264">
        <v>264</v>
      </c>
      <c r="AC114" s="264">
        <v>51169</v>
      </c>
      <c r="AD114" s="264">
        <v>133113</v>
      </c>
      <c r="AE114" s="264">
        <v>8483</v>
      </c>
      <c r="AF114" s="264">
        <v>2386</v>
      </c>
      <c r="AG114" s="264">
        <v>16863</v>
      </c>
      <c r="AH114" s="264">
        <v>296494</v>
      </c>
      <c r="AI114" s="264">
        <v>1371596</v>
      </c>
      <c r="AJ114" s="264">
        <v>103254</v>
      </c>
      <c r="AK114" s="264">
        <v>0</v>
      </c>
      <c r="AL114" s="264">
        <v>0</v>
      </c>
      <c r="AM114" s="264">
        <v>0</v>
      </c>
      <c r="AN114" s="264">
        <v>5453</v>
      </c>
      <c r="AO114" s="264">
        <v>51173</v>
      </c>
      <c r="AP114" s="264">
        <v>1747</v>
      </c>
      <c r="AQ114" s="264">
        <v>113055</v>
      </c>
      <c r="AR114" s="264">
        <v>327566</v>
      </c>
      <c r="AS114" s="264">
        <v>43963</v>
      </c>
      <c r="AT114" s="264">
        <v>1153923</v>
      </c>
      <c r="AU114" s="264">
        <v>85828</v>
      </c>
      <c r="AV114" s="264">
        <v>1719683</v>
      </c>
      <c r="AW114" s="264">
        <v>3471117</v>
      </c>
      <c r="AX114" s="264">
        <v>1884278</v>
      </c>
      <c r="AY114" s="264">
        <v>30960</v>
      </c>
      <c r="AZ114" s="264">
        <v>7455</v>
      </c>
      <c r="BA114" s="264">
        <v>96637</v>
      </c>
      <c r="BB114" s="264">
        <v>120242</v>
      </c>
      <c r="BC114" s="264">
        <v>517583</v>
      </c>
      <c r="BD114" s="264">
        <v>0</v>
      </c>
      <c r="BE114" s="264">
        <v>6197</v>
      </c>
      <c r="BF114" s="264">
        <v>593310</v>
      </c>
      <c r="BG114" s="264">
        <v>110534</v>
      </c>
      <c r="BH114" s="264">
        <v>2305</v>
      </c>
      <c r="BI114" s="264">
        <v>214873</v>
      </c>
      <c r="BJ114" s="264">
        <v>15633</v>
      </c>
      <c r="BK114" s="264">
        <v>606551</v>
      </c>
      <c r="BL114" s="264">
        <v>227619</v>
      </c>
      <c r="BM114" s="264">
        <v>1698068</v>
      </c>
      <c r="BN114" s="264">
        <v>379629</v>
      </c>
      <c r="BO114" s="264">
        <v>3212621</v>
      </c>
      <c r="BP114" s="264">
        <v>321867</v>
      </c>
      <c r="BQ114" s="264">
        <v>947562</v>
      </c>
      <c r="BR114" s="264">
        <v>230494</v>
      </c>
      <c r="BS114" s="264">
        <v>5836433</v>
      </c>
      <c r="BT114" s="264">
        <v>2100136</v>
      </c>
      <c r="BU114" s="264">
        <v>1584144</v>
      </c>
      <c r="BV114" s="264">
        <v>3928434</v>
      </c>
      <c r="BW114" s="264">
        <v>16893817</v>
      </c>
      <c r="BX114" s="264">
        <v>668259</v>
      </c>
      <c r="BY114" s="264">
        <v>2893265</v>
      </c>
      <c r="BZ114" s="264">
        <v>0</v>
      </c>
      <c r="CA114" s="264">
        <v>1048144</v>
      </c>
      <c r="CB114" s="264">
        <v>618538</v>
      </c>
      <c r="CC114" s="264">
        <v>78721</v>
      </c>
      <c r="CD114" s="264">
        <v>927550</v>
      </c>
      <c r="CE114" s="264">
        <v>680434</v>
      </c>
      <c r="CF114" s="264">
        <v>165815</v>
      </c>
      <c r="CG114" s="264">
        <v>3954481</v>
      </c>
      <c r="CH114" s="264">
        <v>236095</v>
      </c>
      <c r="CI114" s="264">
        <v>211522</v>
      </c>
      <c r="CJ114" s="264">
        <v>3492</v>
      </c>
      <c r="CK114" s="264">
        <v>78167</v>
      </c>
      <c r="CL114" s="264">
        <v>0</v>
      </c>
      <c r="CM114" s="264">
        <v>858463</v>
      </c>
      <c r="CN114" s="264">
        <v>1516969</v>
      </c>
      <c r="CO114" s="264">
        <v>5641126</v>
      </c>
      <c r="CP114" s="264">
        <v>152751</v>
      </c>
      <c r="CQ114" s="264">
        <v>498484</v>
      </c>
      <c r="CR114" s="264">
        <v>1576666</v>
      </c>
      <c r="CS114" s="264">
        <v>353150</v>
      </c>
      <c r="CT114" s="264">
        <v>2756952</v>
      </c>
      <c r="CU114" s="264">
        <v>154712</v>
      </c>
      <c r="CV114" s="264">
        <v>596026</v>
      </c>
      <c r="CW114" s="264">
        <v>1450969</v>
      </c>
      <c r="CX114" s="264">
        <v>896034</v>
      </c>
      <c r="CY114" s="264">
        <v>1310887</v>
      </c>
      <c r="CZ114" s="264">
        <v>907412</v>
      </c>
      <c r="DA114" s="264">
        <v>1609268</v>
      </c>
      <c r="DB114" s="264">
        <v>1266924</v>
      </c>
      <c r="DC114" s="264">
        <v>0</v>
      </c>
      <c r="DD114" s="265">
        <v>281563</v>
      </c>
      <c r="DE114" s="287">
        <v>98210332</v>
      </c>
      <c r="DF114" s="292"/>
      <c r="DG114" s="292"/>
      <c r="DH114" s="292"/>
      <c r="DI114" s="292"/>
      <c r="DJ114" s="292"/>
      <c r="DK114" s="292"/>
      <c r="DL114" s="292"/>
      <c r="DM114" s="292"/>
      <c r="DN114" s="292"/>
      <c r="DO114" s="292"/>
      <c r="DP114" s="292"/>
      <c r="DQ114" s="292"/>
      <c r="DR114" s="292"/>
      <c r="DS114" s="292"/>
      <c r="DT114" s="292"/>
      <c r="DU114" s="292"/>
      <c r="DV114" s="292"/>
      <c r="DW114" s="292"/>
      <c r="DX114" s="292"/>
      <c r="DY114" s="292"/>
      <c r="DZ114" s="292"/>
    </row>
    <row r="115" spans="1:130" x14ac:dyDescent="0.15">
      <c r="A115" s="49" t="s">
        <v>238</v>
      </c>
      <c r="B115" s="50" t="s">
        <v>239</v>
      </c>
      <c r="C115" s="270">
        <v>0</v>
      </c>
      <c r="D115" s="264">
        <v>0</v>
      </c>
      <c r="E115" s="264">
        <v>0</v>
      </c>
      <c r="F115" s="264">
        <v>0</v>
      </c>
      <c r="G115" s="264">
        <v>0</v>
      </c>
      <c r="H115" s="264">
        <v>0</v>
      </c>
      <c r="I115" s="264">
        <v>0</v>
      </c>
      <c r="J115" s="264">
        <v>0</v>
      </c>
      <c r="K115" s="264">
        <v>0</v>
      </c>
      <c r="L115" s="264">
        <v>0</v>
      </c>
      <c r="M115" s="264">
        <v>0</v>
      </c>
      <c r="N115" s="264">
        <v>0</v>
      </c>
      <c r="O115" s="264">
        <v>0</v>
      </c>
      <c r="P115" s="264">
        <v>0</v>
      </c>
      <c r="Q115" s="264">
        <v>0</v>
      </c>
      <c r="R115" s="264">
        <v>0</v>
      </c>
      <c r="S115" s="264">
        <v>0</v>
      </c>
      <c r="T115" s="264">
        <v>0</v>
      </c>
      <c r="U115" s="264">
        <v>0</v>
      </c>
      <c r="V115" s="264">
        <v>0</v>
      </c>
      <c r="W115" s="264">
        <v>0</v>
      </c>
      <c r="X115" s="264">
        <v>0</v>
      </c>
      <c r="Y115" s="264">
        <v>0</v>
      </c>
      <c r="Z115" s="264">
        <v>0</v>
      </c>
      <c r="AA115" s="264">
        <v>0</v>
      </c>
      <c r="AB115" s="264">
        <v>0</v>
      </c>
      <c r="AC115" s="264">
        <v>0</v>
      </c>
      <c r="AD115" s="264">
        <v>0</v>
      </c>
      <c r="AE115" s="264">
        <v>0</v>
      </c>
      <c r="AF115" s="264">
        <v>0</v>
      </c>
      <c r="AG115" s="264">
        <v>0</v>
      </c>
      <c r="AH115" s="264">
        <v>0</v>
      </c>
      <c r="AI115" s="264">
        <v>0</v>
      </c>
      <c r="AJ115" s="264">
        <v>0</v>
      </c>
      <c r="AK115" s="264">
        <v>0</v>
      </c>
      <c r="AL115" s="264">
        <v>0</v>
      </c>
      <c r="AM115" s="264">
        <v>0</v>
      </c>
      <c r="AN115" s="264">
        <v>0</v>
      </c>
      <c r="AO115" s="264">
        <v>0</v>
      </c>
      <c r="AP115" s="264">
        <v>0</v>
      </c>
      <c r="AQ115" s="264">
        <v>0</v>
      </c>
      <c r="AR115" s="264">
        <v>0</v>
      </c>
      <c r="AS115" s="264">
        <v>0</v>
      </c>
      <c r="AT115" s="264">
        <v>0</v>
      </c>
      <c r="AU115" s="264">
        <v>0</v>
      </c>
      <c r="AV115" s="264">
        <v>0</v>
      </c>
      <c r="AW115" s="264">
        <v>0</v>
      </c>
      <c r="AX115" s="264">
        <v>0</v>
      </c>
      <c r="AY115" s="264">
        <v>0</v>
      </c>
      <c r="AZ115" s="264">
        <v>0</v>
      </c>
      <c r="BA115" s="264">
        <v>0</v>
      </c>
      <c r="BB115" s="264">
        <v>0</v>
      </c>
      <c r="BC115" s="264">
        <v>0</v>
      </c>
      <c r="BD115" s="264">
        <v>0</v>
      </c>
      <c r="BE115" s="264">
        <v>0</v>
      </c>
      <c r="BF115" s="264">
        <v>0</v>
      </c>
      <c r="BG115" s="264">
        <v>0</v>
      </c>
      <c r="BH115" s="264">
        <v>0</v>
      </c>
      <c r="BI115" s="264">
        <v>0</v>
      </c>
      <c r="BJ115" s="264">
        <v>0</v>
      </c>
      <c r="BK115" s="264">
        <v>0</v>
      </c>
      <c r="BL115" s="264">
        <v>0</v>
      </c>
      <c r="BM115" s="264">
        <v>0</v>
      </c>
      <c r="BN115" s="264">
        <v>0</v>
      </c>
      <c r="BO115" s="264">
        <v>0</v>
      </c>
      <c r="BP115" s="264">
        <v>0</v>
      </c>
      <c r="BQ115" s="264">
        <v>101783</v>
      </c>
      <c r="BR115" s="264">
        <v>118326</v>
      </c>
      <c r="BS115" s="264">
        <v>0</v>
      </c>
      <c r="BT115" s="264">
        <v>0</v>
      </c>
      <c r="BU115" s="264">
        <v>0</v>
      </c>
      <c r="BV115" s="264">
        <v>0</v>
      </c>
      <c r="BW115" s="264">
        <v>0</v>
      </c>
      <c r="BX115" s="264">
        <v>0</v>
      </c>
      <c r="BY115" s="264">
        <v>0</v>
      </c>
      <c r="BZ115" s="264">
        <v>0</v>
      </c>
      <c r="CA115" s="264">
        <v>0</v>
      </c>
      <c r="CB115" s="264">
        <v>0</v>
      </c>
      <c r="CC115" s="264">
        <v>0</v>
      </c>
      <c r="CD115" s="264">
        <v>0</v>
      </c>
      <c r="CE115" s="264">
        <v>7422</v>
      </c>
      <c r="CF115" s="264">
        <v>0</v>
      </c>
      <c r="CG115" s="264">
        <v>0</v>
      </c>
      <c r="CH115" s="264">
        <v>0</v>
      </c>
      <c r="CI115" s="264">
        <v>0</v>
      </c>
      <c r="CJ115" s="264">
        <v>0</v>
      </c>
      <c r="CK115" s="264">
        <v>0</v>
      </c>
      <c r="CL115" s="264">
        <v>15231398</v>
      </c>
      <c r="CM115" s="264">
        <v>5070702</v>
      </c>
      <c r="CN115" s="264">
        <v>526842</v>
      </c>
      <c r="CO115" s="264">
        <v>0</v>
      </c>
      <c r="CP115" s="264">
        <v>128917</v>
      </c>
      <c r="CQ115" s="264">
        <v>541243</v>
      </c>
      <c r="CR115" s="264">
        <v>0</v>
      </c>
      <c r="CS115" s="264">
        <v>0</v>
      </c>
      <c r="CT115" s="264">
        <v>0</v>
      </c>
      <c r="CU115" s="264">
        <v>0</v>
      </c>
      <c r="CV115" s="264">
        <v>0</v>
      </c>
      <c r="CW115" s="264">
        <v>0</v>
      </c>
      <c r="CX115" s="264">
        <v>0</v>
      </c>
      <c r="CY115" s="264">
        <v>0</v>
      </c>
      <c r="CZ115" s="264">
        <v>0</v>
      </c>
      <c r="DA115" s="264">
        <v>0</v>
      </c>
      <c r="DB115" s="264">
        <v>0</v>
      </c>
      <c r="DC115" s="264">
        <v>0</v>
      </c>
      <c r="DD115" s="265">
        <v>0</v>
      </c>
      <c r="DE115" s="287">
        <v>21726633</v>
      </c>
      <c r="DF115" s="292"/>
      <c r="DG115" s="292"/>
      <c r="DH115" s="292"/>
      <c r="DI115" s="292"/>
      <c r="DJ115" s="292"/>
      <c r="DK115" s="292"/>
      <c r="DL115" s="292"/>
      <c r="DM115" s="292"/>
      <c r="DN115" s="292"/>
      <c r="DO115" s="292"/>
      <c r="DP115" s="292"/>
      <c r="DQ115" s="292"/>
      <c r="DR115" s="292"/>
      <c r="DS115" s="292"/>
      <c r="DT115" s="292"/>
      <c r="DU115" s="292"/>
      <c r="DV115" s="292"/>
      <c r="DW115" s="292"/>
      <c r="DX115" s="292"/>
      <c r="DY115" s="292"/>
      <c r="DZ115" s="292"/>
    </row>
    <row r="116" spans="1:130" x14ac:dyDescent="0.15">
      <c r="A116" s="49" t="s">
        <v>240</v>
      </c>
      <c r="B116" s="50" t="s">
        <v>241</v>
      </c>
      <c r="C116" s="270">
        <v>1301216</v>
      </c>
      <c r="D116" s="264">
        <v>774808</v>
      </c>
      <c r="E116" s="264">
        <v>66496</v>
      </c>
      <c r="F116" s="264">
        <v>111379</v>
      </c>
      <c r="G116" s="264">
        <v>621746</v>
      </c>
      <c r="H116" s="264">
        <v>0</v>
      </c>
      <c r="I116" s="264">
        <v>501647</v>
      </c>
      <c r="J116" s="264">
        <v>1693021</v>
      </c>
      <c r="K116" s="264">
        <v>4361794</v>
      </c>
      <c r="L116" s="264">
        <v>798568</v>
      </c>
      <c r="M116" s="264">
        <v>0</v>
      </c>
      <c r="N116" s="264">
        <v>33261</v>
      </c>
      <c r="O116" s="264">
        <v>162059</v>
      </c>
      <c r="P116" s="264">
        <v>78410</v>
      </c>
      <c r="Q116" s="264">
        <v>32397</v>
      </c>
      <c r="R116" s="264">
        <v>91688</v>
      </c>
      <c r="S116" s="264">
        <v>70654</v>
      </c>
      <c r="T116" s="264">
        <v>107668</v>
      </c>
      <c r="U116" s="264">
        <v>16825</v>
      </c>
      <c r="V116" s="264">
        <v>7790</v>
      </c>
      <c r="W116" s="264">
        <v>0</v>
      </c>
      <c r="X116" s="264">
        <v>43147</v>
      </c>
      <c r="Y116" s="264">
        <v>0</v>
      </c>
      <c r="Z116" s="264">
        <v>2149</v>
      </c>
      <c r="AA116" s="264">
        <v>27357</v>
      </c>
      <c r="AB116" s="264">
        <v>3362</v>
      </c>
      <c r="AC116" s="264">
        <v>10738</v>
      </c>
      <c r="AD116" s="264">
        <v>90426</v>
      </c>
      <c r="AE116" s="264">
        <v>1689</v>
      </c>
      <c r="AF116" s="264">
        <v>2654</v>
      </c>
      <c r="AG116" s="264">
        <v>2574</v>
      </c>
      <c r="AH116" s="264">
        <v>220255</v>
      </c>
      <c r="AI116" s="264">
        <v>368541</v>
      </c>
      <c r="AJ116" s="264">
        <v>51318</v>
      </c>
      <c r="AK116" s="264">
        <v>0</v>
      </c>
      <c r="AL116" s="264">
        <v>0</v>
      </c>
      <c r="AM116" s="264">
        <v>0</v>
      </c>
      <c r="AN116" s="264">
        <v>7036</v>
      </c>
      <c r="AO116" s="264">
        <v>19186</v>
      </c>
      <c r="AP116" s="264">
        <v>970</v>
      </c>
      <c r="AQ116" s="264">
        <v>75234</v>
      </c>
      <c r="AR116" s="264">
        <v>154410</v>
      </c>
      <c r="AS116" s="264">
        <v>6376</v>
      </c>
      <c r="AT116" s="264">
        <v>112932</v>
      </c>
      <c r="AU116" s="264">
        <v>10942</v>
      </c>
      <c r="AV116" s="264">
        <v>109008</v>
      </c>
      <c r="AW116" s="264">
        <v>389828</v>
      </c>
      <c r="AX116" s="264">
        <v>39882</v>
      </c>
      <c r="AY116" s="264">
        <v>1168</v>
      </c>
      <c r="AZ116" s="264">
        <v>298</v>
      </c>
      <c r="BA116" s="264">
        <v>12836</v>
      </c>
      <c r="BB116" s="264">
        <v>13811</v>
      </c>
      <c r="BC116" s="264">
        <v>23063</v>
      </c>
      <c r="BD116" s="264">
        <v>0</v>
      </c>
      <c r="BE116" s="264">
        <v>-199</v>
      </c>
      <c r="BF116" s="264">
        <v>12868</v>
      </c>
      <c r="BG116" s="264">
        <v>23386</v>
      </c>
      <c r="BH116" s="264">
        <v>1122</v>
      </c>
      <c r="BI116" s="264">
        <v>19982</v>
      </c>
      <c r="BJ116" s="264">
        <v>75905</v>
      </c>
      <c r="BK116" s="264">
        <v>914657</v>
      </c>
      <c r="BL116" s="264">
        <v>346163</v>
      </c>
      <c r="BM116" s="264">
        <v>1032247</v>
      </c>
      <c r="BN116" s="264">
        <v>292462</v>
      </c>
      <c r="BO116" s="264">
        <v>538289</v>
      </c>
      <c r="BP116" s="264">
        <v>42353</v>
      </c>
      <c r="BQ116" s="264">
        <v>236570</v>
      </c>
      <c r="BR116" s="264">
        <v>83816</v>
      </c>
      <c r="BS116" s="264">
        <v>5918417</v>
      </c>
      <c r="BT116" s="264">
        <v>502761</v>
      </c>
      <c r="BU116" s="264">
        <v>331617</v>
      </c>
      <c r="BV116" s="264">
        <v>475298</v>
      </c>
      <c r="BW116" s="264">
        <v>2131035</v>
      </c>
      <c r="BX116" s="264">
        <v>101642</v>
      </c>
      <c r="BY116" s="264">
        <v>3013046</v>
      </c>
      <c r="BZ116" s="264">
        <v>0</v>
      </c>
      <c r="CA116" s="264">
        <v>139252</v>
      </c>
      <c r="CB116" s="264">
        <v>-396661</v>
      </c>
      <c r="CC116" s="264">
        <v>48385</v>
      </c>
      <c r="CD116" s="264">
        <v>521284</v>
      </c>
      <c r="CE116" s="264">
        <v>491622</v>
      </c>
      <c r="CF116" s="264">
        <v>61526</v>
      </c>
      <c r="CG116" s="264">
        <v>924277</v>
      </c>
      <c r="CH116" s="264">
        <v>160929</v>
      </c>
      <c r="CI116" s="264">
        <v>88329</v>
      </c>
      <c r="CJ116" s="264">
        <v>4002</v>
      </c>
      <c r="CK116" s="264">
        <v>56575</v>
      </c>
      <c r="CL116" s="264">
        <v>72412</v>
      </c>
      <c r="CM116" s="264">
        <v>23315</v>
      </c>
      <c r="CN116" s="264">
        <v>495742</v>
      </c>
      <c r="CO116" s="264">
        <v>783293</v>
      </c>
      <c r="CP116" s="264">
        <v>62674</v>
      </c>
      <c r="CQ116" s="264">
        <v>63687</v>
      </c>
      <c r="CR116" s="264">
        <v>187462</v>
      </c>
      <c r="CS116" s="264">
        <v>233876</v>
      </c>
      <c r="CT116" s="264">
        <v>127222</v>
      </c>
      <c r="CU116" s="264">
        <v>67418</v>
      </c>
      <c r="CV116" s="264">
        <v>605805</v>
      </c>
      <c r="CW116" s="264">
        <v>1582513</v>
      </c>
      <c r="CX116" s="264">
        <v>241053</v>
      </c>
      <c r="CY116" s="264">
        <v>1276635</v>
      </c>
      <c r="CZ116" s="264">
        <v>408833</v>
      </c>
      <c r="DA116" s="264">
        <v>584462</v>
      </c>
      <c r="DB116" s="264">
        <v>874621</v>
      </c>
      <c r="DC116" s="264">
        <v>0</v>
      </c>
      <c r="DD116" s="265">
        <v>121316</v>
      </c>
      <c r="DE116" s="287">
        <v>38637913</v>
      </c>
      <c r="DF116" s="292"/>
      <c r="DG116" s="292"/>
      <c r="DH116" s="292"/>
      <c r="DI116" s="292"/>
      <c r="DJ116" s="292"/>
      <c r="DK116" s="292"/>
      <c r="DL116" s="292"/>
      <c r="DM116" s="292"/>
      <c r="DN116" s="292"/>
      <c r="DO116" s="292"/>
      <c r="DP116" s="292"/>
      <c r="DQ116" s="292"/>
      <c r="DR116" s="292"/>
      <c r="DS116" s="292"/>
      <c r="DT116" s="292"/>
      <c r="DU116" s="292"/>
      <c r="DV116" s="292"/>
      <c r="DW116" s="292"/>
      <c r="DX116" s="292"/>
      <c r="DY116" s="292"/>
      <c r="DZ116" s="292"/>
    </row>
    <row r="117" spans="1:130" x14ac:dyDescent="0.15">
      <c r="A117" s="55" t="s">
        <v>242</v>
      </c>
      <c r="B117" s="56" t="s">
        <v>243</v>
      </c>
      <c r="C117" s="271">
        <v>-1009610</v>
      </c>
      <c r="D117" s="272">
        <v>-401843</v>
      </c>
      <c r="E117" s="272">
        <v>-112</v>
      </c>
      <c r="F117" s="272">
        <v>0</v>
      </c>
      <c r="G117" s="272">
        <v>-16889</v>
      </c>
      <c r="H117" s="272">
        <v>0</v>
      </c>
      <c r="I117" s="272">
        <v>0</v>
      </c>
      <c r="J117" s="272">
        <v>-140464</v>
      </c>
      <c r="K117" s="272">
        <v>-40</v>
      </c>
      <c r="L117" s="272">
        <v>-226</v>
      </c>
      <c r="M117" s="272">
        <v>0</v>
      </c>
      <c r="N117" s="272">
        <v>0</v>
      </c>
      <c r="O117" s="272">
        <v>0</v>
      </c>
      <c r="P117" s="272">
        <v>0</v>
      </c>
      <c r="Q117" s="272">
        <v>0</v>
      </c>
      <c r="R117" s="272">
        <v>0</v>
      </c>
      <c r="S117" s="272">
        <v>0</v>
      </c>
      <c r="T117" s="272">
        <v>0</v>
      </c>
      <c r="U117" s="272">
        <v>0</v>
      </c>
      <c r="V117" s="272">
        <v>0</v>
      </c>
      <c r="W117" s="272">
        <v>0</v>
      </c>
      <c r="X117" s="272">
        <v>0</v>
      </c>
      <c r="Y117" s="272">
        <v>0</v>
      </c>
      <c r="Z117" s="272">
        <v>0</v>
      </c>
      <c r="AA117" s="272">
        <v>0</v>
      </c>
      <c r="AB117" s="272">
        <v>-1</v>
      </c>
      <c r="AC117" s="272">
        <v>0</v>
      </c>
      <c r="AD117" s="272">
        <v>0</v>
      </c>
      <c r="AE117" s="272">
        <v>0</v>
      </c>
      <c r="AF117" s="272">
        <v>0</v>
      </c>
      <c r="AG117" s="272">
        <v>0</v>
      </c>
      <c r="AH117" s="272">
        <v>0</v>
      </c>
      <c r="AI117" s="272">
        <v>-1</v>
      </c>
      <c r="AJ117" s="272">
        <v>0</v>
      </c>
      <c r="AK117" s="272">
        <v>0</v>
      </c>
      <c r="AL117" s="272">
        <v>0</v>
      </c>
      <c r="AM117" s="272">
        <v>0</v>
      </c>
      <c r="AN117" s="272">
        <v>0</v>
      </c>
      <c r="AO117" s="272">
        <v>0</v>
      </c>
      <c r="AP117" s="272">
        <v>0</v>
      </c>
      <c r="AQ117" s="272">
        <v>0</v>
      </c>
      <c r="AR117" s="272">
        <v>0</v>
      </c>
      <c r="AS117" s="272">
        <v>0</v>
      </c>
      <c r="AT117" s="272">
        <v>0</v>
      </c>
      <c r="AU117" s="272">
        <v>0</v>
      </c>
      <c r="AV117" s="272">
        <v>0</v>
      </c>
      <c r="AW117" s="272">
        <v>-1</v>
      </c>
      <c r="AX117" s="272">
        <v>0</v>
      </c>
      <c r="AY117" s="272">
        <v>0</v>
      </c>
      <c r="AZ117" s="272">
        <v>0</v>
      </c>
      <c r="BA117" s="272">
        <v>0</v>
      </c>
      <c r="BB117" s="272">
        <v>0</v>
      </c>
      <c r="BC117" s="272">
        <v>0</v>
      </c>
      <c r="BD117" s="272">
        <v>0</v>
      </c>
      <c r="BE117" s="272">
        <v>0</v>
      </c>
      <c r="BF117" s="272">
        <v>0</v>
      </c>
      <c r="BG117" s="272">
        <v>0</v>
      </c>
      <c r="BH117" s="272">
        <v>0</v>
      </c>
      <c r="BI117" s="272">
        <v>0</v>
      </c>
      <c r="BJ117" s="272">
        <v>0</v>
      </c>
      <c r="BK117" s="272">
        <v>-422</v>
      </c>
      <c r="BL117" s="272">
        <v>-501</v>
      </c>
      <c r="BM117" s="272">
        <v>-89680</v>
      </c>
      <c r="BN117" s="272">
        <v>-220430</v>
      </c>
      <c r="BO117" s="272">
        <v>-288</v>
      </c>
      <c r="BP117" s="272">
        <v>-2326</v>
      </c>
      <c r="BQ117" s="272">
        <v>-167777</v>
      </c>
      <c r="BR117" s="272">
        <v>-12</v>
      </c>
      <c r="BS117" s="272">
        <v>-28117</v>
      </c>
      <c r="BT117" s="272">
        <v>-238459</v>
      </c>
      <c r="BU117" s="272">
        <v>-53</v>
      </c>
      <c r="BV117" s="272">
        <v>-17246</v>
      </c>
      <c r="BW117" s="272">
        <v>0</v>
      </c>
      <c r="BX117" s="272">
        <v>-23031</v>
      </c>
      <c r="BY117" s="272">
        <v>-107073</v>
      </c>
      <c r="BZ117" s="272">
        <v>0</v>
      </c>
      <c r="CA117" s="272">
        <v>-59299</v>
      </c>
      <c r="CB117" s="272">
        <v>-30</v>
      </c>
      <c r="CC117" s="272">
        <v>-7</v>
      </c>
      <c r="CD117" s="272">
        <v>-85</v>
      </c>
      <c r="CE117" s="272">
        <v>-22809</v>
      </c>
      <c r="CF117" s="272">
        <v>0</v>
      </c>
      <c r="CG117" s="272">
        <v>0</v>
      </c>
      <c r="CH117" s="272">
        <v>0</v>
      </c>
      <c r="CI117" s="272">
        <v>0</v>
      </c>
      <c r="CJ117" s="272">
        <v>0</v>
      </c>
      <c r="CK117" s="272">
        <v>0</v>
      </c>
      <c r="CL117" s="272">
        <v>0</v>
      </c>
      <c r="CM117" s="272">
        <v>0</v>
      </c>
      <c r="CN117" s="272">
        <v>-51271</v>
      </c>
      <c r="CO117" s="272">
        <v>-928133</v>
      </c>
      <c r="CP117" s="272">
        <v>-3</v>
      </c>
      <c r="CQ117" s="272">
        <v>-46</v>
      </c>
      <c r="CR117" s="272">
        <v>-47321</v>
      </c>
      <c r="CS117" s="272">
        <v>-220875</v>
      </c>
      <c r="CT117" s="272">
        <v>-6</v>
      </c>
      <c r="CU117" s="272">
        <v>-3</v>
      </c>
      <c r="CV117" s="272">
        <v>-158</v>
      </c>
      <c r="CW117" s="272">
        <v>-333</v>
      </c>
      <c r="CX117" s="272">
        <v>0</v>
      </c>
      <c r="CY117" s="272">
        <v>0</v>
      </c>
      <c r="CZ117" s="272">
        <v>-85</v>
      </c>
      <c r="DA117" s="272">
        <v>-72</v>
      </c>
      <c r="DB117" s="272">
        <v>-82</v>
      </c>
      <c r="DC117" s="272">
        <v>0</v>
      </c>
      <c r="DD117" s="273">
        <v>-30877</v>
      </c>
      <c r="DE117" s="293">
        <v>-3826097</v>
      </c>
      <c r="DF117" s="292"/>
      <c r="DG117" s="292"/>
      <c r="DH117" s="292"/>
      <c r="DI117" s="292"/>
      <c r="DJ117" s="292"/>
      <c r="DK117" s="292"/>
      <c r="DL117" s="292"/>
      <c r="DM117" s="292"/>
      <c r="DN117" s="292"/>
      <c r="DO117" s="292"/>
      <c r="DP117" s="292"/>
      <c r="DQ117" s="292"/>
      <c r="DR117" s="292"/>
      <c r="DS117" s="292"/>
      <c r="DT117" s="292"/>
      <c r="DU117" s="292"/>
      <c r="DV117" s="292"/>
      <c r="DW117" s="292"/>
      <c r="DX117" s="292"/>
      <c r="DY117" s="292"/>
      <c r="DZ117" s="292"/>
    </row>
    <row r="118" spans="1:130" x14ac:dyDescent="0.15">
      <c r="A118" s="55" t="s">
        <v>244</v>
      </c>
      <c r="B118" s="56" t="s">
        <v>245</v>
      </c>
      <c r="C118" s="272">
        <v>9283633</v>
      </c>
      <c r="D118" s="272">
        <v>8064347</v>
      </c>
      <c r="E118" s="272">
        <v>1293771</v>
      </c>
      <c r="F118" s="272">
        <v>1027034</v>
      </c>
      <c r="G118" s="272">
        <v>5389754</v>
      </c>
      <c r="H118" s="272">
        <v>0</v>
      </c>
      <c r="I118" s="272">
        <v>2606545</v>
      </c>
      <c r="J118" s="272">
        <v>18873976</v>
      </c>
      <c r="K118" s="272">
        <v>9369517</v>
      </c>
      <c r="L118" s="272">
        <v>6477014</v>
      </c>
      <c r="M118" s="272">
        <v>0</v>
      </c>
      <c r="N118" s="272">
        <v>86346</v>
      </c>
      <c r="O118" s="272">
        <v>808733</v>
      </c>
      <c r="P118" s="272">
        <v>668642</v>
      </c>
      <c r="Q118" s="272">
        <v>284622</v>
      </c>
      <c r="R118" s="272">
        <v>1080744</v>
      </c>
      <c r="S118" s="272">
        <v>598832</v>
      </c>
      <c r="T118" s="272">
        <v>991335</v>
      </c>
      <c r="U118" s="272">
        <v>138163</v>
      </c>
      <c r="V118" s="272">
        <v>146140</v>
      </c>
      <c r="W118" s="272">
        <v>0</v>
      </c>
      <c r="X118" s="272">
        <v>377637</v>
      </c>
      <c r="Y118" s="272">
        <v>0</v>
      </c>
      <c r="Z118" s="272">
        <v>29937</v>
      </c>
      <c r="AA118" s="272">
        <v>285284</v>
      </c>
      <c r="AB118" s="272">
        <v>6119</v>
      </c>
      <c r="AC118" s="272">
        <v>207464</v>
      </c>
      <c r="AD118" s="272">
        <v>479947</v>
      </c>
      <c r="AE118" s="272">
        <v>20932</v>
      </c>
      <c r="AF118" s="272">
        <v>25341</v>
      </c>
      <c r="AG118" s="272">
        <v>39879</v>
      </c>
      <c r="AH118" s="272">
        <v>1595386</v>
      </c>
      <c r="AI118" s="272">
        <v>4408349</v>
      </c>
      <c r="AJ118" s="272">
        <v>644390</v>
      </c>
      <c r="AK118" s="272">
        <v>0</v>
      </c>
      <c r="AL118" s="272">
        <v>0</v>
      </c>
      <c r="AM118" s="272">
        <v>0</v>
      </c>
      <c r="AN118" s="272">
        <v>79842</v>
      </c>
      <c r="AO118" s="272">
        <v>766552</v>
      </c>
      <c r="AP118" s="272">
        <v>8775</v>
      </c>
      <c r="AQ118" s="272">
        <v>621227</v>
      </c>
      <c r="AR118" s="272">
        <v>1443765</v>
      </c>
      <c r="AS118" s="272">
        <v>188134</v>
      </c>
      <c r="AT118" s="272">
        <v>4688153</v>
      </c>
      <c r="AU118" s="272">
        <v>211654</v>
      </c>
      <c r="AV118" s="272">
        <v>2667529</v>
      </c>
      <c r="AW118" s="272">
        <v>5510322</v>
      </c>
      <c r="AX118" s="272">
        <v>3561129</v>
      </c>
      <c r="AY118" s="272">
        <v>41722</v>
      </c>
      <c r="AZ118" s="272">
        <v>9291</v>
      </c>
      <c r="BA118" s="272">
        <v>254131</v>
      </c>
      <c r="BB118" s="272">
        <v>225095</v>
      </c>
      <c r="BC118" s="272">
        <v>536008</v>
      </c>
      <c r="BD118" s="272">
        <v>0</v>
      </c>
      <c r="BE118" s="272">
        <v>9906</v>
      </c>
      <c r="BF118" s="272">
        <v>1206574</v>
      </c>
      <c r="BG118" s="272">
        <v>301808</v>
      </c>
      <c r="BH118" s="272">
        <v>8410</v>
      </c>
      <c r="BI118" s="272">
        <v>575676</v>
      </c>
      <c r="BJ118" s="272">
        <v>217247</v>
      </c>
      <c r="BK118" s="272">
        <v>13102023</v>
      </c>
      <c r="BL118" s="272">
        <v>5401728</v>
      </c>
      <c r="BM118" s="272">
        <v>12270591</v>
      </c>
      <c r="BN118" s="272">
        <v>4290475</v>
      </c>
      <c r="BO118" s="272">
        <v>5344926</v>
      </c>
      <c r="BP118" s="272">
        <v>652824</v>
      </c>
      <c r="BQ118" s="272">
        <v>2522574</v>
      </c>
      <c r="BR118" s="272">
        <v>2914229</v>
      </c>
      <c r="BS118" s="272">
        <v>67762806</v>
      </c>
      <c r="BT118" s="272">
        <v>21327736</v>
      </c>
      <c r="BU118" s="272">
        <v>3364523</v>
      </c>
      <c r="BV118" s="272">
        <v>9828036</v>
      </c>
      <c r="BW118" s="272">
        <v>47457985</v>
      </c>
      <c r="BX118" s="272">
        <v>1349567</v>
      </c>
      <c r="BY118" s="272">
        <v>22435792</v>
      </c>
      <c r="BZ118" s="272">
        <v>0</v>
      </c>
      <c r="CA118" s="272">
        <v>3605391</v>
      </c>
      <c r="CB118" s="272">
        <v>640765</v>
      </c>
      <c r="CC118" s="272">
        <v>315664</v>
      </c>
      <c r="CD118" s="272">
        <v>2722101</v>
      </c>
      <c r="CE118" s="272">
        <v>4972915</v>
      </c>
      <c r="CF118" s="272">
        <v>1604042</v>
      </c>
      <c r="CG118" s="272">
        <v>11954236</v>
      </c>
      <c r="CH118" s="272">
        <v>1727864</v>
      </c>
      <c r="CI118" s="272">
        <v>1693750</v>
      </c>
      <c r="CJ118" s="272">
        <v>33277</v>
      </c>
      <c r="CK118" s="272">
        <v>1168486</v>
      </c>
      <c r="CL118" s="272">
        <v>44437183</v>
      </c>
      <c r="CM118" s="272">
        <v>27590005</v>
      </c>
      <c r="CN118" s="272">
        <v>13270004</v>
      </c>
      <c r="CO118" s="272">
        <v>40080402</v>
      </c>
      <c r="CP118" s="272">
        <v>2760891</v>
      </c>
      <c r="CQ118" s="272">
        <v>11598293</v>
      </c>
      <c r="CR118" s="272">
        <v>12466825</v>
      </c>
      <c r="CS118" s="272">
        <v>3086019</v>
      </c>
      <c r="CT118" s="272">
        <v>4970881</v>
      </c>
      <c r="CU118" s="272">
        <v>647154</v>
      </c>
      <c r="CV118" s="272">
        <v>7785458</v>
      </c>
      <c r="CW118" s="272">
        <v>15181036</v>
      </c>
      <c r="CX118" s="272">
        <v>4064632</v>
      </c>
      <c r="CY118" s="272">
        <v>12715734</v>
      </c>
      <c r="CZ118" s="272">
        <v>3746457</v>
      </c>
      <c r="DA118" s="272">
        <v>6147433</v>
      </c>
      <c r="DB118" s="272">
        <v>4944639</v>
      </c>
      <c r="DC118" s="272">
        <v>0</v>
      </c>
      <c r="DD118" s="272">
        <v>1348502</v>
      </c>
      <c r="DE118" s="290">
        <v>565748617</v>
      </c>
      <c r="DF118" s="292"/>
      <c r="DG118" s="292"/>
      <c r="DH118" s="292"/>
      <c r="DI118" s="292"/>
      <c r="DJ118" s="292"/>
      <c r="DK118" s="292"/>
      <c r="DL118" s="292"/>
      <c r="DM118" s="292"/>
      <c r="DN118" s="292"/>
      <c r="DO118" s="292"/>
      <c r="DP118" s="292"/>
      <c r="DQ118" s="292"/>
      <c r="DR118" s="292"/>
      <c r="DS118" s="292"/>
      <c r="DT118" s="292"/>
      <c r="DU118" s="292"/>
      <c r="DV118" s="292"/>
      <c r="DW118" s="292"/>
      <c r="DX118" s="292"/>
      <c r="DY118" s="292"/>
      <c r="DZ118" s="292"/>
    </row>
    <row r="119" spans="1:130" x14ac:dyDescent="0.15">
      <c r="A119" s="55" t="s">
        <v>246</v>
      </c>
      <c r="B119" s="56" t="s">
        <v>824</v>
      </c>
      <c r="C119" s="272">
        <v>16086569</v>
      </c>
      <c r="D119" s="272">
        <v>28740974</v>
      </c>
      <c r="E119" s="272">
        <v>1986486</v>
      </c>
      <c r="F119" s="272">
        <v>2050820</v>
      </c>
      <c r="G119" s="272">
        <v>10898583</v>
      </c>
      <c r="H119" s="272">
        <v>0</v>
      </c>
      <c r="I119" s="272">
        <v>4519297</v>
      </c>
      <c r="J119" s="272">
        <v>70556926</v>
      </c>
      <c r="K119" s="272">
        <v>17423415</v>
      </c>
      <c r="L119" s="272">
        <v>30021364</v>
      </c>
      <c r="M119" s="272">
        <v>0</v>
      </c>
      <c r="N119" s="272">
        <v>258558</v>
      </c>
      <c r="O119" s="272">
        <v>1967412</v>
      </c>
      <c r="P119" s="272">
        <v>1696391</v>
      </c>
      <c r="Q119" s="272">
        <v>707921</v>
      </c>
      <c r="R119" s="272">
        <v>4482284</v>
      </c>
      <c r="S119" s="272">
        <v>1358687</v>
      </c>
      <c r="T119" s="272">
        <v>1858461</v>
      </c>
      <c r="U119" s="272">
        <v>437233</v>
      </c>
      <c r="V119" s="272">
        <v>418389</v>
      </c>
      <c r="W119" s="272">
        <v>0</v>
      </c>
      <c r="X119" s="272">
        <v>1051368</v>
      </c>
      <c r="Y119" s="272">
        <v>0</v>
      </c>
      <c r="Z119" s="272">
        <v>56653</v>
      </c>
      <c r="AA119" s="272">
        <v>786755</v>
      </c>
      <c r="AB119" s="272">
        <v>19458</v>
      </c>
      <c r="AC119" s="272">
        <v>561768</v>
      </c>
      <c r="AD119" s="272">
        <v>1341661</v>
      </c>
      <c r="AE119" s="272">
        <v>47363</v>
      </c>
      <c r="AF119" s="272">
        <v>63280</v>
      </c>
      <c r="AG119" s="272">
        <v>83867</v>
      </c>
      <c r="AH119" s="272">
        <v>3385076</v>
      </c>
      <c r="AI119" s="272">
        <v>9292082</v>
      </c>
      <c r="AJ119" s="272">
        <v>1255447</v>
      </c>
      <c r="AK119" s="272">
        <v>0</v>
      </c>
      <c r="AL119" s="272">
        <v>0</v>
      </c>
      <c r="AM119" s="272">
        <v>0</v>
      </c>
      <c r="AN119" s="272">
        <v>297888</v>
      </c>
      <c r="AO119" s="272">
        <v>2105625</v>
      </c>
      <c r="AP119" s="272">
        <v>44332</v>
      </c>
      <c r="AQ119" s="272">
        <v>1591688</v>
      </c>
      <c r="AR119" s="272">
        <v>2875336</v>
      </c>
      <c r="AS119" s="272">
        <v>427166</v>
      </c>
      <c r="AT119" s="272">
        <v>9410268</v>
      </c>
      <c r="AU119" s="272">
        <v>466717</v>
      </c>
      <c r="AV119" s="272">
        <v>6442493</v>
      </c>
      <c r="AW119" s="272">
        <v>15316327</v>
      </c>
      <c r="AX119" s="272">
        <v>10070258</v>
      </c>
      <c r="AY119" s="272">
        <v>125896</v>
      </c>
      <c r="AZ119" s="272">
        <v>27247</v>
      </c>
      <c r="BA119" s="272">
        <v>756740</v>
      </c>
      <c r="BB119" s="272">
        <v>616028</v>
      </c>
      <c r="BC119" s="272">
        <v>1728534</v>
      </c>
      <c r="BD119" s="272">
        <v>0</v>
      </c>
      <c r="BE119" s="272">
        <v>50375</v>
      </c>
      <c r="BF119" s="272">
        <v>4379034</v>
      </c>
      <c r="BG119" s="272">
        <v>728315</v>
      </c>
      <c r="BH119" s="272">
        <v>22892</v>
      </c>
      <c r="BI119" s="272">
        <v>1484250</v>
      </c>
      <c r="BJ119" s="272">
        <v>661556</v>
      </c>
      <c r="BK119" s="272">
        <v>26692617</v>
      </c>
      <c r="BL119" s="272">
        <v>11234055</v>
      </c>
      <c r="BM119" s="272">
        <v>25790472</v>
      </c>
      <c r="BN119" s="272">
        <v>8214508</v>
      </c>
      <c r="BO119" s="272">
        <v>12744978</v>
      </c>
      <c r="BP119" s="272">
        <v>1951919</v>
      </c>
      <c r="BQ119" s="272">
        <v>4877884</v>
      </c>
      <c r="BR119" s="272">
        <v>4276139</v>
      </c>
      <c r="BS119" s="272">
        <v>91441739</v>
      </c>
      <c r="BT119" s="272">
        <v>30149075</v>
      </c>
      <c r="BU119" s="272">
        <v>4764618</v>
      </c>
      <c r="BV119" s="272">
        <v>12442650</v>
      </c>
      <c r="BW119" s="272">
        <v>53676669</v>
      </c>
      <c r="BX119" s="272">
        <v>1884775</v>
      </c>
      <c r="BY119" s="272">
        <v>24530473</v>
      </c>
      <c r="BZ119" s="272">
        <v>15797811</v>
      </c>
      <c r="CA119" s="272">
        <v>9082124</v>
      </c>
      <c r="CB119" s="272">
        <v>4483528</v>
      </c>
      <c r="CC119" s="272">
        <v>417438</v>
      </c>
      <c r="CD119" s="272">
        <v>3655574</v>
      </c>
      <c r="CE119" s="272">
        <v>7033620</v>
      </c>
      <c r="CF119" s="272">
        <v>2199173</v>
      </c>
      <c r="CG119" s="272">
        <v>22292431</v>
      </c>
      <c r="CH119" s="272">
        <v>3516125</v>
      </c>
      <c r="CI119" s="272">
        <v>2797729</v>
      </c>
      <c r="CJ119" s="272">
        <v>178183</v>
      </c>
      <c r="CK119" s="272">
        <v>2419244</v>
      </c>
      <c r="CL119" s="272">
        <v>57647705</v>
      </c>
      <c r="CM119" s="272">
        <v>33421002</v>
      </c>
      <c r="CN119" s="272">
        <v>15304876</v>
      </c>
      <c r="CO119" s="272">
        <v>70600079</v>
      </c>
      <c r="CP119" s="272">
        <v>3867292</v>
      </c>
      <c r="CQ119" s="272">
        <v>16113344</v>
      </c>
      <c r="CR119" s="272">
        <v>16330460</v>
      </c>
      <c r="CS119" s="272">
        <v>5378419</v>
      </c>
      <c r="CT119" s="272">
        <v>6786809</v>
      </c>
      <c r="CU119" s="272">
        <v>2644475</v>
      </c>
      <c r="CV119" s="272">
        <v>13039223</v>
      </c>
      <c r="CW119" s="272">
        <v>21986615</v>
      </c>
      <c r="CX119" s="272">
        <v>8977362</v>
      </c>
      <c r="CY119" s="272">
        <v>28010430</v>
      </c>
      <c r="CZ119" s="272">
        <v>5543974</v>
      </c>
      <c r="DA119" s="272">
        <v>9223661</v>
      </c>
      <c r="DB119" s="272">
        <v>6085355</v>
      </c>
      <c r="DC119" s="272">
        <v>1521950</v>
      </c>
      <c r="DD119" s="272">
        <v>2918386</v>
      </c>
      <c r="DE119" s="290">
        <v>986990481</v>
      </c>
      <c r="DF119" s="292"/>
      <c r="DG119" s="292"/>
      <c r="DH119" s="292"/>
      <c r="DI119" s="292"/>
      <c r="DJ119" s="292"/>
      <c r="DK119" s="292"/>
      <c r="DL119" s="292"/>
      <c r="DM119" s="292"/>
      <c r="DN119" s="292"/>
      <c r="DO119" s="292"/>
      <c r="DP119" s="292"/>
      <c r="DQ119" s="292"/>
      <c r="DR119" s="292"/>
      <c r="DS119" s="292"/>
      <c r="DT119" s="292"/>
      <c r="DU119" s="292"/>
      <c r="DV119" s="292"/>
      <c r="DW119" s="292"/>
      <c r="DX119" s="292"/>
      <c r="DY119" s="292"/>
      <c r="DZ119" s="292"/>
    </row>
  </sheetData>
  <phoneticPr fontId="2"/>
  <pageMargins left="0.70866141732283472" right="0.70866141732283472" top="0.74803149606299213" bottom="0.74803149606299213" header="0.31496062992125984" footer="0.31496062992125984"/>
  <pageSetup paperSize="9" scale="4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FFC000"/>
  </sheetPr>
  <dimension ref="A1:DE119"/>
  <sheetViews>
    <sheetView zoomScale="115" zoomScaleNormal="115" workbookViewId="0">
      <selection activeCell="B3" sqref="B3"/>
    </sheetView>
  </sheetViews>
  <sheetFormatPr defaultRowHeight="11.25" x14ac:dyDescent="0.15"/>
  <cols>
    <col min="1" max="1" width="4.125" style="294" customWidth="1"/>
    <col min="2" max="2" width="32.5" style="295" customWidth="1"/>
    <col min="3" max="8" width="10.625" style="295" bestFit="1" customWidth="1"/>
    <col min="9" max="9" width="10.5" style="295" bestFit="1" customWidth="1"/>
    <col min="10" max="10" width="10.625" style="295" bestFit="1" customWidth="1"/>
    <col min="11" max="12" width="11" style="295" bestFit="1" customWidth="1"/>
    <col min="13" max="13" width="10.625" style="295" bestFit="1" customWidth="1"/>
    <col min="14" max="14" width="8.875" style="295" bestFit="1" customWidth="1"/>
    <col min="15" max="17" width="10.625" style="295" bestFit="1" customWidth="1"/>
    <col min="18" max="18" width="11" style="295" bestFit="1" customWidth="1"/>
    <col min="19" max="22" width="10.625" style="295" bestFit="1" customWidth="1"/>
    <col min="23" max="24" width="10.5" style="295" bestFit="1" customWidth="1"/>
    <col min="25" max="25" width="11" style="295" bestFit="1" customWidth="1"/>
    <col min="26" max="29" width="10.5" style="295" bestFit="1" customWidth="1"/>
    <col min="30" max="30" width="10.625" style="295" bestFit="1" customWidth="1"/>
    <col min="31" max="31" width="10.5" style="295" bestFit="1" customWidth="1"/>
    <col min="32" max="32" width="10.625" style="295" bestFit="1" customWidth="1"/>
    <col min="33" max="33" width="10.375" style="295" bestFit="1" customWidth="1"/>
    <col min="34" max="34" width="10.625" style="295" bestFit="1" customWidth="1"/>
    <col min="35" max="35" width="10.5" style="295" bestFit="1" customWidth="1"/>
    <col min="36" max="38" width="10.625" style="295" bestFit="1" customWidth="1"/>
    <col min="39" max="39" width="10.5" style="295" bestFit="1" customWidth="1"/>
    <col min="40" max="42" width="10.625" style="295" bestFit="1" customWidth="1"/>
    <col min="43" max="43" width="9.25" style="295" bestFit="1" customWidth="1"/>
    <col min="44" max="52" width="10.5" style="295" bestFit="1" customWidth="1"/>
    <col min="53" max="53" width="9.25" style="295" bestFit="1" customWidth="1"/>
    <col min="54" max="55" width="10.5" style="295" bestFit="1" customWidth="1"/>
    <col min="56" max="56" width="9.25" style="295" bestFit="1" customWidth="1"/>
    <col min="57" max="74" width="10.5" style="295" bestFit="1" customWidth="1"/>
    <col min="75" max="75" width="9.25" style="295" bestFit="1" customWidth="1"/>
    <col min="76" max="77" width="10.5" style="295" bestFit="1" customWidth="1"/>
    <col min="78" max="78" width="9.25" style="295" bestFit="1" customWidth="1"/>
    <col min="79" max="83" width="10.5" style="295" bestFit="1" customWidth="1"/>
    <col min="84" max="90" width="9.25" style="295" bestFit="1" customWidth="1"/>
    <col min="91" max="106" width="10.5" style="295" bestFit="1" customWidth="1"/>
    <col min="107" max="107" width="9.25" style="295" bestFit="1" customWidth="1"/>
    <col min="108" max="109" width="10.5" style="295" bestFit="1" customWidth="1"/>
    <col min="110" max="16384" width="9" style="295"/>
  </cols>
  <sheetData>
    <row r="1" spans="1:109" ht="17.25" customHeight="1" x14ac:dyDescent="0.15">
      <c r="C1" s="295" t="s">
        <v>314</v>
      </c>
    </row>
    <row r="2" spans="1:109" x14ac:dyDescent="0.15">
      <c r="A2" s="296"/>
      <c r="B2" s="297"/>
      <c r="C2" s="236" t="s">
        <v>39</v>
      </c>
      <c r="D2" s="236" t="s">
        <v>40</v>
      </c>
      <c r="E2" s="236" t="s">
        <v>41</v>
      </c>
      <c r="F2" s="236" t="s">
        <v>42</v>
      </c>
      <c r="G2" s="236" t="s">
        <v>43</v>
      </c>
      <c r="H2" s="236" t="s">
        <v>44</v>
      </c>
      <c r="I2" s="236" t="s">
        <v>45</v>
      </c>
      <c r="J2" s="236" t="s">
        <v>47</v>
      </c>
      <c r="K2" s="237" t="s">
        <v>49</v>
      </c>
      <c r="L2" s="237" t="s">
        <v>51</v>
      </c>
      <c r="M2" s="237" t="s">
        <v>53</v>
      </c>
      <c r="N2" s="237" t="s">
        <v>54</v>
      </c>
      <c r="O2" s="237" t="s">
        <v>56</v>
      </c>
      <c r="P2" s="237" t="s">
        <v>58</v>
      </c>
      <c r="Q2" s="237" t="s">
        <v>60</v>
      </c>
      <c r="R2" s="237" t="s">
        <v>62</v>
      </c>
      <c r="S2" s="237" t="s">
        <v>63</v>
      </c>
      <c r="T2" s="237" t="s">
        <v>65</v>
      </c>
      <c r="U2" s="237" t="s">
        <v>67</v>
      </c>
      <c r="V2" s="237" t="s">
        <v>69</v>
      </c>
      <c r="W2" s="237" t="s">
        <v>71</v>
      </c>
      <c r="X2" s="237" t="s">
        <v>72</v>
      </c>
      <c r="Y2" s="237" t="s">
        <v>75</v>
      </c>
      <c r="Z2" s="237" t="s">
        <v>77</v>
      </c>
      <c r="AA2" s="237" t="s">
        <v>79</v>
      </c>
      <c r="AB2" s="237" t="s">
        <v>81</v>
      </c>
      <c r="AC2" s="237" t="s">
        <v>83</v>
      </c>
      <c r="AD2" s="237" t="s">
        <v>85</v>
      </c>
      <c r="AE2" s="237" t="s">
        <v>86</v>
      </c>
      <c r="AF2" s="237" t="s">
        <v>88</v>
      </c>
      <c r="AG2" s="237" t="s">
        <v>89</v>
      </c>
      <c r="AH2" s="237" t="s">
        <v>90</v>
      </c>
      <c r="AI2" s="237" t="s">
        <v>91</v>
      </c>
      <c r="AJ2" s="237" t="s">
        <v>93</v>
      </c>
      <c r="AK2" s="237" t="s">
        <v>94</v>
      </c>
      <c r="AL2" s="237" t="s">
        <v>95</v>
      </c>
      <c r="AM2" s="237" t="s">
        <v>97</v>
      </c>
      <c r="AN2" s="237" t="s">
        <v>98</v>
      </c>
      <c r="AO2" s="237" t="s">
        <v>100</v>
      </c>
      <c r="AP2" s="237" t="s">
        <v>101</v>
      </c>
      <c r="AQ2" s="237" t="s">
        <v>102</v>
      </c>
      <c r="AR2" s="237" t="s">
        <v>103</v>
      </c>
      <c r="AS2" s="237" t="s">
        <v>104</v>
      </c>
      <c r="AT2" s="237" t="s">
        <v>106</v>
      </c>
      <c r="AU2" s="237" t="s">
        <v>108</v>
      </c>
      <c r="AV2" s="237" t="s">
        <v>110</v>
      </c>
      <c r="AW2" s="237" t="s">
        <v>112</v>
      </c>
      <c r="AX2" s="237" t="s">
        <v>114</v>
      </c>
      <c r="AY2" s="237" t="s">
        <v>116</v>
      </c>
      <c r="AZ2" s="237" t="s">
        <v>118</v>
      </c>
      <c r="BA2" s="237" t="s">
        <v>120</v>
      </c>
      <c r="BB2" s="237" t="s">
        <v>122</v>
      </c>
      <c r="BC2" s="237" t="s">
        <v>123</v>
      </c>
      <c r="BD2" s="237" t="s">
        <v>125</v>
      </c>
      <c r="BE2" s="237" t="s">
        <v>127</v>
      </c>
      <c r="BF2" s="237" t="s">
        <v>129</v>
      </c>
      <c r="BG2" s="237" t="s">
        <v>131</v>
      </c>
      <c r="BH2" s="237" t="s">
        <v>133</v>
      </c>
      <c r="BI2" s="237" t="s">
        <v>134</v>
      </c>
      <c r="BJ2" s="237" t="s">
        <v>136</v>
      </c>
      <c r="BK2" s="237" t="s">
        <v>138</v>
      </c>
      <c r="BL2" s="237" t="s">
        <v>140</v>
      </c>
      <c r="BM2" s="237" t="s">
        <v>142</v>
      </c>
      <c r="BN2" s="237" t="s">
        <v>144</v>
      </c>
      <c r="BO2" s="237" t="s">
        <v>146</v>
      </c>
      <c r="BP2" s="237" t="s">
        <v>148</v>
      </c>
      <c r="BQ2" s="237" t="s">
        <v>150</v>
      </c>
      <c r="BR2" s="237" t="s">
        <v>152</v>
      </c>
      <c r="BS2" s="237" t="s">
        <v>154</v>
      </c>
      <c r="BT2" s="237" t="s">
        <v>156</v>
      </c>
      <c r="BU2" s="237" t="s">
        <v>158</v>
      </c>
      <c r="BV2" s="237" t="s">
        <v>159</v>
      </c>
      <c r="BW2" s="237" t="s">
        <v>161</v>
      </c>
      <c r="BX2" s="237" t="s">
        <v>163</v>
      </c>
      <c r="BY2" s="237" t="s">
        <v>165</v>
      </c>
      <c r="BZ2" s="237" t="s">
        <v>167</v>
      </c>
      <c r="CA2" s="237" t="s">
        <v>169</v>
      </c>
      <c r="CB2" s="237" t="s">
        <v>171</v>
      </c>
      <c r="CC2" s="237" t="s">
        <v>173</v>
      </c>
      <c r="CD2" s="237" t="s">
        <v>175</v>
      </c>
      <c r="CE2" s="237" t="s">
        <v>177</v>
      </c>
      <c r="CF2" s="237" t="s">
        <v>179</v>
      </c>
      <c r="CG2" s="237" t="s">
        <v>181</v>
      </c>
      <c r="CH2" s="237" t="s">
        <v>183</v>
      </c>
      <c r="CI2" s="237" t="s">
        <v>185</v>
      </c>
      <c r="CJ2" s="237" t="s">
        <v>187</v>
      </c>
      <c r="CK2" s="237" t="s">
        <v>189</v>
      </c>
      <c r="CL2" s="237" t="s">
        <v>191</v>
      </c>
      <c r="CM2" s="237" t="s">
        <v>193</v>
      </c>
      <c r="CN2" s="237" t="s">
        <v>195</v>
      </c>
      <c r="CO2" s="237" t="s">
        <v>197</v>
      </c>
      <c r="CP2" s="237" t="s">
        <v>199</v>
      </c>
      <c r="CQ2" s="237" t="s">
        <v>201</v>
      </c>
      <c r="CR2" s="237" t="s">
        <v>203</v>
      </c>
      <c r="CS2" s="237" t="s">
        <v>205</v>
      </c>
      <c r="CT2" s="237" t="s">
        <v>206</v>
      </c>
      <c r="CU2" s="237" t="s">
        <v>208</v>
      </c>
      <c r="CV2" s="237" t="s">
        <v>210</v>
      </c>
      <c r="CW2" s="237" t="s">
        <v>212</v>
      </c>
      <c r="CX2" s="237" t="s">
        <v>214</v>
      </c>
      <c r="CY2" s="237" t="s">
        <v>216</v>
      </c>
      <c r="CZ2" s="237" t="s">
        <v>218</v>
      </c>
      <c r="DA2" s="237" t="s">
        <v>220</v>
      </c>
      <c r="DB2" s="237" t="s">
        <v>222</v>
      </c>
      <c r="DC2" s="237" t="s">
        <v>223</v>
      </c>
      <c r="DD2" s="238" t="s">
        <v>224</v>
      </c>
      <c r="DE2" s="298" t="s">
        <v>226</v>
      </c>
    </row>
    <row r="3" spans="1:109" ht="45" x14ac:dyDescent="0.15">
      <c r="A3" s="299"/>
      <c r="B3" s="300"/>
      <c r="C3" s="239" t="s">
        <v>0</v>
      </c>
      <c r="D3" s="239" t="s">
        <v>1</v>
      </c>
      <c r="E3" s="239" t="s">
        <v>429</v>
      </c>
      <c r="F3" s="239" t="s">
        <v>3</v>
      </c>
      <c r="G3" s="239" t="s">
        <v>4</v>
      </c>
      <c r="H3" s="239" t="s">
        <v>430</v>
      </c>
      <c r="I3" s="239" t="s">
        <v>431</v>
      </c>
      <c r="J3" s="239" t="s">
        <v>48</v>
      </c>
      <c r="K3" s="239" t="s">
        <v>50</v>
      </c>
      <c r="L3" s="239" t="s">
        <v>418</v>
      </c>
      <c r="M3" s="239" t="s">
        <v>5</v>
      </c>
      <c r="N3" s="239" t="s">
        <v>432</v>
      </c>
      <c r="O3" s="239" t="s">
        <v>57</v>
      </c>
      <c r="P3" s="239" t="s">
        <v>433</v>
      </c>
      <c r="Q3" s="239" t="s">
        <v>434</v>
      </c>
      <c r="R3" s="239" t="s">
        <v>435</v>
      </c>
      <c r="S3" s="239" t="s">
        <v>64</v>
      </c>
      <c r="T3" s="239" t="s">
        <v>436</v>
      </c>
      <c r="U3" s="239" t="s">
        <v>68</v>
      </c>
      <c r="V3" s="239" t="s">
        <v>437</v>
      </c>
      <c r="W3" s="239" t="s">
        <v>438</v>
      </c>
      <c r="X3" s="239" t="s">
        <v>420</v>
      </c>
      <c r="Y3" s="239" t="s">
        <v>76</v>
      </c>
      <c r="Z3" s="239" t="s">
        <v>78</v>
      </c>
      <c r="AA3" s="239" t="s">
        <v>439</v>
      </c>
      <c r="AB3" s="239" t="s">
        <v>82</v>
      </c>
      <c r="AC3" s="239" t="s">
        <v>84</v>
      </c>
      <c r="AD3" s="239" t="s">
        <v>440</v>
      </c>
      <c r="AE3" s="239" t="s">
        <v>87</v>
      </c>
      <c r="AF3" s="239" t="s">
        <v>441</v>
      </c>
      <c r="AG3" s="239" t="s">
        <v>442</v>
      </c>
      <c r="AH3" s="239" t="s">
        <v>443</v>
      </c>
      <c r="AI3" s="239" t="s">
        <v>92</v>
      </c>
      <c r="AJ3" s="239" t="s">
        <v>444</v>
      </c>
      <c r="AK3" s="239" t="s">
        <v>11</v>
      </c>
      <c r="AL3" s="239" t="s">
        <v>96</v>
      </c>
      <c r="AM3" s="239" t="s">
        <v>423</v>
      </c>
      <c r="AN3" s="239" t="s">
        <v>445</v>
      </c>
      <c r="AO3" s="239" t="s">
        <v>446</v>
      </c>
      <c r="AP3" s="239" t="s">
        <v>447</v>
      </c>
      <c r="AQ3" s="239" t="s">
        <v>424</v>
      </c>
      <c r="AR3" s="239" t="s">
        <v>448</v>
      </c>
      <c r="AS3" s="239" t="s">
        <v>105</v>
      </c>
      <c r="AT3" s="239" t="s">
        <v>107</v>
      </c>
      <c r="AU3" s="239" t="s">
        <v>109</v>
      </c>
      <c r="AV3" s="239" t="s">
        <v>111</v>
      </c>
      <c r="AW3" s="239" t="s">
        <v>449</v>
      </c>
      <c r="AX3" s="239" t="s">
        <v>450</v>
      </c>
      <c r="AY3" s="239" t="s">
        <v>451</v>
      </c>
      <c r="AZ3" s="239" t="s">
        <v>452</v>
      </c>
      <c r="BA3" s="239" t="s">
        <v>453</v>
      </c>
      <c r="BB3" s="239" t="s">
        <v>454</v>
      </c>
      <c r="BC3" s="239" t="s">
        <v>455</v>
      </c>
      <c r="BD3" s="239" t="s">
        <v>126</v>
      </c>
      <c r="BE3" s="239" t="s">
        <v>456</v>
      </c>
      <c r="BF3" s="239" t="s">
        <v>457</v>
      </c>
      <c r="BG3" s="239" t="s">
        <v>458</v>
      </c>
      <c r="BH3" s="239" t="s">
        <v>459</v>
      </c>
      <c r="BI3" s="239" t="s">
        <v>460</v>
      </c>
      <c r="BJ3" s="239" t="s">
        <v>461</v>
      </c>
      <c r="BK3" s="239" t="s">
        <v>139</v>
      </c>
      <c r="BL3" s="239" t="s">
        <v>141</v>
      </c>
      <c r="BM3" s="239" t="s">
        <v>143</v>
      </c>
      <c r="BN3" s="239" t="s">
        <v>462</v>
      </c>
      <c r="BO3" s="239" t="s">
        <v>147</v>
      </c>
      <c r="BP3" s="239" t="s">
        <v>463</v>
      </c>
      <c r="BQ3" s="239" t="s">
        <v>151</v>
      </c>
      <c r="BR3" s="239" t="s">
        <v>153</v>
      </c>
      <c r="BS3" s="239" t="s">
        <v>155</v>
      </c>
      <c r="BT3" s="239" t="s">
        <v>157</v>
      </c>
      <c r="BU3" s="239" t="s">
        <v>464</v>
      </c>
      <c r="BV3" s="239" t="s">
        <v>160</v>
      </c>
      <c r="BW3" s="239" t="s">
        <v>465</v>
      </c>
      <c r="BX3" s="239" t="s">
        <v>164</v>
      </c>
      <c r="BY3" s="239" t="s">
        <v>427</v>
      </c>
      <c r="BZ3" s="239" t="s">
        <v>168</v>
      </c>
      <c r="CA3" s="239" t="s">
        <v>170</v>
      </c>
      <c r="CB3" s="239" t="s">
        <v>172</v>
      </c>
      <c r="CC3" s="239" t="s">
        <v>174</v>
      </c>
      <c r="CD3" s="239" t="s">
        <v>176</v>
      </c>
      <c r="CE3" s="239" t="s">
        <v>466</v>
      </c>
      <c r="CF3" s="239" t="s">
        <v>467</v>
      </c>
      <c r="CG3" s="239" t="s">
        <v>182</v>
      </c>
      <c r="CH3" s="239" t="s">
        <v>184</v>
      </c>
      <c r="CI3" s="239" t="s">
        <v>186</v>
      </c>
      <c r="CJ3" s="239" t="s">
        <v>188</v>
      </c>
      <c r="CK3" s="239" t="s">
        <v>468</v>
      </c>
      <c r="CL3" s="239" t="s">
        <v>192</v>
      </c>
      <c r="CM3" s="239" t="s">
        <v>194</v>
      </c>
      <c r="CN3" s="239" t="s">
        <v>196</v>
      </c>
      <c r="CO3" s="239" t="s">
        <v>198</v>
      </c>
      <c r="CP3" s="239" t="s">
        <v>200</v>
      </c>
      <c r="CQ3" s="239" t="s">
        <v>469</v>
      </c>
      <c r="CR3" s="239" t="s">
        <v>204</v>
      </c>
      <c r="CS3" s="240" t="s">
        <v>428</v>
      </c>
      <c r="CT3" s="239" t="s">
        <v>470</v>
      </c>
      <c r="CU3" s="239" t="s">
        <v>209</v>
      </c>
      <c r="CV3" s="239" t="s">
        <v>471</v>
      </c>
      <c r="CW3" s="240" t="s">
        <v>213</v>
      </c>
      <c r="CX3" s="239" t="s">
        <v>215</v>
      </c>
      <c r="CY3" s="239" t="s">
        <v>217</v>
      </c>
      <c r="CZ3" s="240" t="s">
        <v>472</v>
      </c>
      <c r="DA3" s="239" t="s">
        <v>221</v>
      </c>
      <c r="DB3" s="240" t="s">
        <v>17</v>
      </c>
      <c r="DC3" s="239" t="s">
        <v>18</v>
      </c>
      <c r="DD3" s="241" t="s">
        <v>19</v>
      </c>
      <c r="DE3" s="300" t="s">
        <v>227</v>
      </c>
    </row>
    <row r="4" spans="1:109" x14ac:dyDescent="0.15">
      <c r="A4" s="301" t="s">
        <v>39</v>
      </c>
      <c r="B4" s="302" t="s">
        <v>0</v>
      </c>
      <c r="C4" s="303">
        <f>IFERROR('生産者価格表(106分類)'!C4/'生産者価格表(106分類)'!C$119,0)</f>
        <v>4.4334189596302358E-2</v>
      </c>
      <c r="D4" s="303">
        <f>IFERROR('生産者価格表(106分類)'!D4/'生産者価格表(106分類)'!D$119,0)</f>
        <v>4.2156434921099058E-2</v>
      </c>
      <c r="E4" s="303">
        <f>IFERROR('生産者価格表(106分類)'!E4/'生産者価格表(106分類)'!E$119,0)</f>
        <v>7.3471446564435895E-3</v>
      </c>
      <c r="F4" s="303">
        <f>IFERROR('生産者価格表(106分類)'!F4/'生産者価格表(106分類)'!F$119,0)</f>
        <v>2.1810787879969961E-3</v>
      </c>
      <c r="G4" s="303">
        <f>IFERROR('生産者価格表(106分類)'!G4/'生産者価格表(106分類)'!G$119,0)</f>
        <v>0</v>
      </c>
      <c r="H4" s="303">
        <f>IFERROR('生産者価格表(106分類)'!H4/'生産者価格表(106分類)'!H$119,0)</f>
        <v>0</v>
      </c>
      <c r="I4" s="303">
        <f>IFERROR('生産者価格表(106分類)'!I4/'生産者価格表(106分類)'!I$119,0)</f>
        <v>0</v>
      </c>
      <c r="J4" s="303">
        <f>IFERROR('生産者価格表(106分類)'!J4/'生産者価格表(106分類)'!J$119,0)</f>
        <v>6.7177189663846754E-2</v>
      </c>
      <c r="K4" s="303">
        <f>IFERROR('生産者価格表(106分類)'!K4/'生産者価格表(106分類)'!K$119,0)</f>
        <v>0.14676405285645783</v>
      </c>
      <c r="L4" s="303">
        <f>IFERROR('生産者価格表(106分類)'!L4/'生産者価格表(106分類)'!L$119,0)</f>
        <v>0.27249731224737156</v>
      </c>
      <c r="M4" s="303">
        <f>IFERROR('生産者価格表(106分類)'!M4/'生産者価格表(106分類)'!M$119,0)</f>
        <v>0</v>
      </c>
      <c r="N4" s="303">
        <f>IFERROR('生産者価格表(106分類)'!N4/'生産者価格表(106分類)'!N$119,0)</f>
        <v>5.2398301348246815E-2</v>
      </c>
      <c r="O4" s="303">
        <f>IFERROR('生産者価格表(106分類)'!O4/'生産者価格表(106分類)'!O$119,0)</f>
        <v>1.0267295309777514E-3</v>
      </c>
      <c r="P4" s="303">
        <f>IFERROR('生産者価格表(106分類)'!P4/'生産者価格表(106分類)'!P$119,0)</f>
        <v>3.2421770688479248E-5</v>
      </c>
      <c r="Q4" s="303">
        <f>IFERROR('生産者価格表(106分類)'!Q4/'生産者価格表(106分類)'!Q$119,0)</f>
        <v>0</v>
      </c>
      <c r="R4" s="303">
        <f>IFERROR('生産者価格表(106分類)'!R4/'生産者価格表(106分類)'!R$119,0)</f>
        <v>1.9876027489556664E-3</v>
      </c>
      <c r="S4" s="303">
        <f>IFERROR('生産者価格表(106分類)'!S4/'生産者価格表(106分類)'!S$119,0)</f>
        <v>0</v>
      </c>
      <c r="T4" s="303">
        <f>IFERROR('生産者価格表(106分類)'!T4/'生産者価格表(106分類)'!T$119,0)</f>
        <v>0</v>
      </c>
      <c r="U4" s="303">
        <f>IFERROR('生産者価格表(106分類)'!U4/'生産者価格表(106分類)'!U$119,0)</f>
        <v>0</v>
      </c>
      <c r="V4" s="303">
        <f>IFERROR('生産者価格表(106分類)'!V4/'生産者価格表(106分類)'!V$119,0)</f>
        <v>0</v>
      </c>
      <c r="W4" s="303">
        <f>IFERROR('生産者価格表(106分類)'!W4/'生産者価格表(106分類)'!W$119,0)</f>
        <v>0</v>
      </c>
      <c r="X4" s="303">
        <f>IFERROR('生産者価格表(106分類)'!X4/'生産者価格表(106分類)'!X$119,0)</f>
        <v>3.7760327497127552E-4</v>
      </c>
      <c r="Y4" s="303">
        <f>IFERROR('生産者価格表(106分類)'!Y4/'生産者価格表(106分類)'!Y$119,0)</f>
        <v>0</v>
      </c>
      <c r="Z4" s="303">
        <f>IFERROR('生産者価格表(106分類)'!Z4/'生産者価格表(106分類)'!Z$119,0)</f>
        <v>4.2186645014385821E-3</v>
      </c>
      <c r="AA4" s="303">
        <f>IFERROR('生産者価格表(106分類)'!AA4/'生産者価格表(106分類)'!AA$119,0)</f>
        <v>4.8680974382113874E-4</v>
      </c>
      <c r="AB4" s="303">
        <f>IFERROR('生産者価格表(106分類)'!AB4/'生産者価格表(106分類)'!AB$119,0)</f>
        <v>0</v>
      </c>
      <c r="AC4" s="303">
        <f>IFERROR('生産者価格表(106分類)'!AC4/'生産者価格表(106分類)'!AC$119,0)</f>
        <v>0</v>
      </c>
      <c r="AD4" s="303">
        <f>IFERROR('生産者価格表(106分類)'!AD4/'生産者価格表(106分類)'!AD$119,0)</f>
        <v>0</v>
      </c>
      <c r="AE4" s="303">
        <f>IFERROR('生産者価格表(106分類)'!AE4/'生産者価格表(106分類)'!AE$119,0)</f>
        <v>7.2905010240060811E-2</v>
      </c>
      <c r="AF4" s="303">
        <f>IFERROR('生産者価格表(106分類)'!AF4/'生産者価格表(106分類)'!AF$119,0)</f>
        <v>0</v>
      </c>
      <c r="AG4" s="303">
        <f>IFERROR('生産者価格表(106分類)'!AG4/'生産者価格表(106分類)'!AG$119,0)</f>
        <v>0</v>
      </c>
      <c r="AH4" s="303">
        <f>IFERROR('生産者価格表(106分類)'!AH4/'生産者価格表(106分類)'!AH$119,0)</f>
        <v>0</v>
      </c>
      <c r="AI4" s="303">
        <f>IFERROR('生産者価格表(106分類)'!AI4/'生産者価格表(106分類)'!AI$119,0)</f>
        <v>0</v>
      </c>
      <c r="AJ4" s="303">
        <f>IFERROR('生産者価格表(106分類)'!AJ4/'生産者価格表(106分類)'!AJ$119,0)</f>
        <v>2.1609832991755129E-3</v>
      </c>
      <c r="AK4" s="303">
        <f>IFERROR('生産者価格表(106分類)'!AK4/'生産者価格表(106分類)'!AK$119,0)</f>
        <v>0</v>
      </c>
      <c r="AL4" s="303">
        <f>IFERROR('生産者価格表(106分類)'!AL4/'生産者価格表(106分類)'!AL$119,0)</f>
        <v>0</v>
      </c>
      <c r="AM4" s="303">
        <f>IFERROR('生産者価格表(106分類)'!AM4/'生産者価格表(106分類)'!AM$119,0)</f>
        <v>0</v>
      </c>
      <c r="AN4" s="303">
        <f>IFERROR('生産者価格表(106分類)'!AN4/'生産者価格表(106分類)'!AN$119,0)</f>
        <v>0</v>
      </c>
      <c r="AO4" s="303">
        <f>IFERROR('生産者価格表(106分類)'!AO4/'生産者価格表(106分類)'!AO$119,0)</f>
        <v>0</v>
      </c>
      <c r="AP4" s="303">
        <f>IFERROR('生産者価格表(106分類)'!AP4/'生産者価格表(106分類)'!AP$119,0)</f>
        <v>2.255706938554543E-5</v>
      </c>
      <c r="AQ4" s="303">
        <f>IFERROR('生産者価格表(106分類)'!AQ4/'生産者価格表(106分類)'!AQ$119,0)</f>
        <v>0</v>
      </c>
      <c r="AR4" s="303">
        <f>IFERROR('生産者価格表(106分類)'!AR4/'生産者価格表(106分類)'!AR$119,0)</f>
        <v>0</v>
      </c>
      <c r="AS4" s="303">
        <f>IFERROR('生産者価格表(106分類)'!AS4/'生産者価格表(106分類)'!AS$119,0)</f>
        <v>0</v>
      </c>
      <c r="AT4" s="303">
        <f>IFERROR('生産者価格表(106分類)'!AT4/'生産者価格表(106分類)'!AT$119,0)</f>
        <v>0</v>
      </c>
      <c r="AU4" s="303">
        <f>IFERROR('生産者価格表(106分類)'!AU4/'生産者価格表(106分類)'!AU$119,0)</f>
        <v>0</v>
      </c>
      <c r="AV4" s="303">
        <f>IFERROR('生産者価格表(106分類)'!AV4/'生産者価格表(106分類)'!AV$119,0)</f>
        <v>0</v>
      </c>
      <c r="AW4" s="303">
        <f>IFERROR('生産者価格表(106分類)'!AW4/'生産者価格表(106分類)'!AW$119,0)</f>
        <v>0</v>
      </c>
      <c r="AX4" s="303">
        <f>IFERROR('生産者価格表(106分類)'!AX4/'生産者価格表(106分類)'!AX$119,0)</f>
        <v>0</v>
      </c>
      <c r="AY4" s="303">
        <f>IFERROR('生産者価格表(106分類)'!AY4/'生産者価格表(106分類)'!AY$119,0)</f>
        <v>0</v>
      </c>
      <c r="AZ4" s="303">
        <f>IFERROR('生産者価格表(106分類)'!AZ4/'生産者価格表(106分類)'!AZ$119,0)</f>
        <v>0</v>
      </c>
      <c r="BA4" s="303">
        <f>IFERROR('生産者価格表(106分類)'!BA4/'生産者価格表(106分類)'!BA$119,0)</f>
        <v>0</v>
      </c>
      <c r="BB4" s="303">
        <f>IFERROR('生産者価格表(106分類)'!BB4/'生産者価格表(106分類)'!BB$119,0)</f>
        <v>0</v>
      </c>
      <c r="BC4" s="303">
        <f>IFERROR('生産者価格表(106分類)'!BC4/'生産者価格表(106分類)'!BC$119,0)</f>
        <v>0</v>
      </c>
      <c r="BD4" s="303">
        <f>IFERROR('生産者価格表(106分類)'!BD4/'生産者価格表(106分類)'!BD$119,0)</f>
        <v>0</v>
      </c>
      <c r="BE4" s="303">
        <f>IFERROR('生産者価格表(106分類)'!BE4/'生産者価格表(106分類)'!BE$119,0)</f>
        <v>0</v>
      </c>
      <c r="BF4" s="303">
        <f>IFERROR('生産者価格表(106分類)'!BF4/'生産者価格表(106分類)'!BF$119,0)</f>
        <v>0</v>
      </c>
      <c r="BG4" s="303">
        <f>IFERROR('生産者価格表(106分類)'!BG4/'生産者価格表(106分類)'!BG$119,0)</f>
        <v>0</v>
      </c>
      <c r="BH4" s="303">
        <f>IFERROR('生産者価格表(106分類)'!BH4/'生産者価格表(106分類)'!BH$119,0)</f>
        <v>0</v>
      </c>
      <c r="BI4" s="303">
        <f>IFERROR('生産者価格表(106分類)'!BI4/'生産者価格表(106分類)'!BI$119,0)</f>
        <v>1.0178204480377295E-2</v>
      </c>
      <c r="BJ4" s="303">
        <f>IFERROR('生産者価格表(106分類)'!BJ4/'生産者価格表(106分類)'!BJ$119,0)</f>
        <v>0</v>
      </c>
      <c r="BK4" s="303">
        <f>IFERROR('生産者価格表(106分類)'!BK4/'生産者価格表(106分類)'!BK$119,0)</f>
        <v>6.466956761864151E-4</v>
      </c>
      <c r="BL4" s="303">
        <f>IFERROR('生産者価格表(106分類)'!BL4/'生産者価格表(106分類)'!BL$119,0)</f>
        <v>7.3882493899130814E-6</v>
      </c>
      <c r="BM4" s="303">
        <f>IFERROR('生産者価格表(106分類)'!BM4/'生産者価格表(106分類)'!BM$119,0)</f>
        <v>2.246255904118389E-3</v>
      </c>
      <c r="BN4" s="303">
        <f>IFERROR('生産者価格表(106分類)'!BN4/'生産者価格表(106分類)'!BN$119,0)</f>
        <v>7.6060550431017904E-4</v>
      </c>
      <c r="BO4" s="303">
        <f>IFERROR('生産者価格表(106分類)'!BO4/'生産者価格表(106分類)'!BO$119,0)</f>
        <v>0</v>
      </c>
      <c r="BP4" s="303">
        <f>IFERROR('生産者価格表(106分類)'!BP4/'生産者価格表(106分類)'!BP$119,0)</f>
        <v>0</v>
      </c>
      <c r="BQ4" s="303">
        <f>IFERROR('生産者価格表(106分類)'!BQ4/'生産者価格表(106分類)'!BQ$119,0)</f>
        <v>0</v>
      </c>
      <c r="BR4" s="303">
        <f>IFERROR('生産者価格表(106分類)'!BR4/'生産者価格表(106分類)'!BR$119,0)</f>
        <v>0</v>
      </c>
      <c r="BS4" s="303">
        <f>IFERROR('生産者価格表(106分類)'!BS4/'生産者価格表(106分類)'!BS$119,0)</f>
        <v>1.2039359837633885E-4</v>
      </c>
      <c r="BT4" s="303">
        <f>IFERROR('生産者価格表(106分類)'!BT4/'生産者価格表(106分類)'!BT$119,0)</f>
        <v>0</v>
      </c>
      <c r="BU4" s="303">
        <f>IFERROR('生産者価格表(106分類)'!BU4/'生産者価格表(106分類)'!BU$119,0)</f>
        <v>1.2592824860251126E-6</v>
      </c>
      <c r="BV4" s="303">
        <f>IFERROR('生産者価格表(106分類)'!BV4/'生産者価格表(106分類)'!BV$119,0)</f>
        <v>2.4110619522368629E-7</v>
      </c>
      <c r="BW4" s="303">
        <f>IFERROR('生産者価格表(106分類)'!BW4/'生産者価格表(106分類)'!BW$119,0)</f>
        <v>4.2103953954370757E-6</v>
      </c>
      <c r="BX4" s="303">
        <f>IFERROR('生産者価格表(106分類)'!BX4/'生産者価格表(106分類)'!BX$119,0)</f>
        <v>0</v>
      </c>
      <c r="BY4" s="303">
        <f>IFERROR('生産者価格表(106分類)'!BY4/'生産者価格表(106分類)'!BY$119,0)</f>
        <v>0</v>
      </c>
      <c r="BZ4" s="303">
        <f>IFERROR('生産者価格表(106分類)'!BZ4/'生産者価格表(106分類)'!BZ$119,0)</f>
        <v>0</v>
      </c>
      <c r="CA4" s="303">
        <f>IFERROR('生産者価格表(106分類)'!CA4/'生産者価格表(106分類)'!CA$119,0)</f>
        <v>0</v>
      </c>
      <c r="CB4" s="303">
        <f>IFERROR('生産者価格表(106分類)'!CB4/'生産者価格表(106分類)'!CB$119,0)</f>
        <v>0</v>
      </c>
      <c r="CC4" s="303">
        <f>IFERROR('生産者価格表(106分類)'!CC4/'生産者価格表(106分類)'!CC$119,0)</f>
        <v>0</v>
      </c>
      <c r="CD4" s="303">
        <f>IFERROR('生産者価格表(106分類)'!CD4/'生産者価格表(106分類)'!CD$119,0)</f>
        <v>0</v>
      </c>
      <c r="CE4" s="303">
        <f>IFERROR('生産者価格表(106分類)'!CE4/'生産者価格表(106分類)'!CE$119,0)</f>
        <v>4.3192552341468545E-4</v>
      </c>
      <c r="CF4" s="303">
        <f>IFERROR('生産者価格表(106分類)'!CF4/'生産者価格表(106分類)'!CF$119,0)</f>
        <v>0</v>
      </c>
      <c r="CG4" s="303">
        <f>IFERROR('生産者価格表(106分類)'!CG4/'生産者価格表(106分類)'!CG$119,0)</f>
        <v>0</v>
      </c>
      <c r="CH4" s="303">
        <f>IFERROR('生産者価格表(106分類)'!CH4/'生産者価格表(106分類)'!CH$119,0)</f>
        <v>0</v>
      </c>
      <c r="CI4" s="303">
        <f>IFERROR('生産者価格表(106分類)'!CI4/'生産者価格表(106分類)'!CI$119,0)</f>
        <v>0</v>
      </c>
      <c r="CJ4" s="303">
        <f>IFERROR('生産者価格表(106分類)'!CJ4/'生産者価格表(106分類)'!CJ$119,0)</f>
        <v>0</v>
      </c>
      <c r="CK4" s="303">
        <f>IFERROR('生産者価格表(106分類)'!CK4/'生産者価格表(106分類)'!CK$119,0)</f>
        <v>0</v>
      </c>
      <c r="CL4" s="303">
        <f>IFERROR('生産者価格表(106分類)'!CL4/'生産者価格表(106分類)'!CL$119,0)</f>
        <v>2.4372175787396913E-5</v>
      </c>
      <c r="CM4" s="303">
        <f>IFERROR('生産者価格表(106分類)'!CM4/'生産者価格表(106分類)'!CM$119,0)</f>
        <v>2.0723196749157908E-3</v>
      </c>
      <c r="CN4" s="303">
        <f>IFERROR('生産者価格表(106分類)'!CN4/'生産者価格表(106分類)'!CN$119,0)</f>
        <v>0</v>
      </c>
      <c r="CO4" s="303">
        <f>IFERROR('生産者価格表(106分類)'!CO4/'生産者価格表(106分類)'!CO$119,0)</f>
        <v>1.4941909625908493E-3</v>
      </c>
      <c r="CP4" s="303">
        <f>IFERROR('生産者価格表(106分類)'!CP4/'生産者価格表(106分類)'!CP$119,0)</f>
        <v>0</v>
      </c>
      <c r="CQ4" s="303">
        <f>IFERROR('生産者価格表(106分類)'!CQ4/'生産者価格表(106分類)'!CQ$119,0)</f>
        <v>3.539364640883978E-3</v>
      </c>
      <c r="CR4" s="303">
        <f>IFERROR('生産者価格表(106分類)'!CR4/'生産者価格表(106分類)'!CR$119,0)</f>
        <v>5.7442962415020764E-3</v>
      </c>
      <c r="CS4" s="303">
        <f>IFERROR('生産者価格表(106分類)'!CS4/'生産者価格表(106分類)'!CS$119,0)</f>
        <v>1.695107800266212E-3</v>
      </c>
      <c r="CT4" s="303">
        <f>IFERROR('生産者価格表(106分類)'!CT4/'生産者価格表(106分類)'!CT$119,0)</f>
        <v>6.4684301562044846E-5</v>
      </c>
      <c r="CU4" s="303">
        <f>IFERROR('生産者価格表(106分類)'!CU4/'生産者価格表(106分類)'!CU$119,0)</f>
        <v>0</v>
      </c>
      <c r="CV4" s="303">
        <f>IFERROR('生産者価格表(106分類)'!CV4/'生産者価格表(106分類)'!CV$119,0)</f>
        <v>0</v>
      </c>
      <c r="CW4" s="303">
        <f>IFERROR('生産者価格表(106分類)'!CW4/'生産者価格表(106分類)'!CW$119,0)</f>
        <v>1.6373598209638E-6</v>
      </c>
      <c r="CX4" s="303">
        <f>IFERROR('生産者価格表(106分類)'!CX4/'生産者価格表(106分類)'!CX$119,0)</f>
        <v>1.2559591559302166E-2</v>
      </c>
      <c r="CY4" s="303">
        <f>IFERROR('生産者価格表(106分類)'!CY4/'生産者価格表(106分類)'!CY$119,0)</f>
        <v>2.2541210541930274E-2</v>
      </c>
      <c r="CZ4" s="303">
        <f>IFERROR('生産者価格表(106分類)'!CZ4/'生産者価格表(106分類)'!CZ$119,0)</f>
        <v>8.4957108384707439E-5</v>
      </c>
      <c r="DA4" s="303">
        <f>IFERROR('生産者価格表(106分類)'!DA4/'生産者価格表(106分類)'!DA$119,0)</f>
        <v>4.2965586007551664E-4</v>
      </c>
      <c r="DB4" s="303">
        <f>IFERROR('生産者価格表(106分類)'!DB4/'生産者価格表(106分類)'!DB$119,0)</f>
        <v>5.6113406695254423E-3</v>
      </c>
      <c r="DC4" s="303">
        <f>IFERROR('生産者価格表(106分類)'!DC4/'生産者価格表(106分類)'!DC$119,0)</f>
        <v>0</v>
      </c>
      <c r="DD4" s="304">
        <f>IFERROR('生産者価格表(106分類)'!DD4/'生産者価格表(106分類)'!DD$119,0)</f>
        <v>0</v>
      </c>
      <c r="DE4" s="304">
        <f>IFERROR('生産者価格表(106分類)'!DE4/'生産者価格表(106分類)'!DE$119,0)</f>
        <v>1.8929763112882546E-2</v>
      </c>
    </row>
    <row r="5" spans="1:109" x14ac:dyDescent="0.15">
      <c r="A5" s="301" t="s">
        <v>40</v>
      </c>
      <c r="B5" s="302" t="s">
        <v>1</v>
      </c>
      <c r="C5" s="303">
        <f>IFERROR('生産者価格表(106分類)'!C5/'生産者価格表(106分類)'!C$119,0)</f>
        <v>1.107402081823663E-2</v>
      </c>
      <c r="D5" s="303">
        <f>IFERROR('生産者価格表(106分類)'!D5/'生産者価格表(106分類)'!D$119,0)</f>
        <v>0.11101561832942752</v>
      </c>
      <c r="E5" s="303">
        <f>IFERROR('生産者価格表(106分類)'!E5/'生産者価格表(106分類)'!E$119,0)</f>
        <v>2.0240766861684401E-2</v>
      </c>
      <c r="F5" s="303">
        <f>IFERROR('生産者価格表(106分類)'!F5/'生産者価格表(106分類)'!F$119,0)</f>
        <v>6.4852107937312878E-5</v>
      </c>
      <c r="G5" s="303">
        <f>IFERROR('生産者価格表(106分類)'!G5/'生産者価格表(106分類)'!G$119,0)</f>
        <v>0</v>
      </c>
      <c r="H5" s="303">
        <f>IFERROR('生産者価格表(106分類)'!H5/'生産者価格表(106分類)'!H$119,0)</f>
        <v>0</v>
      </c>
      <c r="I5" s="303">
        <f>IFERROR('生産者価格表(106分類)'!I5/'生産者価格表(106分類)'!I$119,0)</f>
        <v>0</v>
      </c>
      <c r="J5" s="303">
        <f>IFERROR('生産者価格表(106分類)'!J5/'生産者価格表(106分類)'!J$119,0)</f>
        <v>0.33976141477592148</v>
      </c>
      <c r="K5" s="303">
        <f>IFERROR('生産者価格表(106分類)'!K5/'生産者価格表(106分類)'!K$119,0)</f>
        <v>0</v>
      </c>
      <c r="L5" s="303">
        <f>IFERROR('生産者価格表(106分類)'!L5/'生産者価格表(106分類)'!L$119,0)</f>
        <v>4.4371734741965754E-4</v>
      </c>
      <c r="M5" s="303">
        <f>IFERROR('生産者価格表(106分類)'!M5/'生産者価格表(106分類)'!M$119,0)</f>
        <v>0</v>
      </c>
      <c r="N5" s="303">
        <f>IFERROR('生産者価格表(106分類)'!N5/'生産者価格表(106分類)'!N$119,0)</f>
        <v>3.554328235831032E-3</v>
      </c>
      <c r="O5" s="303">
        <f>IFERROR('生産者価格表(106分類)'!O5/'生産者価格表(106分類)'!O$119,0)</f>
        <v>1.2808705039920465E-4</v>
      </c>
      <c r="P5" s="303">
        <f>IFERROR('生産者価格表(106分類)'!P5/'生産者価格表(106分類)'!P$119,0)</f>
        <v>0</v>
      </c>
      <c r="Q5" s="303">
        <f>IFERROR('生産者価格表(106分類)'!Q5/'生産者価格表(106分類)'!Q$119,0)</f>
        <v>0</v>
      </c>
      <c r="R5" s="303">
        <f>IFERROR('生産者価格表(106分類)'!R5/'生産者価格表(106分類)'!R$119,0)</f>
        <v>0</v>
      </c>
      <c r="S5" s="303">
        <f>IFERROR('生産者価格表(106分類)'!S5/'生産者価格表(106分類)'!S$119,0)</f>
        <v>0</v>
      </c>
      <c r="T5" s="303">
        <f>IFERROR('生産者価格表(106分類)'!T5/'生産者価格表(106分類)'!T$119,0)</f>
        <v>0</v>
      </c>
      <c r="U5" s="303">
        <f>IFERROR('生産者価格表(106分類)'!U5/'生産者価格表(106分類)'!U$119,0)</f>
        <v>6.4953926167512512E-4</v>
      </c>
      <c r="V5" s="303">
        <f>IFERROR('生産者価格表(106分類)'!V5/'生産者価格表(106分類)'!V$119,0)</f>
        <v>0</v>
      </c>
      <c r="W5" s="303">
        <f>IFERROR('生産者価格表(106分類)'!W5/'生産者価格表(106分類)'!W$119,0)</f>
        <v>0</v>
      </c>
      <c r="X5" s="303">
        <f>IFERROR('生産者価格表(106分類)'!X5/'生産者価格表(106分類)'!X$119,0)</f>
        <v>0</v>
      </c>
      <c r="Y5" s="303">
        <f>IFERROR('生産者価格表(106分類)'!Y5/'生産者価格表(106分類)'!Y$119,0)</f>
        <v>0</v>
      </c>
      <c r="Z5" s="303">
        <f>IFERROR('生産者価格表(106分類)'!Z5/'生産者価格表(106分類)'!Z$119,0)</f>
        <v>1.7651315905600762E-5</v>
      </c>
      <c r="AA5" s="303">
        <f>IFERROR('生産者価格表(106分類)'!AA5/'生産者価格表(106分類)'!AA$119,0)</f>
        <v>0</v>
      </c>
      <c r="AB5" s="303">
        <f>IFERROR('生産者価格表(106分類)'!AB5/'生産者価格表(106分類)'!AB$119,0)</f>
        <v>0</v>
      </c>
      <c r="AC5" s="303">
        <f>IFERROR('生産者価格表(106分類)'!AC5/'生産者価格表(106分類)'!AC$119,0)</f>
        <v>0</v>
      </c>
      <c r="AD5" s="303">
        <f>IFERROR('生産者価格表(106分類)'!AD5/'生産者価格表(106分類)'!AD$119,0)</f>
        <v>0</v>
      </c>
      <c r="AE5" s="303">
        <f>IFERROR('生産者価格表(106分類)'!AE5/'生産者価格表(106分類)'!AE$119,0)</f>
        <v>0</v>
      </c>
      <c r="AF5" s="303">
        <f>IFERROR('生産者価格表(106分類)'!AF5/'生産者価格表(106分類)'!AF$119,0)</f>
        <v>2.784450063211125E-2</v>
      </c>
      <c r="AG5" s="303">
        <f>IFERROR('生産者価格表(106分類)'!AG5/'生産者価格表(106分類)'!AG$119,0)</f>
        <v>0</v>
      </c>
      <c r="AH5" s="303">
        <f>IFERROR('生産者価格表(106分類)'!AH5/'生産者価格表(106分類)'!AH$119,0)</f>
        <v>0</v>
      </c>
      <c r="AI5" s="303">
        <f>IFERROR('生産者価格表(106分類)'!AI5/'生産者価格表(106分類)'!AI$119,0)</f>
        <v>4.7352143470107129E-6</v>
      </c>
      <c r="AJ5" s="303">
        <f>IFERROR('生産者価格表(106分類)'!AJ5/'生産者価格表(106分類)'!AJ$119,0)</f>
        <v>0</v>
      </c>
      <c r="AK5" s="303">
        <f>IFERROR('生産者価格表(106分類)'!AK5/'生産者価格表(106分類)'!AK$119,0)</f>
        <v>0</v>
      </c>
      <c r="AL5" s="303">
        <f>IFERROR('生産者価格表(106分類)'!AL5/'生産者価格表(106分類)'!AL$119,0)</f>
        <v>0</v>
      </c>
      <c r="AM5" s="303">
        <f>IFERROR('生産者価格表(106分類)'!AM5/'生産者価格表(106分類)'!AM$119,0)</f>
        <v>0</v>
      </c>
      <c r="AN5" s="303">
        <f>IFERROR('生産者価格表(106分類)'!AN5/'生産者価格表(106分類)'!AN$119,0)</f>
        <v>0</v>
      </c>
      <c r="AO5" s="303">
        <f>IFERROR('生産者価格表(106分類)'!AO5/'生産者価格表(106分類)'!AO$119,0)</f>
        <v>0</v>
      </c>
      <c r="AP5" s="303">
        <f>IFERROR('生産者価格表(106分類)'!AP5/'生産者価格表(106分類)'!AP$119,0)</f>
        <v>0</v>
      </c>
      <c r="AQ5" s="303">
        <f>IFERROR('生産者価格表(106分類)'!AQ5/'生産者価格表(106分類)'!AQ$119,0)</f>
        <v>0</v>
      </c>
      <c r="AR5" s="303">
        <f>IFERROR('生産者価格表(106分類)'!AR5/'生産者価格表(106分類)'!AR$119,0)</f>
        <v>0</v>
      </c>
      <c r="AS5" s="303">
        <f>IFERROR('生産者価格表(106分類)'!AS5/'生産者価格表(106分類)'!AS$119,0)</f>
        <v>0</v>
      </c>
      <c r="AT5" s="303">
        <f>IFERROR('生産者価格表(106分類)'!AT5/'生産者価格表(106分類)'!AT$119,0)</f>
        <v>0</v>
      </c>
      <c r="AU5" s="303">
        <f>IFERROR('生産者価格表(106分類)'!AU5/'生産者価格表(106分類)'!AU$119,0)</f>
        <v>0</v>
      </c>
      <c r="AV5" s="303">
        <f>IFERROR('生産者価格表(106分類)'!AV5/'生産者価格表(106分類)'!AV$119,0)</f>
        <v>0</v>
      </c>
      <c r="AW5" s="303">
        <f>IFERROR('生産者価格表(106分類)'!AW5/'生産者価格表(106分類)'!AW$119,0)</f>
        <v>0</v>
      </c>
      <c r="AX5" s="303">
        <f>IFERROR('生産者価格表(106分類)'!AX5/'生産者価格表(106分類)'!AX$119,0)</f>
        <v>0</v>
      </c>
      <c r="AY5" s="303">
        <f>IFERROR('生産者価格表(106分類)'!AY5/'生産者価格表(106分類)'!AY$119,0)</f>
        <v>0</v>
      </c>
      <c r="AZ5" s="303">
        <f>IFERROR('生産者価格表(106分類)'!AZ5/'生産者価格表(106分類)'!AZ$119,0)</f>
        <v>0</v>
      </c>
      <c r="BA5" s="303">
        <f>IFERROR('生産者価格表(106分類)'!BA5/'生産者価格表(106分類)'!BA$119,0)</f>
        <v>0</v>
      </c>
      <c r="BB5" s="303">
        <f>IFERROR('生産者価格表(106分類)'!BB5/'生産者価格表(106分類)'!BB$119,0)</f>
        <v>0</v>
      </c>
      <c r="BC5" s="303">
        <f>IFERROR('生産者価格表(106分類)'!BC5/'生産者価格表(106分類)'!BC$119,0)</f>
        <v>0</v>
      </c>
      <c r="BD5" s="303">
        <f>IFERROR('生産者価格表(106分類)'!BD5/'生産者価格表(106分類)'!BD$119,0)</f>
        <v>0</v>
      </c>
      <c r="BE5" s="303">
        <f>IFERROR('生産者価格表(106分類)'!BE5/'生産者価格表(106分類)'!BE$119,0)</f>
        <v>0</v>
      </c>
      <c r="BF5" s="303">
        <f>IFERROR('生産者価格表(106分類)'!BF5/'生産者価格表(106分類)'!BF$119,0)</f>
        <v>0</v>
      </c>
      <c r="BG5" s="303">
        <f>IFERROR('生産者価格表(106分類)'!BG5/'生産者価格表(106分類)'!BG$119,0)</f>
        <v>0</v>
      </c>
      <c r="BH5" s="303">
        <f>IFERROR('生産者価格表(106分類)'!BH5/'生産者価格表(106分類)'!BH$119,0)</f>
        <v>0</v>
      </c>
      <c r="BI5" s="303">
        <f>IFERROR('生産者価格表(106分類)'!BI5/'生産者価格表(106分類)'!BI$119,0)</f>
        <v>3.9076974903149742E-5</v>
      </c>
      <c r="BJ5" s="303">
        <f>IFERROR('生産者価格表(106分類)'!BJ5/'生産者価格表(106分類)'!BJ$119,0)</f>
        <v>0</v>
      </c>
      <c r="BK5" s="303">
        <f>IFERROR('生産者価格表(106分類)'!BK5/'生産者価格表(106分類)'!BK$119,0)</f>
        <v>0</v>
      </c>
      <c r="BL5" s="303">
        <f>IFERROR('生産者価格表(106分類)'!BL5/'生産者価格表(106分類)'!BL$119,0)</f>
        <v>0</v>
      </c>
      <c r="BM5" s="303">
        <f>IFERROR('生産者価格表(106分類)'!BM5/'生産者価格表(106分類)'!BM$119,0)</f>
        <v>0</v>
      </c>
      <c r="BN5" s="303">
        <f>IFERROR('生産者価格表(106分類)'!BN5/'生産者価格表(106分類)'!BN$119,0)</f>
        <v>0</v>
      </c>
      <c r="BO5" s="303">
        <f>IFERROR('生産者価格表(106分類)'!BO5/'生産者価格表(106分類)'!BO$119,0)</f>
        <v>0</v>
      </c>
      <c r="BP5" s="303">
        <f>IFERROR('生産者価格表(106分類)'!BP5/'生産者価格表(106分類)'!BP$119,0)</f>
        <v>0</v>
      </c>
      <c r="BQ5" s="303">
        <f>IFERROR('生産者価格表(106分類)'!BQ5/'生産者価格表(106分類)'!BQ$119,0)</f>
        <v>0</v>
      </c>
      <c r="BR5" s="303">
        <f>IFERROR('生産者価格表(106分類)'!BR5/'生産者価格表(106分類)'!BR$119,0)</f>
        <v>0</v>
      </c>
      <c r="BS5" s="303">
        <f>IFERROR('生産者価格表(106分類)'!BS5/'生産者価格表(106分類)'!BS$119,0)</f>
        <v>0</v>
      </c>
      <c r="BT5" s="303">
        <f>IFERROR('生産者価格表(106分類)'!BT5/'生産者価格表(106分類)'!BT$119,0)</f>
        <v>0</v>
      </c>
      <c r="BU5" s="303">
        <f>IFERROR('生産者価格表(106分類)'!BU5/'生産者価格表(106分類)'!BU$119,0)</f>
        <v>0</v>
      </c>
      <c r="BV5" s="303">
        <f>IFERROR('生産者価格表(106分類)'!BV5/'生産者価格表(106分類)'!BV$119,0)</f>
        <v>0</v>
      </c>
      <c r="BW5" s="303">
        <f>IFERROR('生産者価格表(106分類)'!BW5/'生産者価格表(106分類)'!BW$119,0)</f>
        <v>0</v>
      </c>
      <c r="BX5" s="303">
        <f>IFERROR('生産者価格表(106分類)'!BX5/'生産者価格表(106分類)'!BX$119,0)</f>
        <v>0</v>
      </c>
      <c r="BY5" s="303">
        <f>IFERROR('生産者価格表(106分類)'!BY5/'生産者価格表(106分類)'!BY$119,0)</f>
        <v>0</v>
      </c>
      <c r="BZ5" s="303">
        <f>IFERROR('生産者価格表(106分類)'!BZ5/'生産者価格表(106分類)'!BZ$119,0)</f>
        <v>0</v>
      </c>
      <c r="CA5" s="303">
        <f>IFERROR('生産者価格表(106分類)'!CA5/'生産者価格表(106分類)'!CA$119,0)</f>
        <v>0</v>
      </c>
      <c r="CB5" s="303">
        <f>IFERROR('生産者価格表(106分類)'!CB5/'生産者価格表(106分類)'!CB$119,0)</f>
        <v>0</v>
      </c>
      <c r="CC5" s="303">
        <f>IFERROR('生産者価格表(106分類)'!CC5/'生産者価格表(106分類)'!CC$119,0)</f>
        <v>0</v>
      </c>
      <c r="CD5" s="303">
        <f>IFERROR('生産者価格表(106分類)'!CD5/'生産者価格表(106分類)'!CD$119,0)</f>
        <v>0</v>
      </c>
      <c r="CE5" s="303">
        <f>IFERROR('生産者価格表(106分類)'!CE5/'生産者価格表(106分類)'!CE$119,0)</f>
        <v>5.4168408301841725E-5</v>
      </c>
      <c r="CF5" s="303">
        <f>IFERROR('生産者価格表(106分類)'!CF5/'生産者価格表(106分類)'!CF$119,0)</f>
        <v>0</v>
      </c>
      <c r="CG5" s="303">
        <f>IFERROR('生産者価格表(106分類)'!CG5/'生産者価格表(106分類)'!CG$119,0)</f>
        <v>0</v>
      </c>
      <c r="CH5" s="303">
        <f>IFERROR('生産者価格表(106分類)'!CH5/'生産者価格表(106分類)'!CH$119,0)</f>
        <v>0</v>
      </c>
      <c r="CI5" s="303">
        <f>IFERROR('生産者価格表(106分類)'!CI5/'生産者価格表(106分類)'!CI$119,0)</f>
        <v>0</v>
      </c>
      <c r="CJ5" s="303">
        <f>IFERROR('生産者価格表(106分類)'!CJ5/'生産者価格表(106分類)'!CJ$119,0)</f>
        <v>0</v>
      </c>
      <c r="CK5" s="303">
        <f>IFERROR('生産者価格表(106分類)'!CK5/'生産者価格表(106分類)'!CK$119,0)</f>
        <v>0</v>
      </c>
      <c r="CL5" s="303">
        <f>IFERROR('生産者価格表(106分類)'!CL5/'生産者価格表(106分類)'!CL$119,0)</f>
        <v>2.1163028085853548E-6</v>
      </c>
      <c r="CM5" s="303">
        <f>IFERROR('生産者価格表(106分類)'!CM5/'生産者価格表(106分類)'!CM$119,0)</f>
        <v>2.4439722064586815E-4</v>
      </c>
      <c r="CN5" s="303">
        <f>IFERROR('生産者価格表(106分類)'!CN5/'生産者価格表(106分類)'!CN$119,0)</f>
        <v>4.7651480482429259E-4</v>
      </c>
      <c r="CO5" s="303">
        <f>IFERROR('生産者価格表(106分類)'!CO5/'生産者価格表(106分類)'!CO$119,0)</f>
        <v>1.9987229759332138E-4</v>
      </c>
      <c r="CP5" s="303">
        <f>IFERROR('生産者価格表(106分類)'!CP5/'生産者価格表(106分類)'!CP$119,0)</f>
        <v>0</v>
      </c>
      <c r="CQ5" s="303">
        <f>IFERROR('生産者価格表(106分類)'!CQ5/'生産者価格表(106分類)'!CQ$119,0)</f>
        <v>5.4209728284830257E-4</v>
      </c>
      <c r="CR5" s="303">
        <f>IFERROR('生産者価格表(106分類)'!CR5/'生産者価格表(106分類)'!CR$119,0)</f>
        <v>1.0302220513078014E-3</v>
      </c>
      <c r="CS5" s="303">
        <f>IFERROR('生産者価格表(106分類)'!CS5/'生産者価格表(106分類)'!CS$119,0)</f>
        <v>0</v>
      </c>
      <c r="CT5" s="303">
        <f>IFERROR('生産者価格表(106分類)'!CT5/'生産者価格表(106分類)'!CT$119,0)</f>
        <v>0</v>
      </c>
      <c r="CU5" s="303">
        <f>IFERROR('生産者価格表(106分類)'!CU5/'生産者価格表(106分類)'!CU$119,0)</f>
        <v>0</v>
      </c>
      <c r="CV5" s="303">
        <f>IFERROR('生産者価格表(106分類)'!CV5/'生産者価格表(106分類)'!CV$119,0)</f>
        <v>0</v>
      </c>
      <c r="CW5" s="303">
        <f>IFERROR('生産者価格表(106分類)'!CW5/'生産者価格表(106分類)'!CW$119,0)</f>
        <v>0</v>
      </c>
      <c r="CX5" s="303">
        <f>IFERROR('生産者価格表(106分類)'!CX5/'生産者価格表(106分類)'!CX$119,0)</f>
        <v>2.0696503048445634E-3</v>
      </c>
      <c r="CY5" s="303">
        <f>IFERROR('生産者価格表(106分類)'!CY5/'生産者価格表(106分類)'!CY$119,0)</f>
        <v>5.7844167333382605E-3</v>
      </c>
      <c r="CZ5" s="303">
        <f>IFERROR('生産者価格表(106分類)'!CZ5/'生産者価格表(106分類)'!CZ$119,0)</f>
        <v>0</v>
      </c>
      <c r="DA5" s="303">
        <f>IFERROR('生産者価格表(106分類)'!DA5/'生産者価格表(106分類)'!DA$119,0)</f>
        <v>1.8430859503617924E-6</v>
      </c>
      <c r="DB5" s="303">
        <f>IFERROR('生産者価格表(106分類)'!DB5/'生産者価格表(106分類)'!DB$119,0)</f>
        <v>2.3170382007294563E-4</v>
      </c>
      <c r="DC5" s="303">
        <f>IFERROR('生産者価格表(106分類)'!DC5/'生産者価格表(106分類)'!DC$119,0)</f>
        <v>0</v>
      </c>
      <c r="DD5" s="304">
        <f>IFERROR('生産者価格表(106分類)'!DD5/'生産者価格表(106分類)'!DD$119,0)</f>
        <v>0</v>
      </c>
      <c r="DE5" s="304">
        <f>IFERROR('生産者価格表(106分類)'!DE5/'生産者価格表(106分類)'!DE$119,0)</f>
        <v>2.8000278150605587E-2</v>
      </c>
    </row>
    <row r="6" spans="1:109" x14ac:dyDescent="0.15">
      <c r="A6" s="301" t="s">
        <v>41</v>
      </c>
      <c r="B6" s="302" t="s">
        <v>2</v>
      </c>
      <c r="C6" s="303">
        <f>IFERROR('生産者価格表(106分類)'!C6/'生産者価格表(106分類)'!C$119,0)</f>
        <v>2.5009186234802461E-2</v>
      </c>
      <c r="D6" s="303">
        <f>IFERROR('生産者価格表(106分類)'!D6/'生産者価格表(106分類)'!D$119,0)</f>
        <v>4.0882052222725646E-2</v>
      </c>
      <c r="E6" s="303">
        <f>IFERROR('生産者価格表(106分類)'!E6/'生産者価格表(106分類)'!E$119,0)</f>
        <v>0</v>
      </c>
      <c r="F6" s="303">
        <f>IFERROR('生産者価格表(106分類)'!F6/'生産者価格表(106分類)'!F$119,0)</f>
        <v>9.6546747154796617E-5</v>
      </c>
      <c r="G6" s="303">
        <f>IFERROR('生産者価格表(106分類)'!G6/'生産者価格表(106分類)'!G$119,0)</f>
        <v>0</v>
      </c>
      <c r="H6" s="303">
        <f>IFERROR('生産者価格表(106分類)'!H6/'生産者価格表(106分類)'!H$119,0)</f>
        <v>0</v>
      </c>
      <c r="I6" s="303">
        <f>IFERROR('生産者価格表(106分類)'!I6/'生産者価格表(106分類)'!I$119,0)</f>
        <v>0</v>
      </c>
      <c r="J6" s="303">
        <f>IFERROR('生産者価格表(106分類)'!J6/'生産者価格表(106分類)'!J$119,0)</f>
        <v>0</v>
      </c>
      <c r="K6" s="303">
        <f>IFERROR('生産者価格表(106分類)'!K6/'生産者価格表(106分類)'!K$119,0)</f>
        <v>0</v>
      </c>
      <c r="L6" s="303">
        <f>IFERROR('生産者価格表(106分類)'!L6/'生産者価格表(106分類)'!L$119,0)</f>
        <v>0</v>
      </c>
      <c r="M6" s="303">
        <f>IFERROR('生産者価格表(106分類)'!M6/'生産者価格表(106分類)'!M$119,0)</f>
        <v>0</v>
      </c>
      <c r="N6" s="303">
        <f>IFERROR('生産者価格表(106分類)'!N6/'生産者価格表(106分類)'!N$119,0)</f>
        <v>0</v>
      </c>
      <c r="O6" s="303">
        <f>IFERROR('生産者価格表(106分類)'!O6/'生産者価格表(106分類)'!O$119,0)</f>
        <v>0</v>
      </c>
      <c r="P6" s="303">
        <f>IFERROR('生産者価格表(106分類)'!P6/'生産者価格表(106分類)'!P$119,0)</f>
        <v>0</v>
      </c>
      <c r="Q6" s="303">
        <f>IFERROR('生産者価格表(106分類)'!Q6/'生産者価格表(106分類)'!Q$119,0)</f>
        <v>0</v>
      </c>
      <c r="R6" s="303">
        <f>IFERROR('生産者価格表(106分類)'!R6/'生産者価格表(106分類)'!R$119,0)</f>
        <v>0</v>
      </c>
      <c r="S6" s="303">
        <f>IFERROR('生産者価格表(106分類)'!S6/'生産者価格表(106分類)'!S$119,0)</f>
        <v>0</v>
      </c>
      <c r="T6" s="303">
        <f>IFERROR('生産者価格表(106分類)'!T6/'生産者価格表(106分類)'!T$119,0)</f>
        <v>0</v>
      </c>
      <c r="U6" s="303">
        <f>IFERROR('生産者価格表(106分類)'!U6/'生産者価格表(106分類)'!U$119,0)</f>
        <v>0</v>
      </c>
      <c r="V6" s="303">
        <f>IFERROR('生産者価格表(106分類)'!V6/'生産者価格表(106分類)'!V$119,0)</f>
        <v>0</v>
      </c>
      <c r="W6" s="303">
        <f>IFERROR('生産者価格表(106分類)'!W6/'生産者価格表(106分類)'!W$119,0)</f>
        <v>0</v>
      </c>
      <c r="X6" s="303">
        <f>IFERROR('生産者価格表(106分類)'!X6/'生産者価格表(106分類)'!X$119,0)</f>
        <v>0</v>
      </c>
      <c r="Y6" s="303">
        <f>IFERROR('生産者価格表(106分類)'!Y6/'生産者価格表(106分類)'!Y$119,0)</f>
        <v>0</v>
      </c>
      <c r="Z6" s="303">
        <f>IFERROR('生産者価格表(106分類)'!Z6/'生産者価格表(106分類)'!Z$119,0)</f>
        <v>0</v>
      </c>
      <c r="AA6" s="303">
        <f>IFERROR('生産者価格表(106分類)'!AA6/'生産者価格表(106分類)'!AA$119,0)</f>
        <v>0</v>
      </c>
      <c r="AB6" s="303">
        <f>IFERROR('生産者価格表(106分類)'!AB6/'生産者価格表(106分類)'!AB$119,0)</f>
        <v>0</v>
      </c>
      <c r="AC6" s="303">
        <f>IFERROR('生産者価格表(106分類)'!AC6/'生産者価格表(106分類)'!AC$119,0)</f>
        <v>0</v>
      </c>
      <c r="AD6" s="303">
        <f>IFERROR('生産者価格表(106分類)'!AD6/'生産者価格表(106分類)'!AD$119,0)</f>
        <v>0</v>
      </c>
      <c r="AE6" s="303">
        <f>IFERROR('生産者価格表(106分類)'!AE6/'生産者価格表(106分類)'!AE$119,0)</f>
        <v>0</v>
      </c>
      <c r="AF6" s="303">
        <f>IFERROR('生産者価格表(106分類)'!AF6/'生産者価格表(106分類)'!AF$119,0)</f>
        <v>0</v>
      </c>
      <c r="AG6" s="303">
        <f>IFERROR('生産者価格表(106分類)'!AG6/'生産者価格表(106分類)'!AG$119,0)</f>
        <v>0</v>
      </c>
      <c r="AH6" s="303">
        <f>IFERROR('生産者価格表(106分類)'!AH6/'生産者価格表(106分類)'!AH$119,0)</f>
        <v>0</v>
      </c>
      <c r="AI6" s="303">
        <f>IFERROR('生産者価格表(106分類)'!AI6/'生産者価格表(106分類)'!AI$119,0)</f>
        <v>0</v>
      </c>
      <c r="AJ6" s="303">
        <f>IFERROR('生産者価格表(106分類)'!AJ6/'生産者価格表(106分類)'!AJ$119,0)</f>
        <v>0</v>
      </c>
      <c r="AK6" s="303">
        <f>IFERROR('生産者価格表(106分類)'!AK6/'生産者価格表(106分類)'!AK$119,0)</f>
        <v>0</v>
      </c>
      <c r="AL6" s="303">
        <f>IFERROR('生産者価格表(106分類)'!AL6/'生産者価格表(106分類)'!AL$119,0)</f>
        <v>0</v>
      </c>
      <c r="AM6" s="303">
        <f>IFERROR('生産者価格表(106分類)'!AM6/'生産者価格表(106分類)'!AM$119,0)</f>
        <v>0</v>
      </c>
      <c r="AN6" s="303">
        <f>IFERROR('生産者価格表(106分類)'!AN6/'生産者価格表(106分類)'!AN$119,0)</f>
        <v>0</v>
      </c>
      <c r="AO6" s="303">
        <f>IFERROR('生産者価格表(106分類)'!AO6/'生産者価格表(106分類)'!AO$119,0)</f>
        <v>0</v>
      </c>
      <c r="AP6" s="303">
        <f>IFERROR('生産者価格表(106分類)'!AP6/'生産者価格表(106分類)'!AP$119,0)</f>
        <v>0</v>
      </c>
      <c r="AQ6" s="303">
        <f>IFERROR('生産者価格表(106分類)'!AQ6/'生産者価格表(106分類)'!AQ$119,0)</f>
        <v>0</v>
      </c>
      <c r="AR6" s="303">
        <f>IFERROR('生産者価格表(106分類)'!AR6/'生産者価格表(106分類)'!AR$119,0)</f>
        <v>0</v>
      </c>
      <c r="AS6" s="303">
        <f>IFERROR('生産者価格表(106分類)'!AS6/'生産者価格表(106分類)'!AS$119,0)</f>
        <v>0</v>
      </c>
      <c r="AT6" s="303">
        <f>IFERROR('生産者価格表(106分類)'!AT6/'生産者価格表(106分類)'!AT$119,0)</f>
        <v>0</v>
      </c>
      <c r="AU6" s="303">
        <f>IFERROR('生産者価格表(106分類)'!AU6/'生産者価格表(106分類)'!AU$119,0)</f>
        <v>0</v>
      </c>
      <c r="AV6" s="303">
        <f>IFERROR('生産者価格表(106分類)'!AV6/'生産者価格表(106分類)'!AV$119,0)</f>
        <v>0</v>
      </c>
      <c r="AW6" s="303">
        <f>IFERROR('生産者価格表(106分類)'!AW6/'生産者価格表(106分類)'!AW$119,0)</f>
        <v>0</v>
      </c>
      <c r="AX6" s="303">
        <f>IFERROR('生産者価格表(106分類)'!AX6/'生産者価格表(106分類)'!AX$119,0)</f>
        <v>0</v>
      </c>
      <c r="AY6" s="303">
        <f>IFERROR('生産者価格表(106分類)'!AY6/'生産者価格表(106分類)'!AY$119,0)</f>
        <v>0</v>
      </c>
      <c r="AZ6" s="303">
        <f>IFERROR('生産者価格表(106分類)'!AZ6/'生産者価格表(106分類)'!AZ$119,0)</f>
        <v>0</v>
      </c>
      <c r="BA6" s="303">
        <f>IFERROR('生産者価格表(106分類)'!BA6/'生産者価格表(106分類)'!BA$119,0)</f>
        <v>0</v>
      </c>
      <c r="BB6" s="303">
        <f>IFERROR('生産者価格表(106分類)'!BB6/'生産者価格表(106分類)'!BB$119,0)</f>
        <v>0</v>
      </c>
      <c r="BC6" s="303">
        <f>IFERROR('生産者価格表(106分類)'!BC6/'生産者価格表(106分類)'!BC$119,0)</f>
        <v>0</v>
      </c>
      <c r="BD6" s="303">
        <f>IFERROR('生産者価格表(106分類)'!BD6/'生産者価格表(106分類)'!BD$119,0)</f>
        <v>0</v>
      </c>
      <c r="BE6" s="303">
        <f>IFERROR('生産者価格表(106分類)'!BE6/'生産者価格表(106分類)'!BE$119,0)</f>
        <v>0</v>
      </c>
      <c r="BF6" s="303">
        <f>IFERROR('生産者価格表(106分類)'!BF6/'生産者価格表(106分類)'!BF$119,0)</f>
        <v>0</v>
      </c>
      <c r="BG6" s="303">
        <f>IFERROR('生産者価格表(106分類)'!BG6/'生産者価格表(106分類)'!BG$119,0)</f>
        <v>0</v>
      </c>
      <c r="BH6" s="303">
        <f>IFERROR('生産者価格表(106分類)'!BH6/'生産者価格表(106分類)'!BH$119,0)</f>
        <v>0</v>
      </c>
      <c r="BI6" s="303">
        <f>IFERROR('生産者価格表(106分類)'!BI6/'生産者価格表(106分類)'!BI$119,0)</f>
        <v>0</v>
      </c>
      <c r="BJ6" s="303">
        <f>IFERROR('生産者価格表(106分類)'!BJ6/'生産者価格表(106分類)'!BJ$119,0)</f>
        <v>0</v>
      </c>
      <c r="BK6" s="303">
        <f>IFERROR('生産者価格表(106分類)'!BK6/'生産者価格表(106分類)'!BK$119,0)</f>
        <v>0</v>
      </c>
      <c r="BL6" s="303">
        <f>IFERROR('生産者価格表(106分類)'!BL6/'生産者価格表(106分類)'!BL$119,0)</f>
        <v>0</v>
      </c>
      <c r="BM6" s="303">
        <f>IFERROR('生産者価格表(106分類)'!BM6/'生産者価格表(106分類)'!BM$119,0)</f>
        <v>0</v>
      </c>
      <c r="BN6" s="303">
        <f>IFERROR('生産者価格表(106分類)'!BN6/'生産者価格表(106分類)'!BN$119,0)</f>
        <v>0</v>
      </c>
      <c r="BO6" s="303">
        <f>IFERROR('生産者価格表(106分類)'!BO6/'生産者価格表(106分類)'!BO$119,0)</f>
        <v>0</v>
      </c>
      <c r="BP6" s="303">
        <f>IFERROR('生産者価格表(106分類)'!BP6/'生産者価格表(106分類)'!BP$119,0)</f>
        <v>0</v>
      </c>
      <c r="BQ6" s="303">
        <f>IFERROR('生産者価格表(106分類)'!BQ6/'生産者価格表(106分類)'!BQ$119,0)</f>
        <v>0</v>
      </c>
      <c r="BR6" s="303">
        <f>IFERROR('生産者価格表(106分類)'!BR6/'生産者価格表(106分類)'!BR$119,0)</f>
        <v>0</v>
      </c>
      <c r="BS6" s="303">
        <f>IFERROR('生産者価格表(106分類)'!BS6/'生産者価格表(106分類)'!BS$119,0)</f>
        <v>0</v>
      </c>
      <c r="BT6" s="303">
        <f>IFERROR('生産者価格表(106分類)'!BT6/'生産者価格表(106分類)'!BT$119,0)</f>
        <v>0</v>
      </c>
      <c r="BU6" s="303">
        <f>IFERROR('生産者価格表(106分類)'!BU6/'生産者価格表(106分類)'!BU$119,0)</f>
        <v>0</v>
      </c>
      <c r="BV6" s="303">
        <f>IFERROR('生産者価格表(106分類)'!BV6/'生産者価格表(106分類)'!BV$119,0)</f>
        <v>0</v>
      </c>
      <c r="BW6" s="303">
        <f>IFERROR('生産者価格表(106分類)'!BW6/'生産者価格表(106分類)'!BW$119,0)</f>
        <v>0</v>
      </c>
      <c r="BX6" s="303">
        <f>IFERROR('生産者価格表(106分類)'!BX6/'生産者価格表(106分類)'!BX$119,0)</f>
        <v>0</v>
      </c>
      <c r="BY6" s="303">
        <f>IFERROR('生産者価格表(106分類)'!BY6/'生産者価格表(106分類)'!BY$119,0)</f>
        <v>0</v>
      </c>
      <c r="BZ6" s="303">
        <f>IFERROR('生産者価格表(106分類)'!BZ6/'生産者価格表(106分類)'!BZ$119,0)</f>
        <v>0</v>
      </c>
      <c r="CA6" s="303">
        <f>IFERROR('生産者価格表(106分類)'!CA6/'生産者価格表(106分類)'!CA$119,0)</f>
        <v>0</v>
      </c>
      <c r="CB6" s="303">
        <f>IFERROR('生産者価格表(106分類)'!CB6/'生産者価格表(106分類)'!CB$119,0)</f>
        <v>0</v>
      </c>
      <c r="CC6" s="303">
        <f>IFERROR('生産者価格表(106分類)'!CC6/'生産者価格表(106分類)'!CC$119,0)</f>
        <v>0</v>
      </c>
      <c r="CD6" s="303">
        <f>IFERROR('生産者価格表(106分類)'!CD6/'生産者価格表(106分類)'!CD$119,0)</f>
        <v>0</v>
      </c>
      <c r="CE6" s="303">
        <f>IFERROR('生産者価格表(106分類)'!CE6/'生産者価格表(106分類)'!CE$119,0)</f>
        <v>0</v>
      </c>
      <c r="CF6" s="303">
        <f>IFERROR('生産者価格表(106分類)'!CF6/'生産者価格表(106分類)'!CF$119,0)</f>
        <v>0</v>
      </c>
      <c r="CG6" s="303">
        <f>IFERROR('生産者価格表(106分類)'!CG6/'生産者価格表(106分類)'!CG$119,0)</f>
        <v>0</v>
      </c>
      <c r="CH6" s="303">
        <f>IFERROR('生産者価格表(106分類)'!CH6/'生産者価格表(106分類)'!CH$119,0)</f>
        <v>0</v>
      </c>
      <c r="CI6" s="303">
        <f>IFERROR('生産者価格表(106分類)'!CI6/'生産者価格表(106分類)'!CI$119,0)</f>
        <v>0</v>
      </c>
      <c r="CJ6" s="303">
        <f>IFERROR('生産者価格表(106分類)'!CJ6/'生産者価格表(106分類)'!CJ$119,0)</f>
        <v>0</v>
      </c>
      <c r="CK6" s="303">
        <f>IFERROR('生産者価格表(106分類)'!CK6/'生産者価格表(106分類)'!CK$119,0)</f>
        <v>0</v>
      </c>
      <c r="CL6" s="303">
        <f>IFERROR('生産者価格表(106分類)'!CL6/'生産者価格表(106分類)'!CL$119,0)</f>
        <v>0</v>
      </c>
      <c r="CM6" s="303">
        <f>IFERROR('生産者価格表(106分類)'!CM6/'生産者価格表(106分類)'!CM$119,0)</f>
        <v>6.592261955521262E-4</v>
      </c>
      <c r="CN6" s="303">
        <f>IFERROR('生産者価格表(106分類)'!CN6/'生産者価格表(106分類)'!CN$119,0)</f>
        <v>0</v>
      </c>
      <c r="CO6" s="303">
        <f>IFERROR('生産者価格表(106分類)'!CO6/'生産者価格表(106分類)'!CO$119,0)</f>
        <v>0</v>
      </c>
      <c r="CP6" s="303">
        <f>IFERROR('生産者価格表(106分類)'!CP6/'生産者価格表(106分類)'!CP$119,0)</f>
        <v>0</v>
      </c>
      <c r="CQ6" s="303">
        <f>IFERROR('生産者価格表(106分類)'!CQ6/'生産者価格表(106分類)'!CQ$119,0)</f>
        <v>0</v>
      </c>
      <c r="CR6" s="303">
        <f>IFERROR('生産者価格表(106分類)'!CR6/'生産者価格表(106分類)'!CR$119,0)</f>
        <v>0</v>
      </c>
      <c r="CS6" s="303">
        <f>IFERROR('生産者価格表(106分類)'!CS6/'生産者価格表(106分類)'!CS$119,0)</f>
        <v>0</v>
      </c>
      <c r="CT6" s="303">
        <f>IFERROR('生産者価格表(106分類)'!CT6/'生産者価格表(106分類)'!CT$119,0)</f>
        <v>0</v>
      </c>
      <c r="CU6" s="303">
        <f>IFERROR('生産者価格表(106分類)'!CU6/'生産者価格表(106分類)'!CU$119,0)</f>
        <v>0</v>
      </c>
      <c r="CV6" s="303">
        <f>IFERROR('生産者価格表(106分類)'!CV6/'生産者価格表(106分類)'!CV$119,0)</f>
        <v>0</v>
      </c>
      <c r="CW6" s="303">
        <f>IFERROR('生産者価格表(106分類)'!CW6/'生産者価格表(106分類)'!CW$119,0)</f>
        <v>0</v>
      </c>
      <c r="CX6" s="303">
        <f>IFERROR('生産者価格表(106分類)'!CX6/'生産者価格表(106分類)'!CX$119,0)</f>
        <v>0</v>
      </c>
      <c r="CY6" s="303">
        <f>IFERROR('生産者価格表(106分類)'!CY6/'生産者価格表(106分類)'!CY$119,0)</f>
        <v>0</v>
      </c>
      <c r="CZ6" s="303">
        <f>IFERROR('生産者価格表(106分類)'!CZ6/'生産者価格表(106分類)'!CZ$119,0)</f>
        <v>0</v>
      </c>
      <c r="DA6" s="303">
        <f>IFERROR('生産者価格表(106分類)'!DA6/'生産者価格表(106分類)'!DA$119,0)</f>
        <v>1.651188177882947E-4</v>
      </c>
      <c r="DB6" s="303">
        <f>IFERROR('生産者価格表(106分類)'!DB6/'生産者価格表(106分類)'!DB$119,0)</f>
        <v>0</v>
      </c>
      <c r="DC6" s="303">
        <f>IFERROR('生産者価格表(106分類)'!DC6/'生産者価格表(106分類)'!DC$119,0)</f>
        <v>0</v>
      </c>
      <c r="DD6" s="304">
        <f>IFERROR('生産者価格表(106分類)'!DD6/'生産者価格表(106分類)'!DD$119,0)</f>
        <v>0</v>
      </c>
      <c r="DE6" s="304">
        <f>IFERROR('生産者価格表(106分類)'!DE6/'生産者価格表(106分類)'!DE$119,0)</f>
        <v>1.62215850185084E-3</v>
      </c>
    </row>
    <row r="7" spans="1:109" x14ac:dyDescent="0.15">
      <c r="A7" s="301" t="s">
        <v>42</v>
      </c>
      <c r="B7" s="302" t="s">
        <v>3</v>
      </c>
      <c r="C7" s="303">
        <f>IFERROR('生産者価格表(106分類)'!C7/'生産者価格表(106分類)'!C$119,0)</f>
        <v>2.0601036802813576E-4</v>
      </c>
      <c r="D7" s="303">
        <f>IFERROR('生産者価格表(106分類)'!D7/'生産者価格表(106分類)'!D$119,0)</f>
        <v>0</v>
      </c>
      <c r="E7" s="303">
        <f>IFERROR('生産者価格表(106分類)'!E7/'生産者価格表(106分類)'!E$119,0)</f>
        <v>0</v>
      </c>
      <c r="F7" s="303">
        <f>IFERROR('生産者価格表(106分類)'!F7/'生産者価格表(106分類)'!F$119,0)</f>
        <v>0.18003774100116052</v>
      </c>
      <c r="G7" s="303">
        <f>IFERROR('生産者価格表(106分類)'!G7/'生産者価格表(106分類)'!G$119,0)</f>
        <v>2.6306172095950453E-4</v>
      </c>
      <c r="H7" s="303">
        <f>IFERROR('生産者価格表(106分類)'!H7/'生産者価格表(106分類)'!H$119,0)</f>
        <v>0</v>
      </c>
      <c r="I7" s="303">
        <f>IFERROR('生産者価格表(106分類)'!I7/'生産者価格表(106分類)'!I$119,0)</f>
        <v>6.1956538815660927E-5</v>
      </c>
      <c r="J7" s="303">
        <f>IFERROR('生産者価格表(106分類)'!J7/'生産者価格表(106分類)'!J$119,0)</f>
        <v>2.6565783208865989E-4</v>
      </c>
      <c r="K7" s="303">
        <f>IFERROR('生産者価格表(106分類)'!K7/'生産者価格表(106分類)'!K$119,0)</f>
        <v>0</v>
      </c>
      <c r="L7" s="303">
        <f>IFERROR('生産者価格表(106分類)'!L7/'生産者価格表(106分類)'!L$119,0)</f>
        <v>5.5926839300173035E-5</v>
      </c>
      <c r="M7" s="303">
        <f>IFERROR('生産者価格表(106分類)'!M7/'生産者価格表(106分類)'!M$119,0)</f>
        <v>0</v>
      </c>
      <c r="N7" s="303">
        <f>IFERROR('生産者価格表(106分類)'!N7/'生産者価格表(106分類)'!N$119,0)</f>
        <v>3.8676041739184241E-6</v>
      </c>
      <c r="O7" s="303">
        <f>IFERROR('生産者価格表(106分類)'!O7/'生産者価格表(106分類)'!O$119,0)</f>
        <v>0</v>
      </c>
      <c r="P7" s="303">
        <f>IFERROR('生産者価格表(106分類)'!P7/'生産者価格表(106分類)'!P$119,0)</f>
        <v>0.25953863230823554</v>
      </c>
      <c r="Q7" s="303">
        <f>IFERROR('生産者価格表(106分類)'!Q7/'生産者価格表(106分類)'!Q$119,0)</f>
        <v>2.2601391963227537E-5</v>
      </c>
      <c r="R7" s="303">
        <f>IFERROR('生産者価格表(106分類)'!R7/'生産者価格表(106分類)'!R$119,0)</f>
        <v>9.6022474256428196E-4</v>
      </c>
      <c r="S7" s="303">
        <f>IFERROR('生産者価格表(106分類)'!S7/'生産者価格表(106分類)'!S$119,0)</f>
        <v>0</v>
      </c>
      <c r="T7" s="303">
        <f>IFERROR('生産者価格表(106分類)'!T7/'生産者価格表(106分類)'!T$119,0)</f>
        <v>0</v>
      </c>
      <c r="U7" s="303">
        <f>IFERROR('生産者価格表(106分類)'!U7/'生産者価格表(106分類)'!U$119,0)</f>
        <v>0</v>
      </c>
      <c r="V7" s="303">
        <f>IFERROR('生産者価格表(106分類)'!V7/'生産者価格表(106分類)'!V$119,0)</f>
        <v>1.6969853413928188E-4</v>
      </c>
      <c r="W7" s="303">
        <f>IFERROR('生産者価格表(106分類)'!W7/'生産者価格表(106分類)'!W$119,0)</f>
        <v>0</v>
      </c>
      <c r="X7" s="303">
        <f>IFERROR('生産者価格表(106分類)'!X7/'生産者価格表(106分類)'!X$119,0)</f>
        <v>0</v>
      </c>
      <c r="Y7" s="303">
        <f>IFERROR('生産者価格表(106分類)'!Y7/'生産者価格表(106分類)'!Y$119,0)</f>
        <v>0</v>
      </c>
      <c r="Z7" s="303">
        <f>IFERROR('生産者価格表(106分類)'!Z7/'生産者価格表(106分類)'!Z$119,0)</f>
        <v>0</v>
      </c>
      <c r="AA7" s="303">
        <f>IFERROR('生産者価格表(106分類)'!AA7/'生産者価格表(106分類)'!AA$119,0)</f>
        <v>1.347306340601585E-4</v>
      </c>
      <c r="AB7" s="303">
        <f>IFERROR('生産者価格表(106分類)'!AB7/'生産者価格表(106分類)'!AB$119,0)</f>
        <v>0</v>
      </c>
      <c r="AC7" s="303">
        <f>IFERROR('生産者価格表(106分類)'!AC7/'生産者価格表(106分類)'!AC$119,0)</f>
        <v>0</v>
      </c>
      <c r="AD7" s="303">
        <f>IFERROR('生産者価格表(106分類)'!AD7/'生産者価格表(106分類)'!AD$119,0)</f>
        <v>0</v>
      </c>
      <c r="AE7" s="303">
        <f>IFERROR('生産者価格表(106分類)'!AE7/'生産者価格表(106分類)'!AE$119,0)</f>
        <v>0</v>
      </c>
      <c r="AF7" s="303">
        <f>IFERROR('生産者価格表(106分類)'!AF7/'生産者価格表(106分類)'!AF$119,0)</f>
        <v>6.5423514538558783E-3</v>
      </c>
      <c r="AG7" s="303">
        <f>IFERROR('生産者価格表(106分類)'!AG7/'生産者価格表(106分類)'!AG$119,0)</f>
        <v>0</v>
      </c>
      <c r="AH7" s="303">
        <f>IFERROR('生産者価格表(106分類)'!AH7/'生産者価格表(106分類)'!AH$119,0)</f>
        <v>0</v>
      </c>
      <c r="AI7" s="303">
        <f>IFERROR('生産者価格表(106分類)'!AI7/'生産者価格表(106分類)'!AI$119,0)</f>
        <v>1.6142776182991067E-6</v>
      </c>
      <c r="AJ7" s="303">
        <f>IFERROR('生産者価格表(106分類)'!AJ7/'生産者価格表(106分類)'!AJ$119,0)</f>
        <v>0</v>
      </c>
      <c r="AK7" s="303">
        <f>IFERROR('生産者価格表(106分類)'!AK7/'生産者価格表(106分類)'!AK$119,0)</f>
        <v>0</v>
      </c>
      <c r="AL7" s="303">
        <f>IFERROR('生産者価格表(106分類)'!AL7/'生産者価格表(106分類)'!AL$119,0)</f>
        <v>0</v>
      </c>
      <c r="AM7" s="303">
        <f>IFERROR('生産者価格表(106分類)'!AM7/'生産者価格表(106分類)'!AM$119,0)</f>
        <v>0</v>
      </c>
      <c r="AN7" s="303">
        <f>IFERROR('生産者価格表(106分類)'!AN7/'生産者価格表(106分類)'!AN$119,0)</f>
        <v>0</v>
      </c>
      <c r="AO7" s="303">
        <f>IFERROR('生産者価格表(106分類)'!AO7/'生産者価格表(106分類)'!AO$119,0)</f>
        <v>0</v>
      </c>
      <c r="AP7" s="303">
        <f>IFERROR('生産者価格表(106分類)'!AP7/'生産者価格表(106分類)'!AP$119,0)</f>
        <v>0</v>
      </c>
      <c r="AQ7" s="303">
        <f>IFERROR('生産者価格表(106分類)'!AQ7/'生産者価格表(106分類)'!AQ$119,0)</f>
        <v>0</v>
      </c>
      <c r="AR7" s="303">
        <f>IFERROR('生産者価格表(106分類)'!AR7/'生産者価格表(106分類)'!AR$119,0)</f>
        <v>0</v>
      </c>
      <c r="AS7" s="303">
        <f>IFERROR('生産者価格表(106分類)'!AS7/'生産者価格表(106分類)'!AS$119,0)</f>
        <v>0</v>
      </c>
      <c r="AT7" s="303">
        <f>IFERROR('生産者価格表(106分類)'!AT7/'生産者価格表(106分類)'!AT$119,0)</f>
        <v>0</v>
      </c>
      <c r="AU7" s="303">
        <f>IFERROR('生産者価格表(106分類)'!AU7/'生産者価格表(106分類)'!AU$119,0)</f>
        <v>0</v>
      </c>
      <c r="AV7" s="303">
        <f>IFERROR('生産者価格表(106分類)'!AV7/'生産者価格表(106分類)'!AV$119,0)</f>
        <v>0</v>
      </c>
      <c r="AW7" s="303">
        <f>IFERROR('生産者価格表(106分類)'!AW7/'生産者価格表(106分類)'!AW$119,0)</f>
        <v>0</v>
      </c>
      <c r="AX7" s="303">
        <f>IFERROR('生産者価格表(106分類)'!AX7/'生産者価格表(106分類)'!AX$119,0)</f>
        <v>0</v>
      </c>
      <c r="AY7" s="303">
        <f>IFERROR('生産者価格表(106分類)'!AY7/'生産者価格表(106分類)'!AY$119,0)</f>
        <v>0</v>
      </c>
      <c r="AZ7" s="303">
        <f>IFERROR('生産者価格表(106分類)'!AZ7/'生産者価格表(106分類)'!AZ$119,0)</f>
        <v>0</v>
      </c>
      <c r="BA7" s="303">
        <f>IFERROR('生産者価格表(106分類)'!BA7/'生産者価格表(106分類)'!BA$119,0)</f>
        <v>0</v>
      </c>
      <c r="BB7" s="303">
        <f>IFERROR('生産者価格表(106分類)'!BB7/'生産者価格表(106分類)'!BB$119,0)</f>
        <v>0</v>
      </c>
      <c r="BC7" s="303">
        <f>IFERROR('生産者価格表(106分類)'!BC7/'生産者価格表(106分類)'!BC$119,0)</f>
        <v>0</v>
      </c>
      <c r="BD7" s="303">
        <f>IFERROR('生産者価格表(106分類)'!BD7/'生産者価格表(106分類)'!BD$119,0)</f>
        <v>0</v>
      </c>
      <c r="BE7" s="303">
        <f>IFERROR('生産者価格表(106分類)'!BE7/'生産者価格表(106分類)'!BE$119,0)</f>
        <v>0</v>
      </c>
      <c r="BF7" s="303">
        <f>IFERROR('生産者価格表(106分類)'!BF7/'生産者価格表(106分類)'!BF$119,0)</f>
        <v>0</v>
      </c>
      <c r="BG7" s="303">
        <f>IFERROR('生産者価格表(106分類)'!BG7/'生産者価格表(106分類)'!BG$119,0)</f>
        <v>2.7460645462471593E-6</v>
      </c>
      <c r="BH7" s="303">
        <f>IFERROR('生産者価格表(106分類)'!BH7/'生産者価格表(106分類)'!BH$119,0)</f>
        <v>0</v>
      </c>
      <c r="BI7" s="303">
        <f>IFERROR('生産者価格表(106分類)'!BI7/'生産者価格表(106分類)'!BI$119,0)</f>
        <v>2.5669530065689742E-4</v>
      </c>
      <c r="BJ7" s="303">
        <f>IFERROR('生産者価格表(106分類)'!BJ7/'生産者価格表(106分類)'!BJ$119,0)</f>
        <v>0</v>
      </c>
      <c r="BK7" s="303">
        <f>IFERROR('生産者価格表(106分類)'!BK7/'生産者価格表(106分類)'!BK$119,0)</f>
        <v>1.116413576083604E-5</v>
      </c>
      <c r="BL7" s="303">
        <f>IFERROR('生産者価格表(106分類)'!BL7/'生産者価格表(106分類)'!BL$119,0)</f>
        <v>4.0412834012295652E-5</v>
      </c>
      <c r="BM7" s="303">
        <f>IFERROR('生産者価格表(106分類)'!BM7/'生産者価格表(106分類)'!BM$119,0)</f>
        <v>1.8696827262409157E-4</v>
      </c>
      <c r="BN7" s="303">
        <f>IFERROR('生産者価格表(106分類)'!BN7/'生産者価格表(106分類)'!BN$119,0)</f>
        <v>2.544278975685458E-5</v>
      </c>
      <c r="BO7" s="303">
        <f>IFERROR('生産者価格表(106分類)'!BO7/'生産者価格表(106分類)'!BO$119,0)</f>
        <v>0</v>
      </c>
      <c r="BP7" s="303">
        <f>IFERROR('生産者価格表(106分類)'!BP7/'生産者価格表(106分類)'!BP$119,0)</f>
        <v>0</v>
      </c>
      <c r="BQ7" s="303">
        <f>IFERROR('生産者価格表(106分類)'!BQ7/'生産者価格表(106分類)'!BQ$119,0)</f>
        <v>0</v>
      </c>
      <c r="BR7" s="303">
        <f>IFERROR('生産者価格表(106分類)'!BR7/'生産者価格表(106分類)'!BR$119,0)</f>
        <v>0</v>
      </c>
      <c r="BS7" s="303">
        <f>IFERROR('生産者価格表(106分類)'!BS7/'生産者価格表(106分類)'!BS$119,0)</f>
        <v>0</v>
      </c>
      <c r="BT7" s="303">
        <f>IFERROR('生産者価格表(106分類)'!BT7/'生産者価格表(106分類)'!BT$119,0)</f>
        <v>0</v>
      </c>
      <c r="BU7" s="303">
        <f>IFERROR('生産者価格表(106分類)'!BU7/'生産者価格表(106分類)'!BU$119,0)</f>
        <v>0</v>
      </c>
      <c r="BV7" s="303">
        <f>IFERROR('生産者価格表(106分類)'!BV7/'生産者価格表(106分類)'!BV$119,0)</f>
        <v>0</v>
      </c>
      <c r="BW7" s="303">
        <f>IFERROR('生産者価格表(106分類)'!BW7/'生産者価格表(106分類)'!BW$119,0)</f>
        <v>0</v>
      </c>
      <c r="BX7" s="303">
        <f>IFERROR('生産者価格表(106分類)'!BX7/'生産者価格表(106分類)'!BX$119,0)</f>
        <v>0</v>
      </c>
      <c r="BY7" s="303">
        <f>IFERROR('生産者価格表(106分類)'!BY7/'生産者価格表(106分類)'!BY$119,0)</f>
        <v>0</v>
      </c>
      <c r="BZ7" s="303">
        <f>IFERROR('生産者価格表(106分類)'!BZ7/'生産者価格表(106分類)'!BZ$119,0)</f>
        <v>0</v>
      </c>
      <c r="CA7" s="303">
        <f>IFERROR('生産者価格表(106分類)'!CA7/'生産者価格表(106分類)'!CA$119,0)</f>
        <v>0</v>
      </c>
      <c r="CB7" s="303">
        <f>IFERROR('生産者価格表(106分類)'!CB7/'生産者価格表(106分類)'!CB$119,0)</f>
        <v>0</v>
      </c>
      <c r="CC7" s="303">
        <f>IFERROR('生産者価格表(106分類)'!CC7/'生産者価格表(106分類)'!CC$119,0)</f>
        <v>0</v>
      </c>
      <c r="CD7" s="303">
        <f>IFERROR('生産者価格表(106分類)'!CD7/'生産者価格表(106分類)'!CD$119,0)</f>
        <v>0</v>
      </c>
      <c r="CE7" s="303">
        <f>IFERROR('生産者価格表(106分類)'!CE7/'生産者価格表(106分類)'!CE$119,0)</f>
        <v>0</v>
      </c>
      <c r="CF7" s="303">
        <f>IFERROR('生産者価格表(106分類)'!CF7/'生産者価格表(106分類)'!CF$119,0)</f>
        <v>0</v>
      </c>
      <c r="CG7" s="303">
        <f>IFERROR('生産者価格表(106分類)'!CG7/'生産者価格表(106分類)'!CG$119,0)</f>
        <v>0</v>
      </c>
      <c r="CH7" s="303">
        <f>IFERROR('生産者価格表(106分類)'!CH7/'生産者価格表(106分類)'!CH$119,0)</f>
        <v>0</v>
      </c>
      <c r="CI7" s="303">
        <f>IFERROR('生産者価格表(106分類)'!CI7/'生産者価格表(106分類)'!CI$119,0)</f>
        <v>0</v>
      </c>
      <c r="CJ7" s="303">
        <f>IFERROR('生産者価格表(106分類)'!CJ7/'生産者価格表(106分類)'!CJ$119,0)</f>
        <v>0</v>
      </c>
      <c r="CK7" s="303">
        <f>IFERROR('生産者価格表(106分類)'!CK7/'生産者価格表(106分類)'!CK$119,0)</f>
        <v>0</v>
      </c>
      <c r="CL7" s="303">
        <f>IFERROR('生産者価格表(106分類)'!CL7/'生産者価格表(106分類)'!CL$119,0)</f>
        <v>3.1397607242126987E-6</v>
      </c>
      <c r="CM7" s="303">
        <f>IFERROR('生産者価格表(106分類)'!CM7/'生産者価格表(106分類)'!CM$119,0)</f>
        <v>8.6532414557768191E-5</v>
      </c>
      <c r="CN7" s="303">
        <f>IFERROR('生産者価格表(106分類)'!CN7/'生産者価格表(106分類)'!CN$119,0)</f>
        <v>0</v>
      </c>
      <c r="CO7" s="303">
        <f>IFERROR('生産者価格表(106分類)'!CO7/'生産者価格表(106分類)'!CO$119,0)</f>
        <v>1.5524061948995835E-5</v>
      </c>
      <c r="CP7" s="303">
        <f>IFERROR('生産者価格表(106分類)'!CP7/'生産者価格表(106分類)'!CP$119,0)</f>
        <v>0</v>
      </c>
      <c r="CQ7" s="303">
        <f>IFERROR('生産者価格表(106分類)'!CQ7/'生産者価格表(106分類)'!CQ$119,0)</f>
        <v>1.4329738135051296E-4</v>
      </c>
      <c r="CR7" s="303">
        <f>IFERROR('生産者価格表(106分類)'!CR7/'生産者価格表(106分類)'!CR$119,0)</f>
        <v>2.6251556906541518E-4</v>
      </c>
      <c r="CS7" s="303">
        <f>IFERROR('生産者価格表(106分類)'!CS7/'生産者価格表(106分類)'!CS$119,0)</f>
        <v>0</v>
      </c>
      <c r="CT7" s="303">
        <f>IFERROR('生産者価格表(106分類)'!CT7/'生産者価格表(106分類)'!CT$119,0)</f>
        <v>0</v>
      </c>
      <c r="CU7" s="303">
        <f>IFERROR('生産者価格表(106分類)'!CU7/'生産者価格表(106分類)'!CU$119,0)</f>
        <v>0</v>
      </c>
      <c r="CV7" s="303">
        <f>IFERROR('生産者価格表(106分類)'!CV7/'生産者価格表(106分類)'!CV$119,0)</f>
        <v>0</v>
      </c>
      <c r="CW7" s="303">
        <f>IFERROR('生産者価格表(106分類)'!CW7/'生産者価格表(106分類)'!CW$119,0)</f>
        <v>0</v>
      </c>
      <c r="CX7" s="303">
        <f>IFERROR('生産者価格表(106分類)'!CX7/'生産者価格表(106分類)'!CX$119,0)</f>
        <v>1.1764034913597113E-3</v>
      </c>
      <c r="CY7" s="303">
        <f>IFERROR('生産者価格表(106分類)'!CY7/'生産者価格表(106分類)'!CY$119,0)</f>
        <v>1.7888336594618505E-3</v>
      </c>
      <c r="CZ7" s="303">
        <f>IFERROR('生産者価格表(106分類)'!CZ7/'生産者価格表(106分類)'!CZ$119,0)</f>
        <v>0</v>
      </c>
      <c r="DA7" s="303">
        <f>IFERROR('生産者価格表(106分類)'!DA7/'生産者価格表(106分類)'!DA$119,0)</f>
        <v>0</v>
      </c>
      <c r="DB7" s="303">
        <f>IFERROR('生産者価格表(106分類)'!DB7/'生産者価格表(106分類)'!DB$119,0)</f>
        <v>1.3425675248198338E-4</v>
      </c>
      <c r="DC7" s="303">
        <f>IFERROR('生産者価格表(106分類)'!DC7/'生産者価格表(106分類)'!DC$119,0)</f>
        <v>0</v>
      </c>
      <c r="DD7" s="304">
        <f>IFERROR('生産者価格表(106分類)'!DD7/'生産者価格表(106分類)'!DD$119,0)</f>
        <v>0</v>
      </c>
      <c r="DE7" s="304">
        <f>IFERROR('生産者価格表(106分類)'!DE7/'生産者価格表(106分類)'!DE$119,0)</f>
        <v>9.3185295877235518E-4</v>
      </c>
    </row>
    <row r="8" spans="1:109" x14ac:dyDescent="0.15">
      <c r="A8" s="301" t="s">
        <v>43</v>
      </c>
      <c r="B8" s="302" t="s">
        <v>4</v>
      </c>
      <c r="C8" s="303">
        <f>IFERROR('生産者価格表(106分類)'!C8/'生産者価格表(106分類)'!C$119,0)</f>
        <v>0</v>
      </c>
      <c r="D8" s="303">
        <f>IFERROR('生産者価格表(106分類)'!D8/'生産者価格表(106分類)'!D$119,0)</f>
        <v>0</v>
      </c>
      <c r="E8" s="303">
        <f>IFERROR('生産者価格表(106分類)'!E8/'生産者価格表(106分類)'!E$119,0)</f>
        <v>0</v>
      </c>
      <c r="F8" s="303">
        <f>IFERROR('生産者価格表(106分類)'!F8/'生産者価格表(106分類)'!F$119,0)</f>
        <v>0</v>
      </c>
      <c r="G8" s="303">
        <f>IFERROR('生産者価格表(106分類)'!G8/'生産者価格表(106分類)'!G$119,0)</f>
        <v>8.8266520519227135E-2</v>
      </c>
      <c r="H8" s="303">
        <f>IFERROR('生産者価格表(106分類)'!H8/'生産者価格表(106分類)'!H$119,0)</f>
        <v>0</v>
      </c>
      <c r="I8" s="303">
        <f>IFERROR('生産者価格表(106分類)'!I8/'生産者価格表(106分類)'!I$119,0)</f>
        <v>0</v>
      </c>
      <c r="J8" s="303">
        <f>IFERROR('生産者価格表(106分類)'!J8/'生産者価格表(106分類)'!J$119,0)</f>
        <v>4.0325197840960364E-2</v>
      </c>
      <c r="K8" s="303">
        <f>IFERROR('生産者価格表(106分類)'!K8/'生産者価格表(106分類)'!K$119,0)</f>
        <v>0</v>
      </c>
      <c r="L8" s="303">
        <f>IFERROR('生産者価格表(106分類)'!L8/'生産者価格表(106分類)'!L$119,0)</f>
        <v>1.7318000607833809E-3</v>
      </c>
      <c r="M8" s="303">
        <f>IFERROR('生産者価格表(106分類)'!M8/'生産者価格表(106分類)'!M$119,0)</f>
        <v>0</v>
      </c>
      <c r="N8" s="303">
        <f>IFERROR('生産者価格表(106分類)'!N8/'生産者価格表(106分類)'!N$119,0)</f>
        <v>0</v>
      </c>
      <c r="O8" s="303">
        <f>IFERROR('生産者価格表(106分類)'!O8/'生産者価格表(106分類)'!O$119,0)</f>
        <v>0</v>
      </c>
      <c r="P8" s="303">
        <f>IFERROR('生産者価格表(106分類)'!P8/'生産者価格表(106分類)'!P$119,0)</f>
        <v>0</v>
      </c>
      <c r="Q8" s="303">
        <f>IFERROR('生産者価格表(106分類)'!Q8/'生産者価格表(106分類)'!Q$119,0)</f>
        <v>0</v>
      </c>
      <c r="R8" s="303">
        <f>IFERROR('生産者価格表(106分類)'!R8/'生産者価格表(106分類)'!R$119,0)</f>
        <v>0</v>
      </c>
      <c r="S8" s="303">
        <f>IFERROR('生産者価格表(106分類)'!S8/'生産者価格表(106分類)'!S$119,0)</f>
        <v>0</v>
      </c>
      <c r="T8" s="303">
        <f>IFERROR('生産者価格表(106分類)'!T8/'生産者価格表(106分類)'!T$119,0)</f>
        <v>0</v>
      </c>
      <c r="U8" s="303">
        <f>IFERROR('生産者価格表(106分類)'!U8/'生産者価格表(106分類)'!U$119,0)</f>
        <v>5.2603531755379852E-5</v>
      </c>
      <c r="V8" s="303">
        <f>IFERROR('生産者価格表(106分類)'!V8/'生産者価格表(106分類)'!V$119,0)</f>
        <v>0</v>
      </c>
      <c r="W8" s="303">
        <f>IFERROR('生産者価格表(106分類)'!W8/'生産者価格表(106分類)'!W$119,0)</f>
        <v>0</v>
      </c>
      <c r="X8" s="303">
        <f>IFERROR('生産者価格表(106分類)'!X8/'生産者価格表(106分類)'!X$119,0)</f>
        <v>0</v>
      </c>
      <c r="Y8" s="303">
        <f>IFERROR('生産者価格表(106分類)'!Y8/'生産者価格表(106分類)'!Y$119,0)</f>
        <v>0</v>
      </c>
      <c r="Z8" s="303">
        <f>IFERROR('生産者価格表(106分類)'!Z8/'生産者価格表(106分類)'!Z$119,0)</f>
        <v>1.4121052724480609E-4</v>
      </c>
      <c r="AA8" s="303">
        <f>IFERROR('生産者価格表(106分類)'!AA8/'生産者価格表(106分類)'!AA$119,0)</f>
        <v>0</v>
      </c>
      <c r="AB8" s="303">
        <f>IFERROR('生産者価格表(106分類)'!AB8/'生産者価格表(106分類)'!AB$119,0)</f>
        <v>0</v>
      </c>
      <c r="AC8" s="303">
        <f>IFERROR('生産者価格表(106分類)'!AC8/'生産者価格表(106分類)'!AC$119,0)</f>
        <v>0</v>
      </c>
      <c r="AD8" s="303">
        <f>IFERROR('生産者価格表(106分類)'!AD8/'生産者価格表(106分類)'!AD$119,0)</f>
        <v>0</v>
      </c>
      <c r="AE8" s="303">
        <f>IFERROR('生産者価格表(106分類)'!AE8/'生産者価格表(106分類)'!AE$119,0)</f>
        <v>0</v>
      </c>
      <c r="AF8" s="303">
        <f>IFERROR('生産者価格表(106分類)'!AF8/'生産者価格表(106分類)'!AF$119,0)</f>
        <v>0</v>
      </c>
      <c r="AG8" s="303">
        <f>IFERROR('生産者価格表(106分類)'!AG8/'生産者価格表(106分類)'!AG$119,0)</f>
        <v>0</v>
      </c>
      <c r="AH8" s="303">
        <f>IFERROR('生産者価格表(106分類)'!AH8/'生産者価格表(106分類)'!AH$119,0)</f>
        <v>0</v>
      </c>
      <c r="AI8" s="303">
        <f>IFERROR('生産者価格表(106分類)'!AI8/'生産者価格表(106分類)'!AI$119,0)</f>
        <v>0</v>
      </c>
      <c r="AJ8" s="303">
        <f>IFERROR('生産者価格表(106分類)'!AJ8/'生産者価格表(106分類)'!AJ$119,0)</f>
        <v>0</v>
      </c>
      <c r="AK8" s="303">
        <f>IFERROR('生産者価格表(106分類)'!AK8/'生産者価格表(106分類)'!AK$119,0)</f>
        <v>0</v>
      </c>
      <c r="AL8" s="303">
        <f>IFERROR('生産者価格表(106分類)'!AL8/'生産者価格表(106分類)'!AL$119,0)</f>
        <v>0</v>
      </c>
      <c r="AM8" s="303">
        <f>IFERROR('生産者価格表(106分類)'!AM8/'生産者価格表(106分類)'!AM$119,0)</f>
        <v>0</v>
      </c>
      <c r="AN8" s="303">
        <f>IFERROR('生産者価格表(106分類)'!AN8/'生産者価格表(106分類)'!AN$119,0)</f>
        <v>0</v>
      </c>
      <c r="AO8" s="303">
        <f>IFERROR('生産者価格表(106分類)'!AO8/'生産者価格表(106分類)'!AO$119,0)</f>
        <v>0</v>
      </c>
      <c r="AP8" s="303">
        <f>IFERROR('生産者価格表(106分類)'!AP8/'生産者価格表(106分類)'!AP$119,0)</f>
        <v>0</v>
      </c>
      <c r="AQ8" s="303">
        <f>IFERROR('生産者価格表(106分類)'!AQ8/'生産者価格表(106分類)'!AQ$119,0)</f>
        <v>0</v>
      </c>
      <c r="AR8" s="303">
        <f>IFERROR('生産者価格表(106分類)'!AR8/'生産者価格表(106分類)'!AR$119,0)</f>
        <v>0</v>
      </c>
      <c r="AS8" s="303">
        <f>IFERROR('生産者価格表(106分類)'!AS8/'生産者価格表(106分類)'!AS$119,0)</f>
        <v>0</v>
      </c>
      <c r="AT8" s="303">
        <f>IFERROR('生産者価格表(106分類)'!AT8/'生産者価格表(106分類)'!AT$119,0)</f>
        <v>0</v>
      </c>
      <c r="AU8" s="303">
        <f>IFERROR('生産者価格表(106分類)'!AU8/'生産者価格表(106分類)'!AU$119,0)</f>
        <v>0</v>
      </c>
      <c r="AV8" s="303">
        <f>IFERROR('生産者価格表(106分類)'!AV8/'生産者価格表(106分類)'!AV$119,0)</f>
        <v>0</v>
      </c>
      <c r="AW8" s="303">
        <f>IFERROR('生産者価格表(106分類)'!AW8/'生産者価格表(106分類)'!AW$119,0)</f>
        <v>0</v>
      </c>
      <c r="AX8" s="303">
        <f>IFERROR('生産者価格表(106分類)'!AX8/'生産者価格表(106分類)'!AX$119,0)</f>
        <v>0</v>
      </c>
      <c r="AY8" s="303">
        <f>IFERROR('生産者価格表(106分類)'!AY8/'生産者価格表(106分類)'!AY$119,0)</f>
        <v>0</v>
      </c>
      <c r="AZ8" s="303">
        <f>IFERROR('生産者価格表(106分類)'!AZ8/'生産者価格表(106分類)'!AZ$119,0)</f>
        <v>0</v>
      </c>
      <c r="BA8" s="303">
        <f>IFERROR('生産者価格表(106分類)'!BA8/'生産者価格表(106分類)'!BA$119,0)</f>
        <v>0</v>
      </c>
      <c r="BB8" s="303">
        <f>IFERROR('生産者価格表(106分類)'!BB8/'生産者価格表(106分類)'!BB$119,0)</f>
        <v>0</v>
      </c>
      <c r="BC8" s="303">
        <f>IFERROR('生産者価格表(106分類)'!BC8/'生産者価格表(106分類)'!BC$119,0)</f>
        <v>0</v>
      </c>
      <c r="BD8" s="303">
        <f>IFERROR('生産者価格表(106分類)'!BD8/'生産者価格表(106分類)'!BD$119,0)</f>
        <v>0</v>
      </c>
      <c r="BE8" s="303">
        <f>IFERROR('生産者価格表(106分類)'!BE8/'生産者価格表(106分類)'!BE$119,0)</f>
        <v>0</v>
      </c>
      <c r="BF8" s="303">
        <f>IFERROR('生産者価格表(106分類)'!BF8/'生産者価格表(106分類)'!BF$119,0)</f>
        <v>0</v>
      </c>
      <c r="BG8" s="303">
        <f>IFERROR('生産者価格表(106分類)'!BG8/'生産者価格表(106分類)'!BG$119,0)</f>
        <v>0</v>
      </c>
      <c r="BH8" s="303">
        <f>IFERROR('生産者価格表(106分類)'!BH8/'生産者価格表(106分類)'!BH$119,0)</f>
        <v>0</v>
      </c>
      <c r="BI8" s="303">
        <f>IFERROR('生産者価格表(106分類)'!BI8/'生産者価格表(106分類)'!BI$119,0)</f>
        <v>3.2851608556510024E-3</v>
      </c>
      <c r="BJ8" s="303">
        <f>IFERROR('生産者価格表(106分類)'!BJ8/'生産者価格表(106分類)'!BJ$119,0)</f>
        <v>0</v>
      </c>
      <c r="BK8" s="303">
        <f>IFERROR('生産者価格表(106分類)'!BK8/'生産者価格表(106分類)'!BK$119,0)</f>
        <v>0</v>
      </c>
      <c r="BL8" s="303">
        <f>IFERROR('生産者価格表(106分類)'!BL8/'生産者価格表(106分類)'!BL$119,0)</f>
        <v>0</v>
      </c>
      <c r="BM8" s="303">
        <f>IFERROR('生産者価格表(106分類)'!BM8/'生産者価格表(106分類)'!BM$119,0)</f>
        <v>0</v>
      </c>
      <c r="BN8" s="303">
        <f>IFERROR('生産者価格表(106分類)'!BN8/'生産者価格表(106分類)'!BN$119,0)</f>
        <v>0</v>
      </c>
      <c r="BO8" s="303">
        <f>IFERROR('生産者価格表(106分類)'!BO8/'生産者価格表(106分類)'!BO$119,0)</f>
        <v>0</v>
      </c>
      <c r="BP8" s="303">
        <f>IFERROR('生産者価格表(106分類)'!BP8/'生産者価格表(106分類)'!BP$119,0)</f>
        <v>0</v>
      </c>
      <c r="BQ8" s="303">
        <f>IFERROR('生産者価格表(106分類)'!BQ8/'生産者価格表(106分類)'!BQ$119,0)</f>
        <v>0</v>
      </c>
      <c r="BR8" s="303">
        <f>IFERROR('生産者価格表(106分類)'!BR8/'生産者価格表(106分類)'!BR$119,0)</f>
        <v>0</v>
      </c>
      <c r="BS8" s="303">
        <f>IFERROR('生産者価格表(106分類)'!BS8/'生産者価格表(106分類)'!BS$119,0)</f>
        <v>0</v>
      </c>
      <c r="BT8" s="303">
        <f>IFERROR('生産者価格表(106分類)'!BT8/'生産者価格表(106分類)'!BT$119,0)</f>
        <v>0</v>
      </c>
      <c r="BU8" s="303">
        <f>IFERROR('生産者価格表(106分類)'!BU8/'生産者価格表(106分類)'!BU$119,0)</f>
        <v>0</v>
      </c>
      <c r="BV8" s="303">
        <f>IFERROR('生産者価格表(106分類)'!BV8/'生産者価格表(106分類)'!BV$119,0)</f>
        <v>0</v>
      </c>
      <c r="BW8" s="303">
        <f>IFERROR('生産者価格表(106分類)'!BW8/'生産者価格表(106分類)'!BW$119,0)</f>
        <v>0</v>
      </c>
      <c r="BX8" s="303">
        <f>IFERROR('生産者価格表(106分類)'!BX8/'生産者価格表(106分類)'!BX$119,0)</f>
        <v>0</v>
      </c>
      <c r="BY8" s="303">
        <f>IFERROR('生産者価格表(106分類)'!BY8/'生産者価格表(106分類)'!BY$119,0)</f>
        <v>0</v>
      </c>
      <c r="BZ8" s="303">
        <f>IFERROR('生産者価格表(106分類)'!BZ8/'生産者価格表(106分類)'!BZ$119,0)</f>
        <v>0</v>
      </c>
      <c r="CA8" s="303">
        <f>IFERROR('生産者価格表(106分類)'!CA8/'生産者価格表(106分類)'!CA$119,0)</f>
        <v>0</v>
      </c>
      <c r="CB8" s="303">
        <f>IFERROR('生産者価格表(106分類)'!CB8/'生産者価格表(106分類)'!CB$119,0)</f>
        <v>0</v>
      </c>
      <c r="CC8" s="303">
        <f>IFERROR('生産者価格表(106分類)'!CC8/'生産者価格表(106分類)'!CC$119,0)</f>
        <v>0</v>
      </c>
      <c r="CD8" s="303">
        <f>IFERROR('生産者価格表(106分類)'!CD8/'生産者価格表(106分類)'!CD$119,0)</f>
        <v>0</v>
      </c>
      <c r="CE8" s="303">
        <f>IFERROR('生産者価格表(106分類)'!CE8/'生産者価格表(106分類)'!CE$119,0)</f>
        <v>5.0045353601701542E-5</v>
      </c>
      <c r="CF8" s="303">
        <f>IFERROR('生産者価格表(106分類)'!CF8/'生産者価格表(106分類)'!CF$119,0)</f>
        <v>0</v>
      </c>
      <c r="CG8" s="303">
        <f>IFERROR('生産者価格表(106分類)'!CG8/'生産者価格表(106分類)'!CG$119,0)</f>
        <v>0</v>
      </c>
      <c r="CH8" s="303">
        <f>IFERROR('生産者価格表(106分類)'!CH8/'生産者価格表(106分類)'!CH$119,0)</f>
        <v>0</v>
      </c>
      <c r="CI8" s="303">
        <f>IFERROR('生産者価格表(106分類)'!CI8/'生産者価格表(106分類)'!CI$119,0)</f>
        <v>0</v>
      </c>
      <c r="CJ8" s="303">
        <f>IFERROR('生産者価格表(106分類)'!CJ8/'生産者価格表(106分類)'!CJ$119,0)</f>
        <v>0</v>
      </c>
      <c r="CK8" s="303">
        <f>IFERROR('生産者価格表(106分類)'!CK8/'生産者価格表(106分類)'!CK$119,0)</f>
        <v>0</v>
      </c>
      <c r="CL8" s="303">
        <f>IFERROR('生産者価格表(106分類)'!CL8/'生産者価格表(106分類)'!CL$119,0)</f>
        <v>4.9611688791427169E-6</v>
      </c>
      <c r="CM8" s="303">
        <f>IFERROR('生産者価格表(106分類)'!CM8/'生産者価格表(106分類)'!CM$119,0)</f>
        <v>9.3683606493904636E-5</v>
      </c>
      <c r="CN8" s="303">
        <f>IFERROR('生産者価格表(106分類)'!CN8/'生産者価格表(106分類)'!CN$119,0)</f>
        <v>0</v>
      </c>
      <c r="CO8" s="303">
        <f>IFERROR('生産者価格表(106分類)'!CO8/'生産者価格表(106分類)'!CO$119,0)</f>
        <v>3.5735087491899265E-4</v>
      </c>
      <c r="CP8" s="303">
        <f>IFERROR('生産者価格表(106分類)'!CP8/'生産者価格表(106分類)'!CP$119,0)</f>
        <v>0</v>
      </c>
      <c r="CQ8" s="303">
        <f>IFERROR('生産者価格表(106分類)'!CQ8/'生産者価格表(106分類)'!CQ$119,0)</f>
        <v>8.5295764802141626E-4</v>
      </c>
      <c r="CR8" s="303">
        <f>IFERROR('生産者価格表(106分類)'!CR8/'生産者価格表(106分類)'!CR$119,0)</f>
        <v>1.8764321396947789E-3</v>
      </c>
      <c r="CS8" s="303">
        <f>IFERROR('生産者価格表(106分類)'!CS8/'生産者価格表(106分類)'!CS$119,0)</f>
        <v>0</v>
      </c>
      <c r="CT8" s="303">
        <f>IFERROR('生産者価格表(106分類)'!CT8/'生産者価格表(106分類)'!CT$119,0)</f>
        <v>0</v>
      </c>
      <c r="CU8" s="303">
        <f>IFERROR('生産者価格表(106分類)'!CU8/'生産者価格表(106分類)'!CU$119,0)</f>
        <v>0</v>
      </c>
      <c r="CV8" s="303">
        <f>IFERROR('生産者価格表(106分類)'!CV8/'生産者価格表(106分類)'!CV$119,0)</f>
        <v>0</v>
      </c>
      <c r="CW8" s="303">
        <f>IFERROR('生産者価格表(106分類)'!CW8/'生産者価格表(106分類)'!CW$119,0)</f>
        <v>0</v>
      </c>
      <c r="CX8" s="303">
        <f>IFERROR('生産者価格表(106分類)'!CX8/'生産者価格表(106分類)'!CX$119,0)</f>
        <v>4.4015157236613608E-3</v>
      </c>
      <c r="CY8" s="303">
        <f>IFERROR('生産者価格表(106分類)'!CY8/'生産者価格表(106分類)'!CY$119,0)</f>
        <v>6.3302848260451553E-3</v>
      </c>
      <c r="CZ8" s="303">
        <f>IFERROR('生産者価格表(106分類)'!CZ8/'生産者価格表(106分類)'!CZ$119,0)</f>
        <v>0</v>
      </c>
      <c r="DA8" s="303">
        <f>IFERROR('生産者価格表(106分類)'!DA8/'生産者価格表(106分類)'!DA$119,0)</f>
        <v>2.2333865045560544E-5</v>
      </c>
      <c r="DB8" s="303">
        <f>IFERROR('生産者価格表(106分類)'!DB8/'生産者価格表(106分類)'!DB$119,0)</f>
        <v>4.7474633772392902E-4</v>
      </c>
      <c r="DC8" s="303">
        <f>IFERROR('生産者価格表(106分類)'!DC8/'生産者価格表(106分類)'!DC$119,0)</f>
        <v>0</v>
      </c>
      <c r="DD8" s="304">
        <f>IFERROR('生産者価格表(106分類)'!DD8/'生産者価格表(106分類)'!DD$119,0)</f>
        <v>0</v>
      </c>
      <c r="DE8" s="304">
        <f>IFERROR('生産者価格表(106分類)'!DE8/'生産者価格表(106分類)'!DE$119,0)</f>
        <v>4.2122067841908603E-3</v>
      </c>
    </row>
    <row r="9" spans="1:109" x14ac:dyDescent="0.15">
      <c r="A9" s="305" t="s">
        <v>44</v>
      </c>
      <c r="B9" s="306" t="s">
        <v>46</v>
      </c>
      <c r="C9" s="307">
        <f>IFERROR('生産者価格表(106分類)'!C9/'生産者価格表(106分類)'!C$119,0)</f>
        <v>0</v>
      </c>
      <c r="D9" s="307">
        <f>IFERROR('生産者価格表(106分類)'!D9/'生産者価格表(106分類)'!D$119,0)</f>
        <v>3.3436584299474333E-5</v>
      </c>
      <c r="E9" s="307">
        <f>IFERROR('生産者価格表(106分類)'!E9/'生産者価格表(106分類)'!E$119,0)</f>
        <v>0</v>
      </c>
      <c r="F9" s="307">
        <f>IFERROR('生産者価格表(106分類)'!F9/'生産者価格表(106分類)'!F$119,0)</f>
        <v>9.1183038979530145E-5</v>
      </c>
      <c r="G9" s="307">
        <f>IFERROR('生産者価格表(106分類)'!G9/'生産者価格表(106分類)'!G$119,0)</f>
        <v>0</v>
      </c>
      <c r="H9" s="307">
        <f>IFERROR('生産者価格表(106分類)'!H9/'生産者価格表(106分類)'!H$119,0)</f>
        <v>0</v>
      </c>
      <c r="I9" s="307">
        <f>IFERROR('生産者価格表(106分類)'!I9/'生産者価格表(106分類)'!I$119,0)</f>
        <v>0</v>
      </c>
      <c r="J9" s="307">
        <f>IFERROR('生産者価格表(106分類)'!J9/'生産者価格表(106分類)'!J$119,0)</f>
        <v>1.3923509082581064E-4</v>
      </c>
      <c r="K9" s="307">
        <f>IFERROR('生産者価格表(106分類)'!K9/'生産者価格表(106分類)'!K$119,0)</f>
        <v>2.1465367151043582E-5</v>
      </c>
      <c r="L9" s="307">
        <f>IFERROR('生産者価格表(106分類)'!L9/'生産者価格表(106分類)'!L$119,0)</f>
        <v>4.934819084169527E-4</v>
      </c>
      <c r="M9" s="307">
        <f>IFERROR('生産者価格表(106分類)'!M9/'生産者価格表(106分類)'!M$119,0)</f>
        <v>0</v>
      </c>
      <c r="N9" s="307">
        <f>IFERROR('生産者価格表(106分類)'!N9/'生産者価格表(106分類)'!N$119,0)</f>
        <v>2.3205625043510548E-4</v>
      </c>
      <c r="O9" s="307">
        <f>IFERROR('生産者価格表(106分類)'!O9/'生産者価格表(106分類)'!O$119,0)</f>
        <v>6.8109780767831038E-5</v>
      </c>
      <c r="P9" s="307">
        <f>IFERROR('生産者価格表(106分類)'!P9/'生産者価格表(106分類)'!P$119,0)</f>
        <v>2.9474336989526588E-6</v>
      </c>
      <c r="Q9" s="307">
        <f>IFERROR('生産者価格表(106分類)'!Q9/'生産者価格表(106分類)'!Q$119,0)</f>
        <v>0</v>
      </c>
      <c r="R9" s="307">
        <f>IFERROR('生産者価格表(106分類)'!R9/'生産者価格表(106分類)'!R$119,0)</f>
        <v>1.5941426290703577E-2</v>
      </c>
      <c r="S9" s="307">
        <f>IFERROR('生産者価格表(106分類)'!S9/'生産者価格表(106分類)'!S$119,0)</f>
        <v>4.4896285899548609E-5</v>
      </c>
      <c r="T9" s="307">
        <f>IFERROR('生産者価格表(106分類)'!T9/'生産者価格表(106分類)'!T$119,0)</f>
        <v>0</v>
      </c>
      <c r="U9" s="307">
        <f>IFERROR('生産者価格表(106分類)'!U9/'生産者価格表(106分類)'!U$119,0)</f>
        <v>8.9025759720789605E-2</v>
      </c>
      <c r="V9" s="307">
        <f>IFERROR('生産者価格表(106分類)'!V9/'生産者価格表(106分類)'!V$119,0)</f>
        <v>7.4332738193403746E-4</v>
      </c>
      <c r="W9" s="307">
        <f>IFERROR('生産者価格表(106分類)'!W9/'生産者価格表(106分類)'!W$119,0)</f>
        <v>0</v>
      </c>
      <c r="X9" s="307">
        <f>IFERROR('生産者価格表(106分類)'!X9/'生産者価格表(106分類)'!X$119,0)</f>
        <v>5.1228494685019894E-3</v>
      </c>
      <c r="Y9" s="307">
        <f>IFERROR('生産者価格表(106分類)'!Y9/'生産者価格表(106分類)'!Y$119,0)</f>
        <v>0</v>
      </c>
      <c r="Z9" s="307">
        <f>IFERROR('生産者価格表(106分類)'!Z9/'生産者価格表(106分類)'!Z$119,0)</f>
        <v>1.7651315905600762E-4</v>
      </c>
      <c r="AA9" s="307">
        <f>IFERROR('生産者価格表(106分類)'!AA9/'生産者価格表(106分類)'!AA$119,0)</f>
        <v>9.0244103945955222E-5</v>
      </c>
      <c r="AB9" s="307">
        <f>IFERROR('生産者価格表(106分類)'!AB9/'生産者価格表(106分類)'!AB$119,0)</f>
        <v>0.58592866687223766</v>
      </c>
      <c r="AC9" s="307">
        <f>IFERROR('生産者価格表(106分類)'!AC9/'生産者価格表(106分類)'!AC$119,0)</f>
        <v>1.4952791899859017E-4</v>
      </c>
      <c r="AD9" s="307">
        <f>IFERROR('生産者価格表(106分類)'!AD9/'生産者価格表(106分類)'!AD$119,0)</f>
        <v>3.0559135280819821E-5</v>
      </c>
      <c r="AE9" s="307">
        <f>IFERROR('生産者価格表(106分類)'!AE9/'生産者価格表(106分類)'!AE$119,0)</f>
        <v>2.7447585668137573E-4</v>
      </c>
      <c r="AF9" s="307">
        <f>IFERROR('生産者価格表(106分類)'!AF9/'生産者価格表(106分類)'!AF$119,0)</f>
        <v>0</v>
      </c>
      <c r="AG9" s="307">
        <f>IFERROR('生産者価格表(106分類)'!AG9/'生産者価格表(106分類)'!AG$119,0)</f>
        <v>1.1303611670859814E-2</v>
      </c>
      <c r="AH9" s="307">
        <f>IFERROR('生産者価格表(106分類)'!AH9/'生産者価格表(106分類)'!AH$119,0)</f>
        <v>3.5420179635553236E-4</v>
      </c>
      <c r="AI9" s="307">
        <f>IFERROR('生産者価格表(106分類)'!AI9/'生産者価格表(106分類)'!AI$119,0)</f>
        <v>1.3811759302167157E-2</v>
      </c>
      <c r="AJ9" s="307">
        <f>IFERROR('生産者価格表(106分類)'!AJ9/'生産者価格表(106分類)'!AJ$119,0)</f>
        <v>4.0511467230396822E-3</v>
      </c>
      <c r="AK9" s="307">
        <f>IFERROR('生産者価格表(106分類)'!AK9/'生産者価格表(106分類)'!AK$119,0)</f>
        <v>0</v>
      </c>
      <c r="AL9" s="307">
        <f>IFERROR('生産者価格表(106分類)'!AL9/'生産者価格表(106分類)'!AL$119,0)</f>
        <v>0</v>
      </c>
      <c r="AM9" s="307">
        <f>IFERROR('生産者価格表(106分類)'!AM9/'生産者価格表(106分類)'!AM$119,0)</f>
        <v>0</v>
      </c>
      <c r="AN9" s="307">
        <f>IFERROR('生産者価格表(106分類)'!AN9/'生産者価格表(106分類)'!AN$119,0)</f>
        <v>3.3569663766247717E-6</v>
      </c>
      <c r="AO9" s="307">
        <f>IFERROR('生産者価格表(106分類)'!AO9/'生産者価格表(106分類)'!AO$119,0)</f>
        <v>9.2609082813891364E-4</v>
      </c>
      <c r="AP9" s="307">
        <f>IFERROR('生産者価格表(106分類)'!AP9/'生産者価格表(106分類)'!AP$119,0)</f>
        <v>3.8347017955427229E-4</v>
      </c>
      <c r="AQ9" s="307">
        <f>IFERROR('生産者価格表(106分類)'!AQ9/'生産者価格表(106分類)'!AQ$119,0)</f>
        <v>8.9841727775795258E-5</v>
      </c>
      <c r="AR9" s="307">
        <f>IFERROR('生産者価格表(106分類)'!AR9/'生産者価格表(106分類)'!AR$119,0)</f>
        <v>3.1092018463233515E-4</v>
      </c>
      <c r="AS9" s="307">
        <f>IFERROR('生産者価格表(106分類)'!AS9/'生産者価格表(106分類)'!AS$119,0)</f>
        <v>5.1502226300782363E-5</v>
      </c>
      <c r="AT9" s="307">
        <f>IFERROR('生産者価格表(106分類)'!AT9/'生産者価格表(106分類)'!AT$119,0)</f>
        <v>2.4972721287002667E-5</v>
      </c>
      <c r="AU9" s="307">
        <f>IFERROR('生産者価格表(106分類)'!AU9/'生産者価格表(106分類)'!AU$119,0)</f>
        <v>0</v>
      </c>
      <c r="AV9" s="307">
        <f>IFERROR('生産者価格表(106分類)'!AV9/'生産者価格表(106分類)'!AV$119,0)</f>
        <v>7.6057513760589268E-5</v>
      </c>
      <c r="AW9" s="307">
        <f>IFERROR('生産者価格表(106分類)'!AW9/'生産者価格表(106分類)'!AW$119,0)</f>
        <v>2.4320452285982142E-4</v>
      </c>
      <c r="AX9" s="307">
        <f>IFERROR('生産者価格表(106分類)'!AX9/'生産者価格表(106分類)'!AX$119,0)</f>
        <v>5.5609300178803759E-6</v>
      </c>
      <c r="AY9" s="307">
        <f>IFERROR('生産者価格表(106分類)'!AY9/'生産者価格表(106分類)'!AY$119,0)</f>
        <v>0</v>
      </c>
      <c r="AZ9" s="307">
        <f>IFERROR('生産者価格表(106分類)'!AZ9/'生産者価格表(106分類)'!AZ$119,0)</f>
        <v>0</v>
      </c>
      <c r="BA9" s="307">
        <f>IFERROR('生産者価格表(106分類)'!BA9/'生産者価格表(106分類)'!BA$119,0)</f>
        <v>1.9161138568068293E-4</v>
      </c>
      <c r="BB9" s="307">
        <f>IFERROR('生産者価格表(106分類)'!BB9/'生産者価格表(106分類)'!BB$119,0)</f>
        <v>0</v>
      </c>
      <c r="BC9" s="307">
        <f>IFERROR('生産者価格表(106分類)'!BC9/'生産者価格表(106分類)'!BC$119,0)</f>
        <v>1.1281236006928414E-4</v>
      </c>
      <c r="BD9" s="307">
        <f>IFERROR('生産者価格表(106分類)'!BD9/'生産者価格表(106分類)'!BD$119,0)</f>
        <v>0</v>
      </c>
      <c r="BE9" s="307">
        <f>IFERROR('生産者価格表(106分類)'!BE9/'生産者価格表(106分類)'!BE$119,0)</f>
        <v>0</v>
      </c>
      <c r="BF9" s="307">
        <f>IFERROR('生産者価格表(106分類)'!BF9/'生産者価格表(106分類)'!BF$119,0)</f>
        <v>2.4640137528048425E-4</v>
      </c>
      <c r="BG9" s="307">
        <f>IFERROR('生産者価格表(106分類)'!BG9/'生産者価格表(106分類)'!BG$119,0)</f>
        <v>0</v>
      </c>
      <c r="BH9" s="307">
        <f>IFERROR('生産者価格表(106分類)'!BH9/'生産者価格表(106分類)'!BH$119,0)</f>
        <v>0</v>
      </c>
      <c r="BI9" s="307">
        <f>IFERROR('生産者価格表(106分類)'!BI9/'生産者価格表(106分類)'!BI$119,0)</f>
        <v>3.4360788276907531E-5</v>
      </c>
      <c r="BJ9" s="307">
        <f>IFERROR('生産者価格表(106分類)'!BJ9/'生産者価格表(106分類)'!BJ$119,0)</f>
        <v>2.40342465339291E-4</v>
      </c>
      <c r="BK9" s="307">
        <f>IFERROR('生産者価格表(106分類)'!BK9/'生産者価格表(106分類)'!BK$119,0)</f>
        <v>6.7434377078875402E-7</v>
      </c>
      <c r="BL9" s="307">
        <f>IFERROR('生産者価格表(106分類)'!BL9/'生産者価格表(106分類)'!BL$119,0)</f>
        <v>7.1212042312415237E-7</v>
      </c>
      <c r="BM9" s="307">
        <f>IFERROR('生産者価格表(106分類)'!BM9/'生産者価格表(106分類)'!BM$119,0)</f>
        <v>1.0197564433873098E-5</v>
      </c>
      <c r="BN9" s="307">
        <f>IFERROR('生産者価格表(106分類)'!BN9/'生産者価格表(106分類)'!BN$119,0)</f>
        <v>3.0433959039299736E-6</v>
      </c>
      <c r="BO9" s="307">
        <f>IFERROR('生産者価格表(106分類)'!BO9/'生産者価格表(106分類)'!BO$119,0)</f>
        <v>0.10541187281766982</v>
      </c>
      <c r="BP9" s="307">
        <f>IFERROR('生産者価格表(106分類)'!BP9/'生産者価格表(106分類)'!BP$119,0)</f>
        <v>0.41590301646738415</v>
      </c>
      <c r="BQ9" s="307">
        <f>IFERROR('生産者価格表(106分類)'!BQ9/'生産者価格表(106分類)'!BQ$119,0)</f>
        <v>0</v>
      </c>
      <c r="BR9" s="307">
        <f>IFERROR('生産者価格表(106分類)'!BR9/'生産者価格表(106分類)'!BR$119,0)</f>
        <v>1.8708465744448438E-6</v>
      </c>
      <c r="BS9" s="307">
        <f>IFERROR('生産者価格表(106分類)'!BS9/'生産者価格表(106分類)'!BS$119,0)</f>
        <v>2.6355579261238678E-6</v>
      </c>
      <c r="BT9" s="307">
        <f>IFERROR('生産者価格表(106分類)'!BT9/'生産者価格表(106分類)'!BT$119,0)</f>
        <v>9.6188689039381795E-7</v>
      </c>
      <c r="BU9" s="307">
        <f>IFERROR('生産者価格表(106分類)'!BU9/'生産者価格表(106分類)'!BU$119,0)</f>
        <v>7.5556949161506754E-6</v>
      </c>
      <c r="BV9" s="307">
        <f>IFERROR('生産者価格表(106分類)'!BV9/'生産者価格表(106分類)'!BV$119,0)</f>
        <v>0</v>
      </c>
      <c r="BW9" s="307">
        <f>IFERROR('生産者価格表(106分類)'!BW9/'生産者価格表(106分類)'!BW$119,0)</f>
        <v>0</v>
      </c>
      <c r="BX9" s="307">
        <f>IFERROR('生産者価格表(106分類)'!BX9/'生産者価格表(106分類)'!BX$119,0)</f>
        <v>2.0161557745619504E-5</v>
      </c>
      <c r="BY9" s="307">
        <f>IFERROR('生産者価格表(106分類)'!BY9/'生産者価格表(106分類)'!BY$119,0)</f>
        <v>4.0765622415841714E-8</v>
      </c>
      <c r="BZ9" s="307">
        <f>IFERROR('生産者価格表(106分類)'!BZ9/'生産者価格表(106分類)'!BZ$119,0)</f>
        <v>0</v>
      </c>
      <c r="CA9" s="307">
        <f>IFERROR('生産者価格表(106分類)'!CA9/'生産者価格表(106分類)'!CA$119,0)</f>
        <v>1.4313832314995919E-6</v>
      </c>
      <c r="CB9" s="307">
        <f>IFERROR('生産者価格表(106分類)'!CB9/'生産者価格表(106分類)'!CB$119,0)</f>
        <v>0</v>
      </c>
      <c r="CC9" s="307">
        <f>IFERROR('生産者価格表(106分類)'!CC9/'生産者価格表(106分類)'!CC$119,0)</f>
        <v>1.4373391976772599E-4</v>
      </c>
      <c r="CD9" s="307">
        <f>IFERROR('生産者価格表(106分類)'!CD9/'生産者価格表(106分類)'!CD$119,0)</f>
        <v>8.2066455227004015E-6</v>
      </c>
      <c r="CE9" s="307">
        <f>IFERROR('生産者価格表(106分類)'!CE9/'生産者価格表(106分類)'!CE$119,0)</f>
        <v>1.2084815500410884E-5</v>
      </c>
      <c r="CF9" s="307">
        <f>IFERROR('生産者価格表(106分類)'!CF9/'生産者価格表(106分類)'!CF$119,0)</f>
        <v>0</v>
      </c>
      <c r="CG9" s="307">
        <f>IFERROR('生産者価格表(106分類)'!CG9/'生産者価格表(106分類)'!CG$119,0)</f>
        <v>0</v>
      </c>
      <c r="CH9" s="307">
        <f>IFERROR('生産者価格表(106分類)'!CH9/'生産者価格表(106分類)'!CH$119,0)</f>
        <v>5.6880799175228409E-7</v>
      </c>
      <c r="CI9" s="307">
        <f>IFERROR('生産者価格表(106分類)'!CI9/'生産者価格表(106分類)'!CI$119,0)</f>
        <v>0</v>
      </c>
      <c r="CJ9" s="307">
        <f>IFERROR('生産者価格表(106分類)'!CJ9/'生産者価格表(106分類)'!CJ$119,0)</f>
        <v>0</v>
      </c>
      <c r="CK9" s="307">
        <f>IFERROR('生産者価格表(106分類)'!CK9/'生産者価格表(106分類)'!CK$119,0)</f>
        <v>1.2400568111360408E-6</v>
      </c>
      <c r="CL9" s="307">
        <f>IFERROR('生産者価格表(106分類)'!CL9/'生産者価格表(106分類)'!CL$119,0)</f>
        <v>1.2142721032866791E-7</v>
      </c>
      <c r="CM9" s="307">
        <f>IFERROR('生産者価格表(106分類)'!CM9/'生産者価格表(106分類)'!CM$119,0)</f>
        <v>4.4881957758178528E-6</v>
      </c>
      <c r="CN9" s="307">
        <f>IFERROR('生産者価格表(106分類)'!CN9/'生産者価格表(106分類)'!CN$119,0)</f>
        <v>1.0127491395552632E-5</v>
      </c>
      <c r="CO9" s="307">
        <f>IFERROR('生産者価格表(106分類)'!CO9/'生産者価格表(106分類)'!CO$119,0)</f>
        <v>1.1657210751846325E-5</v>
      </c>
      <c r="CP9" s="307">
        <f>IFERROR('生産者価格表(106分類)'!CP9/'生産者価格表(106分類)'!CP$119,0)</f>
        <v>0</v>
      </c>
      <c r="CQ9" s="307">
        <f>IFERROR('生産者価格表(106分類)'!CQ9/'生産者価格表(106分類)'!CQ$119,0)</f>
        <v>5.8336742516016539E-6</v>
      </c>
      <c r="CR9" s="307">
        <f>IFERROR('生産者価格表(106分類)'!CR9/'生産者価格表(106分類)'!CR$119,0)</f>
        <v>1.6472285532679424E-5</v>
      </c>
      <c r="CS9" s="307">
        <f>IFERROR('生産者価格表(106分類)'!CS9/'生産者価格表(106分類)'!CS$119,0)</f>
        <v>9.9657538767433334E-5</v>
      </c>
      <c r="CT9" s="307">
        <f>IFERROR('生産者価格表(106分類)'!CT9/'生産者価格表(106分類)'!CT$119,0)</f>
        <v>5.0539215115675129E-5</v>
      </c>
      <c r="CU9" s="307">
        <f>IFERROR('生産者価格表(106分類)'!CU9/'生産者価格表(106分類)'!CU$119,0)</f>
        <v>0</v>
      </c>
      <c r="CV9" s="307">
        <f>IFERROR('生産者価格表(106分類)'!CV9/'生産者価格表(106分類)'!CV$119,0)</f>
        <v>1.1503752946015266E-6</v>
      </c>
      <c r="CW9" s="307">
        <f>IFERROR('生産者価格表(106分類)'!CW9/'生産者価格表(106分類)'!CW$119,0)</f>
        <v>4.5482217248994443E-7</v>
      </c>
      <c r="CX9" s="307">
        <f>IFERROR('生産者価格表(106分類)'!CX9/'生産者価格表(106分類)'!CX$119,0)</f>
        <v>1.0047495021365964E-4</v>
      </c>
      <c r="CY9" s="307">
        <f>IFERROR('生産者価格表(106分類)'!CY9/'生産者価格表(106分類)'!CY$119,0)</f>
        <v>7.8542171612502919E-7</v>
      </c>
      <c r="CZ9" s="307">
        <f>IFERROR('生産者価格表(106分類)'!CZ9/'生産者価格表(106分類)'!CZ$119,0)</f>
        <v>1.601739113495121E-4</v>
      </c>
      <c r="DA9" s="307">
        <f>IFERROR('生産者価格表(106分類)'!DA9/'生産者価格表(106分類)'!DA$119,0)</f>
        <v>1.0950098881561237E-5</v>
      </c>
      <c r="DB9" s="307">
        <f>IFERROR('生産者価格表(106分類)'!DB9/'生産者価格表(106分類)'!DB$119,0)</f>
        <v>1.1503026528444109E-6</v>
      </c>
      <c r="DC9" s="307">
        <f>IFERROR('生産者価格表(106分類)'!DC9/'生産者価格表(106分類)'!DC$119,0)</f>
        <v>0</v>
      </c>
      <c r="DD9" s="308">
        <f>IFERROR('生産者価格表(106分類)'!DD9/'生産者価格表(106分類)'!DD$119,0)</f>
        <v>0</v>
      </c>
      <c r="DE9" s="308">
        <f>IFERROR('生産者価格表(106分類)'!DE9/'生産者価格表(106分類)'!DE$119,0)</f>
        <v>2.4917312247107679E-3</v>
      </c>
    </row>
    <row r="10" spans="1:109" x14ac:dyDescent="0.15">
      <c r="A10" s="301" t="s">
        <v>45</v>
      </c>
      <c r="B10" s="302" t="s">
        <v>417</v>
      </c>
      <c r="C10" s="303">
        <f>IFERROR('生産者価格表(106分類)'!C10/'生産者価格表(106分類)'!C$119,0)</f>
        <v>0</v>
      </c>
      <c r="D10" s="303">
        <f>IFERROR('生産者価格表(106分類)'!D10/'生産者価格表(106分類)'!D$119,0)</f>
        <v>0</v>
      </c>
      <c r="E10" s="303">
        <f>IFERROR('生産者価格表(106分類)'!E10/'生産者価格表(106分類)'!E$119,0)</f>
        <v>0</v>
      </c>
      <c r="F10" s="303">
        <f>IFERROR('生産者価格表(106分類)'!F10/'生産者価格表(106分類)'!F$119,0)</f>
        <v>1.2799758145522278E-3</v>
      </c>
      <c r="G10" s="303">
        <f>IFERROR('生産者価格表(106分類)'!G10/'生産者価格表(106分類)'!G$119,0)</f>
        <v>0</v>
      </c>
      <c r="H10" s="303">
        <f>IFERROR('生産者価格表(106分類)'!H10/'生産者価格表(106分類)'!H$119,0)</f>
        <v>0</v>
      </c>
      <c r="I10" s="303">
        <f>IFERROR('生産者価格表(106分類)'!I10/'生産者価格表(106分類)'!I$119,0)</f>
        <v>4.4918490641354175E-3</v>
      </c>
      <c r="J10" s="303">
        <f>IFERROR('生産者価格表(106分類)'!J10/'生産者価格表(106分類)'!J$119,0)</f>
        <v>7.9368537115690099E-7</v>
      </c>
      <c r="K10" s="303">
        <f>IFERROR('生産者価格表(106分類)'!K10/'生産者価格表(106分類)'!K$119,0)</f>
        <v>0</v>
      </c>
      <c r="L10" s="303">
        <f>IFERROR('生産者価格表(106分類)'!L10/'生産者価格表(106分類)'!L$119,0)</f>
        <v>7.6378941343238106E-5</v>
      </c>
      <c r="M10" s="303">
        <f>IFERROR('生産者価格表(106分類)'!M10/'生産者価格表(106分類)'!M$119,0)</f>
        <v>0</v>
      </c>
      <c r="N10" s="303">
        <f>IFERROR('生産者価格表(106分類)'!N10/'生産者価格表(106分類)'!N$119,0)</f>
        <v>0</v>
      </c>
      <c r="O10" s="303">
        <f>IFERROR('生産者価格表(106分類)'!O10/'生産者価格表(106分類)'!O$119,0)</f>
        <v>0</v>
      </c>
      <c r="P10" s="303">
        <f>IFERROR('生産者価格表(106分類)'!P10/'生産者価格表(106分類)'!P$119,0)</f>
        <v>5.8948673979053182E-7</v>
      </c>
      <c r="Q10" s="303">
        <f>IFERROR('生産者価格表(106分類)'!Q10/'生産者価格表(106分類)'!Q$119,0)</f>
        <v>0</v>
      </c>
      <c r="R10" s="303">
        <f>IFERROR('生産者価格表(106分類)'!R10/'生産者価格表(106分類)'!R$119,0)</f>
        <v>2.1047305347006123E-3</v>
      </c>
      <c r="S10" s="303">
        <f>IFERROR('生産者価格表(106分類)'!S10/'生産者価格表(106分類)'!S$119,0)</f>
        <v>0</v>
      </c>
      <c r="T10" s="303">
        <f>IFERROR('生産者価格表(106分類)'!T10/'生産者価格表(106分類)'!T$119,0)</f>
        <v>0</v>
      </c>
      <c r="U10" s="303">
        <f>IFERROR('生産者価格表(106分類)'!U10/'生産者価格表(106分類)'!U$119,0)</f>
        <v>4.2425891915752016E-3</v>
      </c>
      <c r="V10" s="303">
        <f>IFERROR('生産者価格表(106分類)'!V10/'生産者価格表(106分類)'!V$119,0)</f>
        <v>2.7971576690591769E-2</v>
      </c>
      <c r="W10" s="303">
        <f>IFERROR('生産者価格表(106分類)'!W10/'生産者価格表(106分類)'!W$119,0)</f>
        <v>0</v>
      </c>
      <c r="X10" s="303">
        <f>IFERROR('生産者価格表(106分類)'!X10/'生産者価格表(106分類)'!X$119,0)</f>
        <v>4.7176630827645507E-4</v>
      </c>
      <c r="Y10" s="303">
        <f>IFERROR('生産者価格表(106分類)'!Y10/'生産者価格表(106分類)'!Y$119,0)</f>
        <v>0</v>
      </c>
      <c r="Z10" s="303">
        <f>IFERROR('生産者価格表(106分類)'!Z10/'生産者価格表(106分類)'!Z$119,0)</f>
        <v>7.0605263622403047E-5</v>
      </c>
      <c r="AA10" s="303">
        <f>IFERROR('生産者価格表(106分類)'!AA10/'生産者価格表(106分類)'!AA$119,0)</f>
        <v>1.1388551709236039E-3</v>
      </c>
      <c r="AB10" s="303">
        <f>IFERROR('生産者価格表(106分類)'!AB10/'生産者価格表(106分類)'!AB$119,0)</f>
        <v>-1.1820330969267139E-3</v>
      </c>
      <c r="AC10" s="303">
        <f>IFERROR('生産者価格表(106分類)'!AC10/'生産者価格表(106分類)'!AC$119,0)</f>
        <v>6.1415032540123322E-2</v>
      </c>
      <c r="AD10" s="303">
        <f>IFERROR('生産者価格表(106分類)'!AD10/'生産者価格表(106分類)'!AD$119,0)</f>
        <v>0</v>
      </c>
      <c r="AE10" s="303">
        <f>IFERROR('生産者価格表(106分類)'!AE10/'生産者価格表(106分類)'!AE$119,0)</f>
        <v>1.6890821949623123E-4</v>
      </c>
      <c r="AF10" s="303">
        <f>IFERROR('生産者価格表(106分類)'!AF10/'生産者価格表(106分類)'!AF$119,0)</f>
        <v>7.9013906447534773E-5</v>
      </c>
      <c r="AG10" s="303">
        <f>IFERROR('生産者価格表(106分類)'!AG10/'生産者価格表(106分類)'!AG$119,0)</f>
        <v>4.8660378933311078E-2</v>
      </c>
      <c r="AH10" s="303">
        <f>IFERROR('生産者価格表(106分類)'!AH10/'生産者価格表(106分類)'!AH$119,0)</f>
        <v>6.021282830872926E-2</v>
      </c>
      <c r="AI10" s="303">
        <f>IFERROR('生産者価格表(106分類)'!AI10/'生産者価格表(106分類)'!AI$119,0)</f>
        <v>4.3490038077580458E-2</v>
      </c>
      <c r="AJ10" s="303">
        <f>IFERROR('生産者価格表(106分類)'!AJ10/'生産者価格表(106分類)'!AJ$119,0)</f>
        <v>4.1045141690569178E-2</v>
      </c>
      <c r="AK10" s="303">
        <f>IFERROR('生産者価格表(106分類)'!AK10/'生産者価格表(106分類)'!AK$119,0)</f>
        <v>0</v>
      </c>
      <c r="AL10" s="303">
        <f>IFERROR('生産者価格表(106分類)'!AL10/'生産者価格表(106分類)'!AL$119,0)</f>
        <v>0</v>
      </c>
      <c r="AM10" s="303">
        <f>IFERROR('生産者価格表(106分類)'!AM10/'生産者価格表(106分類)'!AM$119,0)</f>
        <v>0</v>
      </c>
      <c r="AN10" s="303">
        <f>IFERROR('生産者価格表(106分類)'!AN10/'生産者価格表(106分類)'!AN$119,0)</f>
        <v>0</v>
      </c>
      <c r="AO10" s="303">
        <f>IFERROR('生産者価格表(106分類)'!AO10/'生産者価格表(106分類)'!AO$119,0)</f>
        <v>0.33267082220243394</v>
      </c>
      <c r="AP10" s="303">
        <f>IFERROR('生産者価格表(106分類)'!AP10/'生産者価格表(106分類)'!AP$119,0)</f>
        <v>2.0301362446990888E-4</v>
      </c>
      <c r="AQ10" s="303">
        <f>IFERROR('生産者価格表(106分類)'!AQ10/'生産者価格表(106分類)'!AQ$119,0)</f>
        <v>7.4135132010796087E-5</v>
      </c>
      <c r="AR10" s="303">
        <f>IFERROR('生産者価格表(106分類)'!AR10/'生産者価格表(106分類)'!AR$119,0)</f>
        <v>1.8780413836852458E-5</v>
      </c>
      <c r="AS10" s="303">
        <f>IFERROR('生産者価格表(106分類)'!AS10/'生産者価格表(106分類)'!AS$119,0)</f>
        <v>1.6387072004794391E-5</v>
      </c>
      <c r="AT10" s="303">
        <f>IFERROR('生産者価格表(106分類)'!AT10/'生産者価格表(106分類)'!AT$119,0)</f>
        <v>1.753403835044868E-5</v>
      </c>
      <c r="AU10" s="303">
        <f>IFERROR('生産者価格表(106分類)'!AU10/'生産者価格表(106分類)'!AU$119,0)</f>
        <v>1.5641170130935878E-4</v>
      </c>
      <c r="AV10" s="303">
        <f>IFERROR('生産者価格表(106分類)'!AV10/'生産者価格表(106分類)'!AV$119,0)</f>
        <v>0</v>
      </c>
      <c r="AW10" s="303">
        <f>IFERROR('生産者価格表(106分類)'!AW10/'生産者価格表(106分類)'!AW$119,0)</f>
        <v>0</v>
      </c>
      <c r="AX10" s="303">
        <f>IFERROR('生産者価格表(106分類)'!AX10/'生産者価格表(106分類)'!AX$119,0)</f>
        <v>0</v>
      </c>
      <c r="AY10" s="303">
        <f>IFERROR('生産者価格表(106分類)'!AY10/'生産者価格表(106分類)'!AY$119,0)</f>
        <v>0</v>
      </c>
      <c r="AZ10" s="303">
        <f>IFERROR('生産者価格表(106分類)'!AZ10/'生産者価格表(106分類)'!AZ$119,0)</f>
        <v>0</v>
      </c>
      <c r="BA10" s="303">
        <f>IFERROR('生産者価格表(106分類)'!BA10/'生産者価格表(106分類)'!BA$119,0)</f>
        <v>0</v>
      </c>
      <c r="BB10" s="303">
        <f>IFERROR('生産者価格表(106分類)'!BB10/'生産者価格表(106分類)'!BB$119,0)</f>
        <v>0</v>
      </c>
      <c r="BC10" s="303">
        <f>IFERROR('生産者価格表(106分類)'!BC10/'生産者価格表(106分類)'!BC$119,0)</f>
        <v>0</v>
      </c>
      <c r="BD10" s="303">
        <f>IFERROR('生産者価格表(106分類)'!BD10/'生産者価格表(106分類)'!BD$119,0)</f>
        <v>0</v>
      </c>
      <c r="BE10" s="303">
        <f>IFERROR('生産者価格表(106分類)'!BE10/'生産者価格表(106分類)'!BE$119,0)</f>
        <v>0</v>
      </c>
      <c r="BF10" s="303">
        <f>IFERROR('生産者価格表(106分類)'!BF10/'生産者価格表(106分類)'!BF$119,0)</f>
        <v>0</v>
      </c>
      <c r="BG10" s="303">
        <f>IFERROR('生産者価格表(106分類)'!BG10/'生産者価格表(106分類)'!BG$119,0)</f>
        <v>0</v>
      </c>
      <c r="BH10" s="303">
        <f>IFERROR('生産者価格表(106分類)'!BH10/'生産者価格表(106分類)'!BH$119,0)</f>
        <v>0</v>
      </c>
      <c r="BI10" s="303">
        <f>IFERROR('生産者価格表(106分類)'!BI10/'生産者価格表(106分類)'!BI$119,0)</f>
        <v>6.6296109146033355E-4</v>
      </c>
      <c r="BJ10" s="303">
        <f>IFERROR('生産者価格表(106分類)'!BJ10/'生産者価格表(106分類)'!BJ$119,0)</f>
        <v>0</v>
      </c>
      <c r="BK10" s="303">
        <f>IFERROR('生産者価格表(106分類)'!BK10/'生産者価格表(106分類)'!BK$119,0)</f>
        <v>2.0247171717932342E-3</v>
      </c>
      <c r="BL10" s="303">
        <f>IFERROR('生産者価格表(106分類)'!BL10/'生産者価格表(106分類)'!BL$119,0)</f>
        <v>2.43011094391117E-4</v>
      </c>
      <c r="BM10" s="303">
        <f>IFERROR('生産者価格表(106分類)'!BM10/'生産者価格表(106分類)'!BM$119,0)</f>
        <v>1.7128069621990632E-2</v>
      </c>
      <c r="BN10" s="303">
        <f>IFERROR('生産者価格表(106分類)'!BN10/'生産者価格表(106分類)'!BN$119,0)</f>
        <v>8.5928457309920447E-3</v>
      </c>
      <c r="BO10" s="303">
        <f>IFERROR('生産者価格表(106分類)'!BO10/'生産者価格表(106分類)'!BO$119,0)</f>
        <v>-3.8446515953185637E-6</v>
      </c>
      <c r="BP10" s="303">
        <f>IFERROR('生産者価格表(106分類)'!BP10/'生産者価格表(106分類)'!BP$119,0)</f>
        <v>0</v>
      </c>
      <c r="BQ10" s="303">
        <f>IFERROR('生産者価格表(106分類)'!BQ10/'生産者価格表(106分類)'!BQ$119,0)</f>
        <v>0</v>
      </c>
      <c r="BR10" s="303">
        <f>IFERROR('生産者価格表(106分類)'!BR10/'生産者価格表(106分類)'!BR$119,0)</f>
        <v>0</v>
      </c>
      <c r="BS10" s="303">
        <f>IFERROR('生産者価格表(106分類)'!BS10/'生産者価格表(106分類)'!BS$119,0)</f>
        <v>0</v>
      </c>
      <c r="BT10" s="303">
        <f>IFERROR('生産者価格表(106分類)'!BT10/'生産者価格表(106分類)'!BT$119,0)</f>
        <v>0</v>
      </c>
      <c r="BU10" s="303">
        <f>IFERROR('生産者価格表(106分類)'!BU10/'生産者価格表(106分類)'!BU$119,0)</f>
        <v>0</v>
      </c>
      <c r="BV10" s="303">
        <f>IFERROR('生産者価格表(106分類)'!BV10/'生産者価格表(106分類)'!BV$119,0)</f>
        <v>0</v>
      </c>
      <c r="BW10" s="303">
        <f>IFERROR('生産者価格表(106分類)'!BW10/'生産者価格表(106分類)'!BW$119,0)</f>
        <v>0</v>
      </c>
      <c r="BX10" s="303">
        <f>IFERROR('生産者価格表(106分類)'!BX10/'生産者価格表(106分類)'!BX$119,0)</f>
        <v>0</v>
      </c>
      <c r="BY10" s="303">
        <f>IFERROR('生産者価格表(106分類)'!BY10/'生産者価格表(106分類)'!BY$119,0)</f>
        <v>0</v>
      </c>
      <c r="BZ10" s="303">
        <f>IFERROR('生産者価格表(106分類)'!BZ10/'生産者価格表(106分類)'!BZ$119,0)</f>
        <v>0</v>
      </c>
      <c r="CA10" s="303">
        <f>IFERROR('生産者価格表(106分類)'!CA10/'生産者価格表(106分類)'!CA$119,0)</f>
        <v>0</v>
      </c>
      <c r="CB10" s="303">
        <f>IFERROR('生産者価格表(106分類)'!CB10/'生産者価格表(106分類)'!CB$119,0)</f>
        <v>0</v>
      </c>
      <c r="CC10" s="303">
        <f>IFERROR('生産者価格表(106分類)'!CC10/'生産者価格表(106分類)'!CC$119,0)</f>
        <v>0</v>
      </c>
      <c r="CD10" s="303">
        <f>IFERROR('生産者価格表(106分類)'!CD10/'生産者価格表(106分類)'!CD$119,0)</f>
        <v>0</v>
      </c>
      <c r="CE10" s="303">
        <f>IFERROR('生産者価格表(106分類)'!CE10/'生産者価格表(106分類)'!CE$119,0)</f>
        <v>0</v>
      </c>
      <c r="CF10" s="303">
        <f>IFERROR('生産者価格表(106分類)'!CF10/'生産者価格表(106分類)'!CF$119,0)</f>
        <v>0</v>
      </c>
      <c r="CG10" s="303">
        <f>IFERROR('生産者価格表(106分類)'!CG10/'生産者価格表(106分類)'!CG$119,0)</f>
        <v>0</v>
      </c>
      <c r="CH10" s="303">
        <f>IFERROR('生産者価格表(106分類)'!CH10/'生産者価格表(106分類)'!CH$119,0)</f>
        <v>0</v>
      </c>
      <c r="CI10" s="303">
        <f>IFERROR('生産者価格表(106分類)'!CI10/'生産者価格表(106分類)'!CI$119,0)</f>
        <v>0</v>
      </c>
      <c r="CJ10" s="303">
        <f>IFERROR('生産者価格表(106分類)'!CJ10/'生産者価格表(106分類)'!CJ$119,0)</f>
        <v>0</v>
      </c>
      <c r="CK10" s="303">
        <f>IFERROR('生産者価格表(106分類)'!CK10/'生産者価格表(106分類)'!CK$119,0)</f>
        <v>0</v>
      </c>
      <c r="CL10" s="303">
        <f>IFERROR('生産者価格表(106分類)'!CL10/'生産者価格表(106分類)'!CL$119,0)</f>
        <v>8.7427591436640892E-6</v>
      </c>
      <c r="CM10" s="303">
        <f>IFERROR('生産者価格表(106分類)'!CM10/'生産者価格表(106分類)'!CM$119,0)</f>
        <v>0</v>
      </c>
      <c r="CN10" s="303">
        <f>IFERROR('生産者価格表(106分類)'!CN10/'生産者価格表(106分類)'!CN$119,0)</f>
        <v>0</v>
      </c>
      <c r="CO10" s="303">
        <f>IFERROR('生産者価格表(106分類)'!CO10/'生産者価格表(106分類)'!CO$119,0)</f>
        <v>0</v>
      </c>
      <c r="CP10" s="303">
        <f>IFERROR('生産者価格表(106分類)'!CP10/'生産者価格表(106分類)'!CP$119,0)</f>
        <v>0</v>
      </c>
      <c r="CQ10" s="303">
        <f>IFERROR('生産者価格表(106分類)'!CQ10/'生産者価格表(106分類)'!CQ$119,0)</f>
        <v>0</v>
      </c>
      <c r="CR10" s="303">
        <f>IFERROR('生産者価格表(106分類)'!CR10/'生産者価格表(106分類)'!CR$119,0)</f>
        <v>0</v>
      </c>
      <c r="CS10" s="303">
        <f>IFERROR('生産者価格表(106分類)'!CS10/'生産者価格表(106分類)'!CS$119,0)</f>
        <v>0</v>
      </c>
      <c r="CT10" s="303">
        <f>IFERROR('生産者価格表(106分類)'!CT10/'生産者価格表(106分類)'!CT$119,0)</f>
        <v>0</v>
      </c>
      <c r="CU10" s="303">
        <f>IFERROR('生産者価格表(106分類)'!CU10/'生産者価格表(106分類)'!CU$119,0)</f>
        <v>0</v>
      </c>
      <c r="CV10" s="303">
        <f>IFERROR('生産者価格表(106分類)'!CV10/'生産者価格表(106分類)'!CV$119,0)</f>
        <v>0</v>
      </c>
      <c r="CW10" s="303">
        <f>IFERROR('生産者価格表(106分類)'!CW10/'生産者価格表(106分類)'!CW$119,0)</f>
        <v>0</v>
      </c>
      <c r="CX10" s="303">
        <f>IFERROR('生産者価格表(106分類)'!CX10/'生産者価格表(106分類)'!CX$119,0)</f>
        <v>-5.5807039974549315E-5</v>
      </c>
      <c r="CY10" s="303">
        <f>IFERROR('生産者価格表(106分類)'!CY10/'生産者価格表(106分類)'!CY$119,0)</f>
        <v>-2.6704338348250991E-5</v>
      </c>
      <c r="CZ10" s="303">
        <f>IFERROR('生産者価格表(106分類)'!CZ10/'生産者価格表(106分類)'!CZ$119,0)</f>
        <v>0</v>
      </c>
      <c r="DA10" s="303">
        <f>IFERROR('生産者価格表(106分類)'!DA10/'生産者価格表(106分類)'!DA$119,0)</f>
        <v>2.5152702381407988E-5</v>
      </c>
      <c r="DB10" s="303">
        <f>IFERROR('生産者価格表(106分類)'!DB10/'生産者価格表(106分類)'!DB$119,0)</f>
        <v>2.4978000461764352E-5</v>
      </c>
      <c r="DC10" s="303">
        <f>IFERROR('生産者価格表(106分類)'!DC10/'生産者価格表(106分類)'!DC$119,0)</f>
        <v>0</v>
      </c>
      <c r="DD10" s="304">
        <f>IFERROR('生産者価格表(106分類)'!DD10/'生産者価格表(106分類)'!DD$119,0)</f>
        <v>2.0764902243911531E-4</v>
      </c>
      <c r="DE10" s="304">
        <f>IFERROR('生産者価格表(106分類)'!DE10/'生産者価格表(106分類)'!DE$119,0)</f>
        <v>2.0455019970957553E-3</v>
      </c>
    </row>
    <row r="11" spans="1:109" x14ac:dyDescent="0.15">
      <c r="A11" s="301" t="s">
        <v>47</v>
      </c>
      <c r="B11" s="302" t="s">
        <v>48</v>
      </c>
      <c r="C11" s="303">
        <f>IFERROR('生産者価格表(106分類)'!C11/'生産者価格表(106分類)'!C$119,0)</f>
        <v>0</v>
      </c>
      <c r="D11" s="303">
        <f>IFERROR('生産者価格表(106分類)'!D11/'生産者価格表(106分類)'!D$119,0)</f>
        <v>9.6934780289631099E-3</v>
      </c>
      <c r="E11" s="303">
        <f>IFERROR('生産者価格表(106分類)'!E11/'生産者価格表(106分類)'!E$119,0)</f>
        <v>0</v>
      </c>
      <c r="F11" s="303">
        <f>IFERROR('生産者価格表(106分類)'!F11/'生産者価格表(106分類)'!F$119,0)</f>
        <v>1.7506168264401555E-2</v>
      </c>
      <c r="G11" s="303">
        <f>IFERROR('生産者価格表(106分類)'!G11/'生産者価格表(106分類)'!G$119,0)</f>
        <v>4.1586323653267587E-2</v>
      </c>
      <c r="H11" s="303">
        <f>IFERROR('生産者価格表(106分類)'!H11/'生産者価格表(106分類)'!H$119,0)</f>
        <v>0</v>
      </c>
      <c r="I11" s="303">
        <f>IFERROR('生産者価格表(106分類)'!I11/'生産者価格表(106分類)'!I$119,0)</f>
        <v>0</v>
      </c>
      <c r="J11" s="303">
        <f>IFERROR('生産者価格表(106分類)'!J11/'生産者価格表(106分類)'!J$119,0)</f>
        <v>0.10670926905177247</v>
      </c>
      <c r="K11" s="303">
        <f>IFERROR('生産者価格表(106分類)'!K11/'生産者価格表(106分類)'!K$119,0)</f>
        <v>1.6018042387212841E-2</v>
      </c>
      <c r="L11" s="303">
        <f>IFERROR('生産者価格表(106分類)'!L11/'生産者価格表(106分類)'!L$119,0)</f>
        <v>0.25354017892058467</v>
      </c>
      <c r="M11" s="303">
        <f>IFERROR('生産者価格表(106分類)'!M11/'生産者価格表(106分類)'!M$119,0)</f>
        <v>0</v>
      </c>
      <c r="N11" s="303">
        <f>IFERROR('生産者価格表(106分類)'!N11/'生産者価格表(106分類)'!N$119,0)</f>
        <v>1.0829291686971589E-4</v>
      </c>
      <c r="O11" s="303">
        <f>IFERROR('生産者価格表(106分類)'!O11/'生産者価格表(106分類)'!O$119,0)</f>
        <v>1.0653589588759244E-3</v>
      </c>
      <c r="P11" s="303">
        <f>IFERROR('生産者価格表(106分類)'!P11/'生産者価格表(106分類)'!P$119,0)</f>
        <v>4.2914634656750716E-4</v>
      </c>
      <c r="Q11" s="303">
        <f>IFERROR('生産者価格表(106分類)'!Q11/'生産者価格表(106分類)'!Q$119,0)</f>
        <v>0</v>
      </c>
      <c r="R11" s="303">
        <f>IFERROR('生産者価格表(106分類)'!R11/'生産者価格表(106分類)'!R$119,0)</f>
        <v>3.5118256674498984E-3</v>
      </c>
      <c r="S11" s="303">
        <f>IFERROR('生産者価格表(106分類)'!S11/'生産者価格表(106分類)'!S$119,0)</f>
        <v>5.9616379637105531E-5</v>
      </c>
      <c r="T11" s="303">
        <f>IFERROR('生産者価格表(106分類)'!T11/'生産者価格表(106分類)'!T$119,0)</f>
        <v>0</v>
      </c>
      <c r="U11" s="303">
        <f>IFERROR('生産者価格表(106分類)'!U11/'生産者価格表(106分類)'!U$119,0)</f>
        <v>1.4637504488453524E-4</v>
      </c>
      <c r="V11" s="303">
        <f>IFERROR('生産者価格表(106分類)'!V11/'生産者価格表(106分類)'!V$119,0)</f>
        <v>1.3862697155039928E-4</v>
      </c>
      <c r="W11" s="303">
        <f>IFERROR('生産者価格表(106分類)'!W11/'生産者価格表(106分類)'!W$119,0)</f>
        <v>0</v>
      </c>
      <c r="X11" s="303">
        <f>IFERROR('生産者価格表(106分類)'!X11/'生産者価格表(106分類)'!X$119,0)</f>
        <v>1.329315710578979E-2</v>
      </c>
      <c r="Y11" s="303">
        <f>IFERROR('生産者価格表(106分類)'!Y11/'生産者価格表(106分類)'!Y$119,0)</f>
        <v>0</v>
      </c>
      <c r="Z11" s="303">
        <f>IFERROR('生産者価格表(106分類)'!Z11/'生産者価格表(106分類)'!Z$119,0)</f>
        <v>1.0308368488870845E-2</v>
      </c>
      <c r="AA11" s="303">
        <f>IFERROR('生産者価格表(106分類)'!AA11/'生産者価格表(106分類)'!AA$119,0)</f>
        <v>4.1054712076821886E-3</v>
      </c>
      <c r="AB11" s="303">
        <f>IFERROR('生産者価格表(106分類)'!AB11/'生産者価格表(106分類)'!AB$119,0)</f>
        <v>0</v>
      </c>
      <c r="AC11" s="303">
        <f>IFERROR('生産者価格表(106分類)'!AC11/'生産者価格表(106分類)'!AC$119,0)</f>
        <v>0</v>
      </c>
      <c r="AD11" s="303">
        <f>IFERROR('生産者価格表(106分類)'!AD11/'生産者価格表(106分類)'!AD$119,0)</f>
        <v>2.0869653362511097E-5</v>
      </c>
      <c r="AE11" s="303">
        <f>IFERROR('生産者価格表(106分類)'!AE11/'生産者価格表(106分類)'!AE$119,0)</f>
        <v>0</v>
      </c>
      <c r="AF11" s="303">
        <f>IFERROR('生産者価格表(106分類)'!AF11/'生産者価格表(106分類)'!AF$119,0)</f>
        <v>9.2556890012642223E-2</v>
      </c>
      <c r="AG11" s="303">
        <f>IFERROR('生産者価格表(106分類)'!AG11/'生産者価格表(106分類)'!AG$119,0)</f>
        <v>0</v>
      </c>
      <c r="AH11" s="303">
        <f>IFERROR('生産者価格表(106分類)'!AH11/'生産者価格表(106分類)'!AH$119,0)</f>
        <v>0</v>
      </c>
      <c r="AI11" s="303">
        <f>IFERROR('生産者価格表(106分類)'!AI11/'生産者価格表(106分類)'!AI$119,0)</f>
        <v>8.9506313009291136E-4</v>
      </c>
      <c r="AJ11" s="303">
        <f>IFERROR('生産者価格表(106分類)'!AJ11/'生産者価格表(106分類)'!AJ$119,0)</f>
        <v>1.2378061359818455E-3</v>
      </c>
      <c r="AK11" s="303">
        <f>IFERROR('生産者価格表(106分類)'!AK11/'生産者価格表(106分類)'!AK$119,0)</f>
        <v>0</v>
      </c>
      <c r="AL11" s="303">
        <f>IFERROR('生産者価格表(106分類)'!AL11/'生産者価格表(106分類)'!AL$119,0)</f>
        <v>0</v>
      </c>
      <c r="AM11" s="303">
        <f>IFERROR('生産者価格表(106分類)'!AM11/'生産者価格表(106分類)'!AM$119,0)</f>
        <v>0</v>
      </c>
      <c r="AN11" s="303">
        <f>IFERROR('生産者価格表(106分類)'!AN11/'生産者価格表(106分類)'!AN$119,0)</f>
        <v>0</v>
      </c>
      <c r="AO11" s="303">
        <f>IFERROR('生産者価格表(106分類)'!AO11/'生産者価格表(106分類)'!AO$119,0)</f>
        <v>0</v>
      </c>
      <c r="AP11" s="303">
        <f>IFERROR('生産者価格表(106分類)'!AP11/'生産者価格表(106分類)'!AP$119,0)</f>
        <v>0</v>
      </c>
      <c r="AQ11" s="303">
        <f>IFERROR('生産者価格表(106分類)'!AQ11/'生産者価格表(106分類)'!AQ$119,0)</f>
        <v>0</v>
      </c>
      <c r="AR11" s="303">
        <f>IFERROR('生産者価格表(106分類)'!AR11/'生産者価格表(106分類)'!AR$119,0)</f>
        <v>0</v>
      </c>
      <c r="AS11" s="303">
        <f>IFERROR('生産者価格表(106分類)'!AS11/'生産者価格表(106分類)'!AS$119,0)</f>
        <v>0</v>
      </c>
      <c r="AT11" s="303">
        <f>IFERROR('生産者価格表(106分類)'!AT11/'生産者価格表(106分類)'!AT$119,0)</f>
        <v>0</v>
      </c>
      <c r="AU11" s="303">
        <f>IFERROR('生産者価格表(106分類)'!AU11/'生産者価格表(106分類)'!AU$119,0)</f>
        <v>0</v>
      </c>
      <c r="AV11" s="303">
        <f>IFERROR('生産者価格表(106分類)'!AV11/'生産者価格表(106分類)'!AV$119,0)</f>
        <v>0</v>
      </c>
      <c r="AW11" s="303">
        <f>IFERROR('生産者価格表(106分類)'!AW11/'生産者価格表(106分類)'!AW$119,0)</f>
        <v>0</v>
      </c>
      <c r="AX11" s="303">
        <f>IFERROR('生産者価格表(106分類)'!AX11/'生産者価格表(106分類)'!AX$119,0)</f>
        <v>0</v>
      </c>
      <c r="AY11" s="303">
        <f>IFERROR('生産者価格表(106分類)'!AY11/'生産者価格表(106分類)'!AY$119,0)</f>
        <v>0</v>
      </c>
      <c r="AZ11" s="303">
        <f>IFERROR('生産者価格表(106分類)'!AZ11/'生産者価格表(106分類)'!AZ$119,0)</f>
        <v>0</v>
      </c>
      <c r="BA11" s="303">
        <f>IFERROR('生産者価格表(106分類)'!BA11/'生産者価格表(106分類)'!BA$119,0)</f>
        <v>0</v>
      </c>
      <c r="BB11" s="303">
        <f>IFERROR('生産者価格表(106分類)'!BB11/'生産者価格表(106分類)'!BB$119,0)</f>
        <v>0</v>
      </c>
      <c r="BC11" s="303">
        <f>IFERROR('生産者価格表(106分類)'!BC11/'生産者価格表(106分類)'!BC$119,0)</f>
        <v>0</v>
      </c>
      <c r="BD11" s="303">
        <f>IFERROR('生産者価格表(106分類)'!BD11/'生産者価格表(106分類)'!BD$119,0)</f>
        <v>0</v>
      </c>
      <c r="BE11" s="303">
        <f>IFERROR('生産者価格表(106分類)'!BE11/'生産者価格表(106分類)'!BE$119,0)</f>
        <v>0</v>
      </c>
      <c r="BF11" s="303">
        <f>IFERROR('生産者価格表(106分類)'!BF11/'生産者価格表(106分類)'!BF$119,0)</f>
        <v>0</v>
      </c>
      <c r="BG11" s="303">
        <f>IFERROR('生産者価格表(106分類)'!BG11/'生産者価格表(106分類)'!BG$119,0)</f>
        <v>0</v>
      </c>
      <c r="BH11" s="303">
        <f>IFERROR('生産者価格表(106分類)'!BH11/'生産者価格表(106分類)'!BH$119,0)</f>
        <v>0</v>
      </c>
      <c r="BI11" s="303">
        <f>IFERROR('生産者価格表(106分類)'!BI11/'生産者価格表(106分類)'!BI$119,0)</f>
        <v>2.3641569816405593E-3</v>
      </c>
      <c r="BJ11" s="303">
        <f>IFERROR('生産者価格表(106分類)'!BJ11/'生産者価格表(106分類)'!BJ$119,0)</f>
        <v>0</v>
      </c>
      <c r="BK11" s="303">
        <f>IFERROR('生産者価格表(106分類)'!BK11/'生産者価格表(106分類)'!BK$119,0)</f>
        <v>0</v>
      </c>
      <c r="BL11" s="303">
        <f>IFERROR('生産者価格表(106分類)'!BL11/'生産者価格表(106分類)'!BL$119,0)</f>
        <v>0</v>
      </c>
      <c r="BM11" s="303">
        <f>IFERROR('生産者価格表(106分類)'!BM11/'生産者価格表(106分類)'!BM$119,0)</f>
        <v>0</v>
      </c>
      <c r="BN11" s="303">
        <f>IFERROR('生産者価格表(106分類)'!BN11/'生産者価格表(106分類)'!BN$119,0)</f>
        <v>0</v>
      </c>
      <c r="BO11" s="303">
        <f>IFERROR('生産者価格表(106分類)'!BO11/'生産者価格表(106分類)'!BO$119,0)</f>
        <v>0</v>
      </c>
      <c r="BP11" s="303">
        <f>IFERROR('生産者価格表(106分類)'!BP11/'生産者価格表(106分類)'!BP$119,0)</f>
        <v>0</v>
      </c>
      <c r="BQ11" s="303">
        <f>IFERROR('生産者価格表(106分類)'!BQ11/'生産者価格表(106分類)'!BQ$119,0)</f>
        <v>0</v>
      </c>
      <c r="BR11" s="303">
        <f>IFERROR('生産者価格表(106分類)'!BR11/'生産者価格表(106分類)'!BR$119,0)</f>
        <v>0</v>
      </c>
      <c r="BS11" s="303">
        <f>IFERROR('生産者価格表(106分類)'!BS11/'生産者価格表(106分類)'!BS$119,0)</f>
        <v>0</v>
      </c>
      <c r="BT11" s="303">
        <f>IFERROR('生産者価格表(106分類)'!BT11/'生産者価格表(106分類)'!BT$119,0)</f>
        <v>0</v>
      </c>
      <c r="BU11" s="303">
        <f>IFERROR('生産者価格表(106分類)'!BU11/'生産者価格表(106分類)'!BU$119,0)</f>
        <v>0</v>
      </c>
      <c r="BV11" s="303">
        <f>IFERROR('生産者価格表(106分類)'!BV11/'生産者価格表(106分類)'!BV$119,0)</f>
        <v>0</v>
      </c>
      <c r="BW11" s="303">
        <f>IFERROR('生産者価格表(106分類)'!BW11/'生産者価格表(106分類)'!BW$119,0)</f>
        <v>0</v>
      </c>
      <c r="BX11" s="303">
        <f>IFERROR('生産者価格表(106分類)'!BX11/'生産者価格表(106分類)'!BX$119,0)</f>
        <v>0</v>
      </c>
      <c r="BY11" s="303">
        <f>IFERROR('生産者価格表(106分類)'!BY11/'生産者価格表(106分類)'!BY$119,0)</f>
        <v>0</v>
      </c>
      <c r="BZ11" s="303">
        <f>IFERROR('生産者価格表(106分類)'!BZ11/'生産者価格表(106分類)'!BZ$119,0)</f>
        <v>0</v>
      </c>
      <c r="CA11" s="303">
        <f>IFERROR('生産者価格表(106分類)'!CA11/'生産者価格表(106分類)'!CA$119,0)</f>
        <v>0</v>
      </c>
      <c r="CB11" s="303">
        <f>IFERROR('生産者価格表(106分類)'!CB11/'生産者価格表(106分類)'!CB$119,0)</f>
        <v>0</v>
      </c>
      <c r="CC11" s="303">
        <f>IFERROR('生産者価格表(106分類)'!CC11/'生産者価格表(106分類)'!CC$119,0)</f>
        <v>0</v>
      </c>
      <c r="CD11" s="303">
        <f>IFERROR('生産者価格表(106分類)'!CD11/'生産者価格表(106分類)'!CD$119,0)</f>
        <v>0</v>
      </c>
      <c r="CE11" s="303">
        <f>IFERROR('生産者価格表(106分類)'!CE11/'生産者価格表(106分類)'!CE$119,0)</f>
        <v>1.0347445554351813E-3</v>
      </c>
      <c r="CF11" s="303">
        <f>IFERROR('生産者価格表(106分類)'!CF11/'生産者価格表(106分類)'!CF$119,0)</f>
        <v>0</v>
      </c>
      <c r="CG11" s="303">
        <f>IFERROR('生産者価格表(106分類)'!CG11/'生産者価格表(106分類)'!CG$119,0)</f>
        <v>0</v>
      </c>
      <c r="CH11" s="303">
        <f>IFERROR('生産者価格表(106分類)'!CH11/'生産者価格表(106分類)'!CH$119,0)</f>
        <v>0</v>
      </c>
      <c r="CI11" s="303">
        <f>IFERROR('生産者価格表(106分類)'!CI11/'生産者価格表(106分類)'!CI$119,0)</f>
        <v>0</v>
      </c>
      <c r="CJ11" s="303">
        <f>IFERROR('生産者価格表(106分類)'!CJ11/'生産者価格表(106分類)'!CJ$119,0)</f>
        <v>0</v>
      </c>
      <c r="CK11" s="303">
        <f>IFERROR('生産者価格表(106分類)'!CK11/'生産者価格表(106分類)'!CK$119,0)</f>
        <v>4.1335227037868027E-7</v>
      </c>
      <c r="CL11" s="303">
        <f>IFERROR('生産者価格表(106分類)'!CL11/'生産者価格表(106分類)'!CL$119,0)</f>
        <v>2.4576867370522382E-4</v>
      </c>
      <c r="CM11" s="303">
        <f>IFERROR('生産者価格表(106分類)'!CM11/'生産者価格表(106分類)'!CM$119,0)</f>
        <v>7.1469431108020041E-3</v>
      </c>
      <c r="CN11" s="303">
        <f>IFERROR('生産者価格表(106分類)'!CN11/'生産者価格表(106分類)'!CN$119,0)</f>
        <v>0</v>
      </c>
      <c r="CO11" s="303">
        <f>IFERROR('生産者価格表(106分類)'!CO11/'生産者価格表(106分類)'!CO$119,0)</f>
        <v>5.4764244668904687E-3</v>
      </c>
      <c r="CP11" s="303">
        <f>IFERROR('生産者価格表(106分類)'!CP11/'生産者価格表(106分類)'!CP$119,0)</f>
        <v>0</v>
      </c>
      <c r="CQ11" s="303">
        <f>IFERROR('生産者価格表(106分類)'!CQ11/'生産者価格表(106分類)'!CQ$119,0)</f>
        <v>1.2874919073284851E-2</v>
      </c>
      <c r="CR11" s="303">
        <f>IFERROR('生産者価格表(106分類)'!CR11/'生産者価格表(106分類)'!CR$119,0)</f>
        <v>2.4204462091086228E-2</v>
      </c>
      <c r="CS11" s="303">
        <f>IFERROR('生産者価格表(106分類)'!CS11/'生産者価格表(106分類)'!CS$119,0)</f>
        <v>1.147549121777236E-3</v>
      </c>
      <c r="CT11" s="303">
        <f>IFERROR('生産者価格表(106分類)'!CT11/'生産者価格表(106分類)'!CT$119,0)</f>
        <v>0</v>
      </c>
      <c r="CU11" s="303">
        <f>IFERROR('生産者価格表(106分類)'!CU11/'生産者価格表(106分類)'!CU$119,0)</f>
        <v>0</v>
      </c>
      <c r="CV11" s="303">
        <f>IFERROR('生産者価格表(106分類)'!CV11/'生産者価格表(106分類)'!CV$119,0)</f>
        <v>0</v>
      </c>
      <c r="CW11" s="303">
        <f>IFERROR('生産者価格表(106分類)'!CW11/'生産者価格表(106分類)'!CW$119,0)</f>
        <v>0</v>
      </c>
      <c r="CX11" s="303">
        <f>IFERROR('生産者価格表(106分類)'!CX11/'生産者価格表(106分類)'!CX$119,0)</f>
        <v>5.531636130970323E-2</v>
      </c>
      <c r="CY11" s="303">
        <f>IFERROR('生産者価格表(106分類)'!CY11/'生産者価格表(106分類)'!CY$119,0)</f>
        <v>0.16294069744734371</v>
      </c>
      <c r="CZ11" s="303">
        <f>IFERROR('生産者価格表(106分類)'!CZ11/'生産者価格表(106分類)'!CZ$119,0)</f>
        <v>0</v>
      </c>
      <c r="DA11" s="303">
        <f>IFERROR('生産者価格表(106分類)'!DA11/'生産者価格表(106分類)'!DA$119,0)</f>
        <v>2.2550698686779577E-5</v>
      </c>
      <c r="DB11" s="303">
        <f>IFERROR('生産者価格表(106分類)'!DB11/'生産者価格表(106分類)'!DB$119,0)</f>
        <v>6.3613379991799982E-3</v>
      </c>
      <c r="DC11" s="303">
        <f>IFERROR('生産者価格表(106分類)'!DC11/'生産者価格表(106分類)'!DC$119,0)</f>
        <v>0</v>
      </c>
      <c r="DD11" s="304">
        <f>IFERROR('生産者価格表(106分類)'!DD11/'生産者価格表(106分類)'!DD$119,0)</f>
        <v>0</v>
      </c>
      <c r="DE11" s="304">
        <f>IFERROR('生産者価格表(106分類)'!DE11/'生産者価格表(106分類)'!DE$119,0)</f>
        <v>2.2896642303078099E-2</v>
      </c>
    </row>
    <row r="12" spans="1:109" x14ac:dyDescent="0.15">
      <c r="A12" s="309" t="s">
        <v>49</v>
      </c>
      <c r="B12" s="302" t="s">
        <v>50</v>
      </c>
      <c r="C12" s="303">
        <f>IFERROR('生産者価格表(106分類)'!C12/'生産者価格表(106分類)'!C$119,0)</f>
        <v>0</v>
      </c>
      <c r="D12" s="303">
        <f>IFERROR('生産者価格表(106分類)'!D12/'生産者価格表(106分類)'!D$119,0)</f>
        <v>1.6081570513233129E-4</v>
      </c>
      <c r="E12" s="303">
        <f>IFERROR('生産者価格表(106分類)'!E12/'生産者価格表(106分類)'!E$119,0)</f>
        <v>3.5741505351661175E-5</v>
      </c>
      <c r="F12" s="303">
        <f>IFERROR('生産者価格表(106分類)'!F12/'生産者価格表(106分類)'!F$119,0)</f>
        <v>0</v>
      </c>
      <c r="G12" s="303">
        <f>IFERROR('生産者価格表(106分類)'!G12/'生産者価格表(106分類)'!G$119,0)</f>
        <v>3.3336443829440946E-3</v>
      </c>
      <c r="H12" s="303">
        <f>IFERROR('生産者価格表(106分類)'!H12/'生産者価格表(106分類)'!H$119,0)</f>
        <v>0</v>
      </c>
      <c r="I12" s="303">
        <f>IFERROR('生産者価格表(106分類)'!I12/'生産者価格表(106分類)'!I$119,0)</f>
        <v>0</v>
      </c>
      <c r="J12" s="303">
        <f>IFERROR('生産者価格表(106分類)'!J12/'生産者価格表(106分類)'!J$119,0)</f>
        <v>6.1417074774487766E-4</v>
      </c>
      <c r="K12" s="303">
        <f>IFERROR('生産者価格表(106分類)'!K12/'生産者価格表(106分類)'!K$119,0)</f>
        <v>7.7083166531934186E-2</v>
      </c>
      <c r="L12" s="303">
        <f>IFERROR('生産者価格表(106分類)'!L12/'生産者価格表(106分類)'!L$119,0)</f>
        <v>0</v>
      </c>
      <c r="M12" s="303">
        <f>IFERROR('生産者価格表(106分類)'!M12/'生産者価格表(106分類)'!M$119,0)</f>
        <v>0</v>
      </c>
      <c r="N12" s="303">
        <f>IFERROR('生産者価格表(106分類)'!N12/'生産者価格表(106分類)'!N$119,0)</f>
        <v>0</v>
      </c>
      <c r="O12" s="303">
        <f>IFERROR('生産者価格表(106分類)'!O12/'生産者価格表(106分類)'!O$119,0)</f>
        <v>0</v>
      </c>
      <c r="P12" s="303">
        <f>IFERROR('生産者価格表(106分類)'!P12/'生産者価格表(106分類)'!P$119,0)</f>
        <v>0</v>
      </c>
      <c r="Q12" s="303">
        <f>IFERROR('生産者価格表(106分類)'!Q12/'生産者価格表(106分類)'!Q$119,0)</f>
        <v>0</v>
      </c>
      <c r="R12" s="303">
        <f>IFERROR('生産者価格表(106分類)'!R12/'生産者価格表(106分類)'!R$119,0)</f>
        <v>0</v>
      </c>
      <c r="S12" s="303">
        <f>IFERROR('生産者価格表(106分類)'!S12/'生産者価格表(106分類)'!S$119,0)</f>
        <v>0</v>
      </c>
      <c r="T12" s="303">
        <f>IFERROR('生産者価格表(106分類)'!T12/'生産者価格表(106分類)'!T$119,0)</f>
        <v>0</v>
      </c>
      <c r="U12" s="303">
        <f>IFERROR('生産者価格表(106分類)'!U12/'生産者価格表(106分類)'!U$119,0)</f>
        <v>0</v>
      </c>
      <c r="V12" s="303">
        <f>IFERROR('生産者価格表(106分類)'!V12/'生産者価格表(106分類)'!V$119,0)</f>
        <v>0</v>
      </c>
      <c r="W12" s="303">
        <f>IFERROR('生産者価格表(106分類)'!W12/'生産者価格表(106分類)'!W$119,0)</f>
        <v>0</v>
      </c>
      <c r="X12" s="303">
        <f>IFERROR('生産者価格表(106分類)'!X12/'生産者価格表(106分類)'!X$119,0)</f>
        <v>0</v>
      </c>
      <c r="Y12" s="303">
        <f>IFERROR('生産者価格表(106分類)'!Y12/'生産者価格表(106分類)'!Y$119,0)</f>
        <v>0</v>
      </c>
      <c r="Z12" s="303">
        <f>IFERROR('生産者価格表(106分類)'!Z12/'生産者価格表(106分類)'!Z$119,0)</f>
        <v>3.5302631811201524E-5</v>
      </c>
      <c r="AA12" s="303">
        <f>IFERROR('生産者価格表(106分類)'!AA12/'生産者価格表(106分類)'!AA$119,0)</f>
        <v>2.54208743509733E-6</v>
      </c>
      <c r="AB12" s="303">
        <f>IFERROR('生産者価格表(106分類)'!AB12/'生産者価格表(106分類)'!AB$119,0)</f>
        <v>0</v>
      </c>
      <c r="AC12" s="303">
        <f>IFERROR('生産者価格表(106分類)'!AC12/'生産者価格表(106分類)'!AC$119,0)</f>
        <v>0</v>
      </c>
      <c r="AD12" s="303">
        <f>IFERROR('生産者価格表(106分類)'!AD12/'生産者価格表(106分類)'!AD$119,0)</f>
        <v>0</v>
      </c>
      <c r="AE12" s="303">
        <f>IFERROR('生産者価格表(106分類)'!AE12/'生産者価格表(106分類)'!AE$119,0)</f>
        <v>0</v>
      </c>
      <c r="AF12" s="303">
        <f>IFERROR('生産者価格表(106分類)'!AF12/'生産者価格表(106分類)'!AF$119,0)</f>
        <v>0</v>
      </c>
      <c r="AG12" s="303">
        <f>IFERROR('生産者価格表(106分類)'!AG12/'生産者価格表(106分類)'!AG$119,0)</f>
        <v>0</v>
      </c>
      <c r="AH12" s="303">
        <f>IFERROR('生産者価格表(106分類)'!AH12/'生産者価格表(106分類)'!AH$119,0)</f>
        <v>0</v>
      </c>
      <c r="AI12" s="303">
        <f>IFERROR('生産者価格表(106分類)'!AI12/'生産者価格表(106分類)'!AI$119,0)</f>
        <v>0</v>
      </c>
      <c r="AJ12" s="303">
        <f>IFERROR('生産者価格表(106分類)'!AJ12/'生産者価格表(106分類)'!AJ$119,0)</f>
        <v>0</v>
      </c>
      <c r="AK12" s="303">
        <f>IFERROR('生産者価格表(106分類)'!AK12/'生産者価格表(106分類)'!AK$119,0)</f>
        <v>0</v>
      </c>
      <c r="AL12" s="303">
        <f>IFERROR('生産者価格表(106分類)'!AL12/'生産者価格表(106分類)'!AL$119,0)</f>
        <v>0</v>
      </c>
      <c r="AM12" s="303">
        <f>IFERROR('生産者価格表(106分類)'!AM12/'生産者価格表(106分類)'!AM$119,0)</f>
        <v>0</v>
      </c>
      <c r="AN12" s="303">
        <f>IFERROR('生産者価格表(106分類)'!AN12/'生産者価格表(106分類)'!AN$119,0)</f>
        <v>0</v>
      </c>
      <c r="AO12" s="303">
        <f>IFERROR('生産者価格表(106分類)'!AO12/'生産者価格表(106分類)'!AO$119,0)</f>
        <v>0</v>
      </c>
      <c r="AP12" s="303">
        <f>IFERROR('生産者価格表(106分類)'!AP12/'生産者価格表(106分類)'!AP$119,0)</f>
        <v>0</v>
      </c>
      <c r="AQ12" s="303">
        <f>IFERROR('生産者価格表(106分類)'!AQ12/'生産者価格表(106分類)'!AQ$119,0)</f>
        <v>0</v>
      </c>
      <c r="AR12" s="303">
        <f>IFERROR('生産者価格表(106分類)'!AR12/'生産者価格表(106分類)'!AR$119,0)</f>
        <v>0</v>
      </c>
      <c r="AS12" s="303">
        <f>IFERROR('生産者価格表(106分類)'!AS12/'生産者価格表(106分類)'!AS$119,0)</f>
        <v>0</v>
      </c>
      <c r="AT12" s="303">
        <f>IFERROR('生産者価格表(106分類)'!AT12/'生産者価格表(106分類)'!AT$119,0)</f>
        <v>0</v>
      </c>
      <c r="AU12" s="303">
        <f>IFERROR('生産者価格表(106分類)'!AU12/'生産者価格表(106分類)'!AU$119,0)</f>
        <v>0</v>
      </c>
      <c r="AV12" s="303">
        <f>IFERROR('生産者価格表(106分類)'!AV12/'生産者価格表(106分類)'!AV$119,0)</f>
        <v>0</v>
      </c>
      <c r="AW12" s="303">
        <f>IFERROR('生産者価格表(106分類)'!AW12/'生産者価格表(106分類)'!AW$119,0)</f>
        <v>0</v>
      </c>
      <c r="AX12" s="303">
        <f>IFERROR('生産者価格表(106分類)'!AX12/'生産者価格表(106分類)'!AX$119,0)</f>
        <v>0</v>
      </c>
      <c r="AY12" s="303">
        <f>IFERROR('生産者価格表(106分類)'!AY12/'生産者価格表(106分類)'!AY$119,0)</f>
        <v>0</v>
      </c>
      <c r="AZ12" s="303">
        <f>IFERROR('生産者価格表(106分類)'!AZ12/'生産者価格表(106分類)'!AZ$119,0)</f>
        <v>0</v>
      </c>
      <c r="BA12" s="303">
        <f>IFERROR('生産者価格表(106分類)'!BA12/'生産者価格表(106分類)'!BA$119,0)</f>
        <v>0</v>
      </c>
      <c r="BB12" s="303">
        <f>IFERROR('生産者価格表(106分類)'!BB12/'生産者価格表(106分類)'!BB$119,0)</f>
        <v>0</v>
      </c>
      <c r="BC12" s="303">
        <f>IFERROR('生産者価格表(106分類)'!BC12/'生産者価格表(106分類)'!BC$119,0)</f>
        <v>0</v>
      </c>
      <c r="BD12" s="303">
        <f>IFERROR('生産者価格表(106分類)'!BD12/'生産者価格表(106分類)'!BD$119,0)</f>
        <v>0</v>
      </c>
      <c r="BE12" s="303">
        <f>IFERROR('生産者価格表(106分類)'!BE12/'生産者価格表(106分類)'!BE$119,0)</f>
        <v>0</v>
      </c>
      <c r="BF12" s="303">
        <f>IFERROR('生産者価格表(106分類)'!BF12/'生産者価格表(106分類)'!BF$119,0)</f>
        <v>0</v>
      </c>
      <c r="BG12" s="303">
        <f>IFERROR('生産者価格表(106分類)'!BG12/'生産者価格表(106分類)'!BG$119,0)</f>
        <v>0</v>
      </c>
      <c r="BH12" s="303">
        <f>IFERROR('生産者価格表(106分類)'!BH12/'生産者価格表(106分類)'!BH$119,0)</f>
        <v>0</v>
      </c>
      <c r="BI12" s="303">
        <f>IFERROR('生産者価格表(106分類)'!BI12/'生産者価格表(106分類)'!BI$119,0)</f>
        <v>0</v>
      </c>
      <c r="BJ12" s="303">
        <f>IFERROR('生産者価格表(106分類)'!BJ12/'生産者価格表(106分類)'!BJ$119,0)</f>
        <v>0</v>
      </c>
      <c r="BK12" s="303">
        <f>IFERROR('生産者価格表(106分類)'!BK12/'生産者価格表(106分類)'!BK$119,0)</f>
        <v>0</v>
      </c>
      <c r="BL12" s="303">
        <f>IFERROR('生産者価格表(106分類)'!BL12/'生産者価格表(106分類)'!BL$119,0)</f>
        <v>0</v>
      </c>
      <c r="BM12" s="303">
        <f>IFERROR('生産者価格表(106分類)'!BM12/'生産者価格表(106分類)'!BM$119,0)</f>
        <v>0</v>
      </c>
      <c r="BN12" s="303">
        <f>IFERROR('生産者価格表(106分類)'!BN12/'生産者価格表(106分類)'!BN$119,0)</f>
        <v>0</v>
      </c>
      <c r="BO12" s="303">
        <f>IFERROR('生産者価格表(106分類)'!BO12/'生産者価格表(106分類)'!BO$119,0)</f>
        <v>0</v>
      </c>
      <c r="BP12" s="303">
        <f>IFERROR('生産者価格表(106分類)'!BP12/'生産者価格表(106分類)'!BP$119,0)</f>
        <v>0</v>
      </c>
      <c r="BQ12" s="303">
        <f>IFERROR('生産者価格表(106分類)'!BQ12/'生産者価格表(106分類)'!BQ$119,0)</f>
        <v>0</v>
      </c>
      <c r="BR12" s="303">
        <f>IFERROR('生産者価格表(106分類)'!BR12/'生産者価格表(106分類)'!BR$119,0)</f>
        <v>0</v>
      </c>
      <c r="BS12" s="303">
        <f>IFERROR('生産者価格表(106分類)'!BS12/'生産者価格表(106分類)'!BS$119,0)</f>
        <v>8.5365830586402126E-5</v>
      </c>
      <c r="BT12" s="303">
        <f>IFERROR('生産者価格表(106分類)'!BT12/'生産者価格表(106分類)'!BT$119,0)</f>
        <v>0</v>
      </c>
      <c r="BU12" s="303">
        <f>IFERROR('生産者価格表(106分類)'!BU12/'生産者価格表(106分類)'!BU$119,0)</f>
        <v>0</v>
      </c>
      <c r="BV12" s="303">
        <f>IFERROR('生産者価格表(106分類)'!BV12/'生産者価格表(106分類)'!BV$119,0)</f>
        <v>0</v>
      </c>
      <c r="BW12" s="303">
        <f>IFERROR('生産者価格表(106分類)'!BW12/'生産者価格表(106分類)'!BW$119,0)</f>
        <v>0</v>
      </c>
      <c r="BX12" s="303">
        <f>IFERROR('生産者価格表(106分類)'!BX12/'生産者価格表(106分類)'!BX$119,0)</f>
        <v>0</v>
      </c>
      <c r="BY12" s="303">
        <f>IFERROR('生産者価格表(106分類)'!BY12/'生産者価格表(106分類)'!BY$119,0)</f>
        <v>0</v>
      </c>
      <c r="BZ12" s="303">
        <f>IFERROR('生産者価格表(106分類)'!BZ12/'生産者価格表(106分類)'!BZ$119,0)</f>
        <v>0</v>
      </c>
      <c r="CA12" s="303">
        <f>IFERROR('生産者価格表(106分類)'!CA12/'生産者価格表(106分類)'!CA$119,0)</f>
        <v>0</v>
      </c>
      <c r="CB12" s="303">
        <f>IFERROR('生産者価格表(106分類)'!CB12/'生産者価格表(106分類)'!CB$119,0)</f>
        <v>0</v>
      </c>
      <c r="CC12" s="303">
        <f>IFERROR('生産者価格表(106分類)'!CC12/'生産者価格表(106分類)'!CC$119,0)</f>
        <v>0</v>
      </c>
      <c r="CD12" s="303">
        <f>IFERROR('生産者価格表(106分類)'!CD12/'生産者価格表(106分類)'!CD$119,0)</f>
        <v>0</v>
      </c>
      <c r="CE12" s="303">
        <f>IFERROR('生産者価格表(106分類)'!CE12/'生産者価格表(106分類)'!CE$119,0)</f>
        <v>1.0984386418373469E-3</v>
      </c>
      <c r="CF12" s="303">
        <f>IFERROR('生産者価格表(106分類)'!CF12/'生産者価格表(106分類)'!CF$119,0)</f>
        <v>0</v>
      </c>
      <c r="CG12" s="303">
        <f>IFERROR('生産者価格表(106分類)'!CG12/'生産者価格表(106分類)'!CG$119,0)</f>
        <v>0</v>
      </c>
      <c r="CH12" s="303">
        <f>IFERROR('生産者価格表(106分類)'!CH12/'生産者価格表(106分類)'!CH$119,0)</f>
        <v>0</v>
      </c>
      <c r="CI12" s="303">
        <f>IFERROR('生産者価格表(106分類)'!CI12/'生産者価格表(106分類)'!CI$119,0)</f>
        <v>0</v>
      </c>
      <c r="CJ12" s="303">
        <f>IFERROR('生産者価格表(106分類)'!CJ12/'生産者価格表(106分類)'!CJ$119,0)</f>
        <v>0</v>
      </c>
      <c r="CK12" s="303">
        <f>IFERROR('生産者価格表(106分類)'!CK12/'生産者価格表(106分類)'!CK$119,0)</f>
        <v>0</v>
      </c>
      <c r="CL12" s="303">
        <f>IFERROR('生産者価格表(106分類)'!CL12/'生産者価格表(106分類)'!CL$119,0)</f>
        <v>2.0625279011540874E-5</v>
      </c>
      <c r="CM12" s="303">
        <f>IFERROR('生産者価格表(106分類)'!CM12/'生産者価格表(106分類)'!CM$119,0)</f>
        <v>1.074773281782515E-4</v>
      </c>
      <c r="CN12" s="303">
        <f>IFERROR('生産者価格表(106分類)'!CN12/'生産者価格表(106分類)'!CN$119,0)</f>
        <v>0</v>
      </c>
      <c r="CO12" s="303">
        <f>IFERROR('生産者価格表(106分類)'!CO12/'生産者価格表(106分類)'!CO$119,0)</f>
        <v>6.3978681950200081E-4</v>
      </c>
      <c r="CP12" s="303">
        <f>IFERROR('生産者価格表(106分類)'!CP12/'生産者価格表(106分類)'!CP$119,0)</f>
        <v>0</v>
      </c>
      <c r="CQ12" s="303">
        <f>IFERROR('生産者価格表(106分類)'!CQ12/'生産者価格表(106分類)'!CQ$119,0)</f>
        <v>1.4218029479169563E-3</v>
      </c>
      <c r="CR12" s="303">
        <f>IFERROR('生産者価格表(106分類)'!CR12/'生産者価格表(106分類)'!CR$119,0)</f>
        <v>2.7089255293482242E-3</v>
      </c>
      <c r="CS12" s="303">
        <f>IFERROR('生産者価格表(106分類)'!CS12/'生産者価格表(106分類)'!CS$119,0)</f>
        <v>0</v>
      </c>
      <c r="CT12" s="303">
        <f>IFERROR('生産者価格表(106分類)'!CT12/'生産者価格表(106分類)'!CT$119,0)</f>
        <v>0</v>
      </c>
      <c r="CU12" s="303">
        <f>IFERROR('生産者価格表(106分類)'!CU12/'生産者価格表(106分類)'!CU$119,0)</f>
        <v>0</v>
      </c>
      <c r="CV12" s="303">
        <f>IFERROR('生産者価格表(106分類)'!CV12/'生産者価格表(106分類)'!CV$119,0)</f>
        <v>0</v>
      </c>
      <c r="CW12" s="303">
        <f>IFERROR('生産者価格表(106分類)'!CW12/'生産者価格表(106分類)'!CW$119,0)</f>
        <v>1.6964867033874928E-5</v>
      </c>
      <c r="CX12" s="303">
        <f>IFERROR('生産者価格表(106分類)'!CX12/'生産者価格表(106分類)'!CX$119,0)</f>
        <v>2.6763207276257771E-2</v>
      </c>
      <c r="CY12" s="303">
        <f>IFERROR('生産者価格表(106分類)'!CY12/'生産者価格表(106分類)'!CY$119,0)</f>
        <v>7.2590424352642929E-2</v>
      </c>
      <c r="CZ12" s="303">
        <f>IFERROR('生産者価格表(106分類)'!CZ12/'生産者価格表(106分類)'!CZ$119,0)</f>
        <v>0</v>
      </c>
      <c r="DA12" s="303">
        <f>IFERROR('生産者価格表(106分類)'!DA12/'生産者価格表(106分類)'!DA$119,0)</f>
        <v>4.336672824380688E-7</v>
      </c>
      <c r="DB12" s="303">
        <f>IFERROR('生産者価格表(106分類)'!DB12/'生産者価格表(106分類)'!DB$119,0)</f>
        <v>1.6160108982959909E-3</v>
      </c>
      <c r="DC12" s="303">
        <f>IFERROR('生産者価格表(106分類)'!DC12/'生産者価格表(106分類)'!DC$119,0)</f>
        <v>0</v>
      </c>
      <c r="DD12" s="304">
        <f>IFERROR('生産者価格表(106分類)'!DD12/'生産者価格表(106分類)'!DD$119,0)</f>
        <v>2.8721354885885555E-3</v>
      </c>
      <c r="DE12" s="304">
        <f>IFERROR('生産者価格表(106分類)'!DE12/'生産者価格表(106分類)'!DE$119,0)</f>
        <v>3.9029657065152586E-3</v>
      </c>
    </row>
    <row r="13" spans="1:109" x14ac:dyDescent="0.15">
      <c r="A13" s="309" t="s">
        <v>51</v>
      </c>
      <c r="B13" s="302" t="s">
        <v>418</v>
      </c>
      <c r="C13" s="303">
        <f>IFERROR('生産者価格表(106分類)'!C13/'生産者価格表(106分類)'!C$119,0)</f>
        <v>7.7749332377836438E-3</v>
      </c>
      <c r="D13" s="303">
        <f>IFERROR('生産者価格表(106分類)'!D13/'生産者価格表(106分類)'!D$119,0)</f>
        <v>0.33939768359972772</v>
      </c>
      <c r="E13" s="303">
        <f>IFERROR('生産者価格表(106分類)'!E13/'生産者価格表(106分類)'!E$119,0)</f>
        <v>1.9320045547766257E-2</v>
      </c>
      <c r="F13" s="303">
        <f>IFERROR('生産者価格表(106分類)'!F13/'生産者価格表(106分類)'!F$119,0)</f>
        <v>9.8116850820647358E-3</v>
      </c>
      <c r="G13" s="303">
        <f>IFERROR('生産者価格表(106分類)'!G13/'生産者価格表(106分類)'!G$119,0)</f>
        <v>0.10068565794287203</v>
      </c>
      <c r="H13" s="303">
        <f>IFERROR('生産者価格表(106分類)'!H13/'生産者価格表(106分類)'!H$119,0)</f>
        <v>0</v>
      </c>
      <c r="I13" s="303">
        <f>IFERROR('生産者価格表(106分類)'!I13/'生産者価格表(106分類)'!I$119,0)</f>
        <v>0</v>
      </c>
      <c r="J13" s="303">
        <f>IFERROR('生産者価格表(106分類)'!J13/'生産者価格表(106分類)'!J$119,0)</f>
        <v>-3.8550432313335194E-6</v>
      </c>
      <c r="K13" s="303">
        <f>IFERROR('生産者価格表(106分類)'!K13/'生産者価格表(106分類)'!K$119,0)</f>
        <v>0</v>
      </c>
      <c r="L13" s="303">
        <f>IFERROR('生産者価格表(106分類)'!L13/'生産者価格表(106分類)'!L$119,0)</f>
        <v>4.4794167247031148E-2</v>
      </c>
      <c r="M13" s="303">
        <f>IFERROR('生産者価格表(106分類)'!M13/'生産者価格表(106分類)'!M$119,0)</f>
        <v>0</v>
      </c>
      <c r="N13" s="303">
        <f>IFERROR('生産者価格表(106分類)'!N13/'生産者価格表(106分類)'!N$119,0)</f>
        <v>-1.1602812521755273E-5</v>
      </c>
      <c r="O13" s="303">
        <f>IFERROR('生産者価格表(106分類)'!O13/'生産者価格表(106分類)'!O$119,0)</f>
        <v>0</v>
      </c>
      <c r="P13" s="303">
        <f>IFERROR('生産者価格表(106分類)'!P13/'生産者価格表(106分類)'!P$119,0)</f>
        <v>0</v>
      </c>
      <c r="Q13" s="303">
        <f>IFERROR('生産者価格表(106分類)'!Q13/'生産者価格表(106分類)'!Q$119,0)</f>
        <v>0</v>
      </c>
      <c r="R13" s="303">
        <f>IFERROR('生産者価格表(106分類)'!R13/'生産者価格表(106分類)'!R$119,0)</f>
        <v>0</v>
      </c>
      <c r="S13" s="303">
        <f>IFERROR('生産者価格表(106分類)'!S13/'生産者価格表(106分類)'!S$119,0)</f>
        <v>0</v>
      </c>
      <c r="T13" s="303">
        <f>IFERROR('生産者価格表(106分類)'!T13/'生産者価格表(106分類)'!T$119,0)</f>
        <v>0</v>
      </c>
      <c r="U13" s="303">
        <f>IFERROR('生産者価格表(106分類)'!U13/'生産者価格表(106分類)'!U$119,0)</f>
        <v>3.8652160289822589E-4</v>
      </c>
      <c r="V13" s="303">
        <f>IFERROR('生産者価格表(106分類)'!V13/'生産者価格表(106分類)'!V$119,0)</f>
        <v>0</v>
      </c>
      <c r="W13" s="303">
        <f>IFERROR('生産者価格表(106分類)'!W13/'生産者価格表(106分類)'!W$119,0)</f>
        <v>0</v>
      </c>
      <c r="X13" s="303">
        <f>IFERROR('生産者価格表(106分類)'!X13/'生産者価格表(106分類)'!X$119,0)</f>
        <v>0</v>
      </c>
      <c r="Y13" s="303">
        <f>IFERROR('生産者価格表(106分類)'!Y13/'生産者価格表(106分類)'!Y$119,0)</f>
        <v>0</v>
      </c>
      <c r="Z13" s="303">
        <f>IFERROR('生産者価格表(106分類)'!Z13/'生産者価格表(106分類)'!Z$119,0)</f>
        <v>0</v>
      </c>
      <c r="AA13" s="303">
        <f>IFERROR('生産者価格表(106分類)'!AA13/'生産者価格表(106分類)'!AA$119,0)</f>
        <v>0</v>
      </c>
      <c r="AB13" s="303">
        <f>IFERROR('生産者価格表(106分類)'!AB13/'生産者価格表(106分類)'!AB$119,0)</f>
        <v>0</v>
      </c>
      <c r="AC13" s="303">
        <f>IFERROR('生産者価格表(106分類)'!AC13/'生産者価格表(106分類)'!AC$119,0)</f>
        <v>0</v>
      </c>
      <c r="AD13" s="303">
        <f>IFERROR('生産者価格表(106分類)'!AD13/'生産者価格表(106分類)'!AD$119,0)</f>
        <v>0</v>
      </c>
      <c r="AE13" s="303">
        <f>IFERROR('生産者価格表(106分類)'!AE13/'生産者価格表(106分類)'!AE$119,0)</f>
        <v>0</v>
      </c>
      <c r="AF13" s="303">
        <f>IFERROR('生産者価格表(106分類)'!AF13/'生産者価格表(106分類)'!AF$119,0)</f>
        <v>0</v>
      </c>
      <c r="AG13" s="303">
        <f>IFERROR('生産者価格表(106分類)'!AG13/'生産者価格表(106分類)'!AG$119,0)</f>
        <v>0</v>
      </c>
      <c r="AH13" s="303">
        <f>IFERROR('生産者価格表(106分類)'!AH13/'生産者価格表(106分類)'!AH$119,0)</f>
        <v>0</v>
      </c>
      <c r="AI13" s="303">
        <f>IFERROR('生産者価格表(106分類)'!AI13/'生産者価格表(106分類)'!AI$119,0)</f>
        <v>0</v>
      </c>
      <c r="AJ13" s="303">
        <f>IFERROR('生産者価格表(106分類)'!AJ13/'生産者価格表(106分類)'!AJ$119,0)</f>
        <v>0</v>
      </c>
      <c r="AK13" s="303">
        <f>IFERROR('生産者価格表(106分類)'!AK13/'生産者価格表(106分類)'!AK$119,0)</f>
        <v>0</v>
      </c>
      <c r="AL13" s="303">
        <f>IFERROR('生産者価格表(106分類)'!AL13/'生産者価格表(106分類)'!AL$119,0)</f>
        <v>0</v>
      </c>
      <c r="AM13" s="303">
        <f>IFERROR('生産者価格表(106分類)'!AM13/'生産者価格表(106分類)'!AM$119,0)</f>
        <v>0</v>
      </c>
      <c r="AN13" s="303">
        <f>IFERROR('生産者価格表(106分類)'!AN13/'生産者価格表(106分類)'!AN$119,0)</f>
        <v>0</v>
      </c>
      <c r="AO13" s="303">
        <f>IFERROR('生産者価格表(106分類)'!AO13/'生産者価格表(106分類)'!AO$119,0)</f>
        <v>0</v>
      </c>
      <c r="AP13" s="303">
        <f>IFERROR('生産者価格表(106分類)'!AP13/'生産者価格表(106分類)'!AP$119,0)</f>
        <v>0</v>
      </c>
      <c r="AQ13" s="303">
        <f>IFERROR('生産者価格表(106分類)'!AQ13/'生産者価格表(106分類)'!AQ$119,0)</f>
        <v>0</v>
      </c>
      <c r="AR13" s="303">
        <f>IFERROR('生産者価格表(106分類)'!AR13/'生産者価格表(106分類)'!AR$119,0)</f>
        <v>0</v>
      </c>
      <c r="AS13" s="303">
        <f>IFERROR('生産者価格表(106分類)'!AS13/'生産者価格表(106分類)'!AS$119,0)</f>
        <v>0</v>
      </c>
      <c r="AT13" s="303">
        <f>IFERROR('生産者価格表(106分類)'!AT13/'生産者価格表(106分類)'!AT$119,0)</f>
        <v>0</v>
      </c>
      <c r="AU13" s="303">
        <f>IFERROR('生産者価格表(106分類)'!AU13/'生産者価格表(106分類)'!AU$119,0)</f>
        <v>0</v>
      </c>
      <c r="AV13" s="303">
        <f>IFERROR('生産者価格表(106分類)'!AV13/'生産者価格表(106分類)'!AV$119,0)</f>
        <v>0</v>
      </c>
      <c r="AW13" s="303">
        <f>IFERROR('生産者価格表(106分類)'!AW13/'生産者価格表(106分類)'!AW$119,0)</f>
        <v>0</v>
      </c>
      <c r="AX13" s="303">
        <f>IFERROR('生産者価格表(106分類)'!AX13/'生産者価格表(106分類)'!AX$119,0)</f>
        <v>0</v>
      </c>
      <c r="AY13" s="303">
        <f>IFERROR('生産者価格表(106分類)'!AY13/'生産者価格表(106分類)'!AY$119,0)</f>
        <v>0</v>
      </c>
      <c r="AZ13" s="303">
        <f>IFERROR('生産者価格表(106分類)'!AZ13/'生産者価格表(106分類)'!AZ$119,0)</f>
        <v>0</v>
      </c>
      <c r="BA13" s="303">
        <f>IFERROR('生産者価格表(106分類)'!BA13/'生産者価格表(106分類)'!BA$119,0)</f>
        <v>0</v>
      </c>
      <c r="BB13" s="303">
        <f>IFERROR('生産者価格表(106分類)'!BB13/'生産者価格表(106分類)'!BB$119,0)</f>
        <v>0</v>
      </c>
      <c r="BC13" s="303">
        <f>IFERROR('生産者価格表(106分類)'!BC13/'生産者価格表(106分類)'!BC$119,0)</f>
        <v>0</v>
      </c>
      <c r="BD13" s="303">
        <f>IFERROR('生産者価格表(106分類)'!BD13/'生産者価格表(106分類)'!BD$119,0)</f>
        <v>0</v>
      </c>
      <c r="BE13" s="303">
        <f>IFERROR('生産者価格表(106分類)'!BE13/'生産者価格表(106分類)'!BE$119,0)</f>
        <v>0</v>
      </c>
      <c r="BF13" s="303">
        <f>IFERROR('生産者価格表(106分類)'!BF13/'生産者価格表(106分類)'!BF$119,0)</f>
        <v>0</v>
      </c>
      <c r="BG13" s="303">
        <f>IFERROR('生産者価格表(106分類)'!BG13/'生産者価格表(106分類)'!BG$119,0)</f>
        <v>0</v>
      </c>
      <c r="BH13" s="303">
        <f>IFERROR('生産者価格表(106分類)'!BH13/'生産者価格表(106分類)'!BH$119,0)</f>
        <v>0</v>
      </c>
      <c r="BI13" s="303">
        <f>IFERROR('生産者価格表(106分類)'!BI13/'生産者価格表(106分類)'!BI$119,0)</f>
        <v>0</v>
      </c>
      <c r="BJ13" s="303">
        <f>IFERROR('生産者価格表(106分類)'!BJ13/'生産者価格表(106分類)'!BJ$119,0)</f>
        <v>0</v>
      </c>
      <c r="BK13" s="303">
        <f>IFERROR('生産者価格表(106分類)'!BK13/'生産者価格表(106分類)'!BK$119,0)</f>
        <v>0</v>
      </c>
      <c r="BL13" s="303">
        <f>IFERROR('生産者価格表(106分類)'!BL13/'生産者価格表(106分類)'!BL$119,0)</f>
        <v>0</v>
      </c>
      <c r="BM13" s="303">
        <f>IFERROR('生産者価格表(106分類)'!BM13/'生産者価格表(106分類)'!BM$119,0)</f>
        <v>2.4501296447773424E-4</v>
      </c>
      <c r="BN13" s="303">
        <f>IFERROR('生産者価格表(106分類)'!BN13/'生産者価格表(106分類)'!BN$119,0)</f>
        <v>0</v>
      </c>
      <c r="BO13" s="303">
        <f>IFERROR('生産者価格表(106分類)'!BO13/'生産者価格表(106分類)'!BO$119,0)</f>
        <v>0</v>
      </c>
      <c r="BP13" s="303">
        <f>IFERROR('生産者価格表(106分類)'!BP13/'生産者価格表(106分類)'!BP$119,0)</f>
        <v>0</v>
      </c>
      <c r="BQ13" s="303">
        <f>IFERROR('生産者価格表(106分類)'!BQ13/'生産者価格表(106分類)'!BQ$119,0)</f>
        <v>0</v>
      </c>
      <c r="BR13" s="303">
        <f>IFERROR('生産者価格表(106分類)'!BR13/'生産者価格表(106分類)'!BR$119,0)</f>
        <v>0</v>
      </c>
      <c r="BS13" s="303">
        <f>IFERROR('生産者価格表(106分類)'!BS13/'生産者価格表(106分類)'!BS$119,0)</f>
        <v>4.2497004568121783E-5</v>
      </c>
      <c r="BT13" s="303">
        <f>IFERROR('生産者価格表(106分類)'!BT13/'生産者価格表(106分類)'!BT$119,0)</f>
        <v>0</v>
      </c>
      <c r="BU13" s="303">
        <f>IFERROR('生産者価格表(106分類)'!BU13/'生産者価格表(106分類)'!BU$119,0)</f>
        <v>0</v>
      </c>
      <c r="BV13" s="303">
        <f>IFERROR('生産者価格表(106分類)'!BV13/'生産者価格表(106分類)'!BV$119,0)</f>
        <v>0</v>
      </c>
      <c r="BW13" s="303">
        <f>IFERROR('生産者価格表(106分類)'!BW13/'生産者価格表(106分類)'!BW$119,0)</f>
        <v>0</v>
      </c>
      <c r="BX13" s="303">
        <f>IFERROR('生産者価格表(106分類)'!BX13/'生産者価格表(106分類)'!BX$119,0)</f>
        <v>0</v>
      </c>
      <c r="BY13" s="303">
        <f>IFERROR('生産者価格表(106分類)'!BY13/'生産者価格表(106分類)'!BY$119,0)</f>
        <v>0</v>
      </c>
      <c r="BZ13" s="303">
        <f>IFERROR('生産者価格表(106分類)'!BZ13/'生産者価格表(106分類)'!BZ$119,0)</f>
        <v>0</v>
      </c>
      <c r="CA13" s="303">
        <f>IFERROR('生産者価格表(106分類)'!CA13/'生産者価格表(106分類)'!CA$119,0)</f>
        <v>0</v>
      </c>
      <c r="CB13" s="303">
        <f>IFERROR('生産者価格表(106分類)'!CB13/'生産者価格表(106分類)'!CB$119,0)</f>
        <v>0</v>
      </c>
      <c r="CC13" s="303">
        <f>IFERROR('生産者価格表(106分類)'!CC13/'生産者価格表(106分類)'!CC$119,0)</f>
        <v>0</v>
      </c>
      <c r="CD13" s="303">
        <f>IFERROR('生産者価格表(106分類)'!CD13/'生産者価格表(106分類)'!CD$119,0)</f>
        <v>0</v>
      </c>
      <c r="CE13" s="303">
        <f>IFERROR('生産者価格表(106分類)'!CE13/'生産者価格表(106分類)'!CE$119,0)</f>
        <v>0</v>
      </c>
      <c r="CF13" s="303">
        <f>IFERROR('生産者価格表(106分類)'!CF13/'生産者価格表(106分類)'!CF$119,0)</f>
        <v>0</v>
      </c>
      <c r="CG13" s="303">
        <f>IFERROR('生産者価格表(106分類)'!CG13/'生産者価格表(106分類)'!CG$119,0)</f>
        <v>0</v>
      </c>
      <c r="CH13" s="303">
        <f>IFERROR('生産者価格表(106分類)'!CH13/'生産者価格表(106分類)'!CH$119,0)</f>
        <v>0</v>
      </c>
      <c r="CI13" s="303">
        <f>IFERROR('生産者価格表(106分類)'!CI13/'生産者価格表(106分類)'!CI$119,0)</f>
        <v>0</v>
      </c>
      <c r="CJ13" s="303">
        <f>IFERROR('生産者価格表(106分類)'!CJ13/'生産者価格表(106分類)'!CJ$119,0)</f>
        <v>0</v>
      </c>
      <c r="CK13" s="303">
        <f>IFERROR('生産者価格表(106分類)'!CK13/'生産者価格表(106分類)'!CK$119,0)</f>
        <v>0</v>
      </c>
      <c r="CL13" s="303">
        <f>IFERROR('生産者価格表(106分類)'!CL13/'生産者価格表(106分類)'!CL$119,0)</f>
        <v>1.2142721032866791E-7</v>
      </c>
      <c r="CM13" s="303">
        <f>IFERROR('生産者価格表(106分類)'!CM13/'生産者価格表(106分類)'!CM$119,0)</f>
        <v>5.0510155261054108E-4</v>
      </c>
      <c r="CN13" s="303">
        <f>IFERROR('生産者価格表(106分類)'!CN13/'生産者価格表(106分類)'!CN$119,0)</f>
        <v>9.6923359588146939E-4</v>
      </c>
      <c r="CO13" s="303">
        <f>IFERROR('生産者価格表(106分類)'!CO13/'生産者価格表(106分類)'!CO$119,0)</f>
        <v>5.4475859722479916E-5</v>
      </c>
      <c r="CP13" s="303">
        <f>IFERROR('生産者価格表(106分類)'!CP13/'生産者価格表(106分類)'!CP$119,0)</f>
        <v>0</v>
      </c>
      <c r="CQ13" s="303">
        <f>IFERROR('生産者価格表(106分類)'!CQ13/'生産者価格表(106分類)'!CQ$119,0)</f>
        <v>6.2308605836255959E-5</v>
      </c>
      <c r="CR13" s="303">
        <f>IFERROR('生産者価格表(106分類)'!CR13/'生産者価格表(106分類)'!CR$119,0)</f>
        <v>3.0740101626041154E-5</v>
      </c>
      <c r="CS13" s="303">
        <f>IFERROR('生産者価格表(106分類)'!CS13/'生産者価格表(106分類)'!CS$119,0)</f>
        <v>0</v>
      </c>
      <c r="CT13" s="303">
        <f>IFERROR('生産者価格表(106分類)'!CT13/'生産者価格表(106分類)'!CT$119,0)</f>
        <v>0</v>
      </c>
      <c r="CU13" s="303">
        <f>IFERROR('生産者価格表(106分類)'!CU13/'生産者価格表(106分類)'!CU$119,0)</f>
        <v>0</v>
      </c>
      <c r="CV13" s="303">
        <f>IFERROR('生産者価格表(106分類)'!CV13/'生産者価格表(106分類)'!CV$119,0)</f>
        <v>0</v>
      </c>
      <c r="CW13" s="303">
        <f>IFERROR('生産者価格表(106分類)'!CW13/'生産者価格表(106分類)'!CW$119,0)</f>
        <v>0</v>
      </c>
      <c r="CX13" s="303">
        <f>IFERROR('生産者価格表(106分類)'!CX13/'生産者価格表(106分類)'!CX$119,0)</f>
        <v>0</v>
      </c>
      <c r="CY13" s="303">
        <f>IFERROR('生産者価格表(106分類)'!CY13/'生産者価格表(106分類)'!CY$119,0)</f>
        <v>0</v>
      </c>
      <c r="CZ13" s="303">
        <f>IFERROR('生産者価格表(106分類)'!CZ13/'生産者価格表(106分類)'!CZ$119,0)</f>
        <v>0</v>
      </c>
      <c r="DA13" s="303">
        <f>IFERROR('生産者価格表(106分類)'!DA13/'生産者価格表(106分類)'!DA$119,0)</f>
        <v>3.9344464199193792E-4</v>
      </c>
      <c r="DB13" s="303">
        <f>IFERROR('生産者価格表(106分類)'!DB13/'生産者価格表(106分類)'!DB$119,0)</f>
        <v>0</v>
      </c>
      <c r="DC13" s="303">
        <f>IFERROR('生産者価格表(106分類)'!DC13/'生産者価格表(106分類)'!DC$119,0)</f>
        <v>0</v>
      </c>
      <c r="DD13" s="304">
        <f>IFERROR('生産者価格表(106分類)'!DD13/'生産者価格表(106分類)'!DD$119,0)</f>
        <v>0</v>
      </c>
      <c r="DE13" s="304">
        <f>IFERROR('生産者価格表(106分類)'!DE13/'生産者価格表(106分類)'!DE$119,0)</f>
        <v>1.2594962402681978E-2</v>
      </c>
    </row>
    <row r="14" spans="1:109" x14ac:dyDescent="0.15">
      <c r="A14" s="305" t="s">
        <v>53</v>
      </c>
      <c r="B14" s="306" t="s">
        <v>5</v>
      </c>
      <c r="C14" s="307">
        <f>IFERROR('生産者価格表(106分類)'!C14/'生産者価格表(106分類)'!C$119,0)</f>
        <v>0</v>
      </c>
      <c r="D14" s="307">
        <f>IFERROR('生産者価格表(106分類)'!D14/'生産者価格表(106分類)'!D$119,0)</f>
        <v>0</v>
      </c>
      <c r="E14" s="307">
        <f>IFERROR('生産者価格表(106分類)'!E14/'生産者価格表(106分類)'!E$119,0)</f>
        <v>0</v>
      </c>
      <c r="F14" s="307">
        <f>IFERROR('生産者価格表(106分類)'!F14/'生産者価格表(106分類)'!F$119,0)</f>
        <v>0</v>
      </c>
      <c r="G14" s="307">
        <f>IFERROR('生産者価格表(106分類)'!G14/'生産者価格表(106分類)'!G$119,0)</f>
        <v>0</v>
      </c>
      <c r="H14" s="307">
        <f>IFERROR('生産者価格表(106分類)'!H14/'生産者価格表(106分類)'!H$119,0)</f>
        <v>0</v>
      </c>
      <c r="I14" s="307">
        <f>IFERROR('生産者価格表(106分類)'!I14/'生産者価格表(106分類)'!I$119,0)</f>
        <v>0</v>
      </c>
      <c r="J14" s="307">
        <f>IFERROR('生産者価格表(106分類)'!J14/'生産者価格表(106分類)'!J$119,0)</f>
        <v>0</v>
      </c>
      <c r="K14" s="307">
        <f>IFERROR('生産者価格表(106分類)'!K14/'生産者価格表(106分類)'!K$119,0)</f>
        <v>0</v>
      </c>
      <c r="L14" s="307">
        <f>IFERROR('生産者価格表(106分類)'!L14/'生産者価格表(106分類)'!L$119,0)</f>
        <v>0</v>
      </c>
      <c r="M14" s="307">
        <f>IFERROR('生産者価格表(106分類)'!M14/'生産者価格表(106分類)'!M$119,0)</f>
        <v>0</v>
      </c>
      <c r="N14" s="307">
        <f>IFERROR('生産者価格表(106分類)'!N14/'生産者価格表(106分類)'!N$119,0)</f>
        <v>0</v>
      </c>
      <c r="O14" s="307">
        <f>IFERROR('生産者価格表(106分類)'!O14/'生産者価格表(106分類)'!O$119,0)</f>
        <v>0</v>
      </c>
      <c r="P14" s="307">
        <f>IFERROR('生産者価格表(106分類)'!P14/'生産者価格表(106分類)'!P$119,0)</f>
        <v>0</v>
      </c>
      <c r="Q14" s="307">
        <f>IFERROR('生産者価格表(106分類)'!Q14/'生産者価格表(106分類)'!Q$119,0)</f>
        <v>0</v>
      </c>
      <c r="R14" s="307">
        <f>IFERROR('生産者価格表(106分類)'!R14/'生産者価格表(106分類)'!R$119,0)</f>
        <v>0</v>
      </c>
      <c r="S14" s="307">
        <f>IFERROR('生産者価格表(106分類)'!S14/'生産者価格表(106分類)'!S$119,0)</f>
        <v>0</v>
      </c>
      <c r="T14" s="307">
        <f>IFERROR('生産者価格表(106分類)'!T14/'生産者価格表(106分類)'!T$119,0)</f>
        <v>0</v>
      </c>
      <c r="U14" s="307">
        <f>IFERROR('生産者価格表(106分類)'!U14/'生産者価格表(106分類)'!U$119,0)</f>
        <v>0</v>
      </c>
      <c r="V14" s="307">
        <f>IFERROR('生産者価格表(106分類)'!V14/'生産者価格表(106分類)'!V$119,0)</f>
        <v>0</v>
      </c>
      <c r="W14" s="307">
        <f>IFERROR('生産者価格表(106分類)'!W14/'生産者価格表(106分類)'!W$119,0)</f>
        <v>0</v>
      </c>
      <c r="X14" s="307">
        <f>IFERROR('生産者価格表(106分類)'!X14/'生産者価格表(106分類)'!X$119,0)</f>
        <v>0</v>
      </c>
      <c r="Y14" s="307">
        <f>IFERROR('生産者価格表(106分類)'!Y14/'生産者価格表(106分類)'!Y$119,0)</f>
        <v>0</v>
      </c>
      <c r="Z14" s="307">
        <f>IFERROR('生産者価格表(106分類)'!Z14/'生産者価格表(106分類)'!Z$119,0)</f>
        <v>0</v>
      </c>
      <c r="AA14" s="307">
        <f>IFERROR('生産者価格表(106分類)'!AA14/'生産者価格表(106分類)'!AA$119,0)</f>
        <v>0</v>
      </c>
      <c r="AB14" s="307">
        <f>IFERROR('生産者価格表(106分類)'!AB14/'生産者価格表(106分類)'!AB$119,0)</f>
        <v>0</v>
      </c>
      <c r="AC14" s="307">
        <f>IFERROR('生産者価格表(106分類)'!AC14/'生産者価格表(106分類)'!AC$119,0)</f>
        <v>0</v>
      </c>
      <c r="AD14" s="307">
        <f>IFERROR('生産者価格表(106分類)'!AD14/'生産者価格表(106分類)'!AD$119,0)</f>
        <v>0</v>
      </c>
      <c r="AE14" s="307">
        <f>IFERROR('生産者価格表(106分類)'!AE14/'生産者価格表(106分類)'!AE$119,0)</f>
        <v>0</v>
      </c>
      <c r="AF14" s="307">
        <f>IFERROR('生産者価格表(106分類)'!AF14/'生産者価格表(106分類)'!AF$119,0)</f>
        <v>0</v>
      </c>
      <c r="AG14" s="307">
        <f>IFERROR('生産者価格表(106分類)'!AG14/'生産者価格表(106分類)'!AG$119,0)</f>
        <v>0</v>
      </c>
      <c r="AH14" s="307">
        <f>IFERROR('生産者価格表(106分類)'!AH14/'生産者価格表(106分類)'!AH$119,0)</f>
        <v>0</v>
      </c>
      <c r="AI14" s="307">
        <f>IFERROR('生産者価格表(106分類)'!AI14/'生産者価格表(106分類)'!AI$119,0)</f>
        <v>0</v>
      </c>
      <c r="AJ14" s="307">
        <f>IFERROR('生産者価格表(106分類)'!AJ14/'生産者価格表(106分類)'!AJ$119,0)</f>
        <v>0</v>
      </c>
      <c r="AK14" s="307">
        <f>IFERROR('生産者価格表(106分類)'!AK14/'生産者価格表(106分類)'!AK$119,0)</f>
        <v>0</v>
      </c>
      <c r="AL14" s="307">
        <f>IFERROR('生産者価格表(106分類)'!AL14/'生産者価格表(106分類)'!AL$119,0)</f>
        <v>0</v>
      </c>
      <c r="AM14" s="307">
        <f>IFERROR('生産者価格表(106分類)'!AM14/'生産者価格表(106分類)'!AM$119,0)</f>
        <v>0</v>
      </c>
      <c r="AN14" s="307">
        <f>IFERROR('生産者価格表(106分類)'!AN14/'生産者価格表(106分類)'!AN$119,0)</f>
        <v>0</v>
      </c>
      <c r="AO14" s="307">
        <f>IFERROR('生産者価格表(106分類)'!AO14/'生産者価格表(106分類)'!AO$119,0)</f>
        <v>0</v>
      </c>
      <c r="AP14" s="307">
        <f>IFERROR('生産者価格表(106分類)'!AP14/'生産者価格表(106分類)'!AP$119,0)</f>
        <v>0</v>
      </c>
      <c r="AQ14" s="307">
        <f>IFERROR('生産者価格表(106分類)'!AQ14/'生産者価格表(106分類)'!AQ$119,0)</f>
        <v>0</v>
      </c>
      <c r="AR14" s="307">
        <f>IFERROR('生産者価格表(106分類)'!AR14/'生産者価格表(106分類)'!AR$119,0)</f>
        <v>0</v>
      </c>
      <c r="AS14" s="307">
        <f>IFERROR('生産者価格表(106分類)'!AS14/'生産者価格表(106分類)'!AS$119,0)</f>
        <v>0</v>
      </c>
      <c r="AT14" s="307">
        <f>IFERROR('生産者価格表(106分類)'!AT14/'生産者価格表(106分類)'!AT$119,0)</f>
        <v>0</v>
      </c>
      <c r="AU14" s="307">
        <f>IFERROR('生産者価格表(106分類)'!AU14/'生産者価格表(106分類)'!AU$119,0)</f>
        <v>0</v>
      </c>
      <c r="AV14" s="307">
        <f>IFERROR('生産者価格表(106分類)'!AV14/'生産者価格表(106分類)'!AV$119,0)</f>
        <v>0</v>
      </c>
      <c r="AW14" s="307">
        <f>IFERROR('生産者価格表(106分類)'!AW14/'生産者価格表(106分類)'!AW$119,0)</f>
        <v>0</v>
      </c>
      <c r="AX14" s="307">
        <f>IFERROR('生産者価格表(106分類)'!AX14/'生産者価格表(106分類)'!AX$119,0)</f>
        <v>0</v>
      </c>
      <c r="AY14" s="307">
        <f>IFERROR('生産者価格表(106分類)'!AY14/'生産者価格表(106分類)'!AY$119,0)</f>
        <v>0</v>
      </c>
      <c r="AZ14" s="307">
        <f>IFERROR('生産者価格表(106分類)'!AZ14/'生産者価格表(106分類)'!AZ$119,0)</f>
        <v>0</v>
      </c>
      <c r="BA14" s="307">
        <f>IFERROR('生産者価格表(106分類)'!BA14/'生産者価格表(106分類)'!BA$119,0)</f>
        <v>0</v>
      </c>
      <c r="BB14" s="307">
        <f>IFERROR('生産者価格表(106分類)'!BB14/'生産者価格表(106分類)'!BB$119,0)</f>
        <v>0</v>
      </c>
      <c r="BC14" s="307">
        <f>IFERROR('生産者価格表(106分類)'!BC14/'生産者価格表(106分類)'!BC$119,0)</f>
        <v>0</v>
      </c>
      <c r="BD14" s="307">
        <f>IFERROR('生産者価格表(106分類)'!BD14/'生産者価格表(106分類)'!BD$119,0)</f>
        <v>0</v>
      </c>
      <c r="BE14" s="307">
        <f>IFERROR('生産者価格表(106分類)'!BE14/'生産者価格表(106分類)'!BE$119,0)</f>
        <v>0</v>
      </c>
      <c r="BF14" s="307">
        <f>IFERROR('生産者価格表(106分類)'!BF14/'生産者価格表(106分類)'!BF$119,0)</f>
        <v>0</v>
      </c>
      <c r="BG14" s="307">
        <f>IFERROR('生産者価格表(106分類)'!BG14/'生産者価格表(106分類)'!BG$119,0)</f>
        <v>0</v>
      </c>
      <c r="BH14" s="307">
        <f>IFERROR('生産者価格表(106分類)'!BH14/'生産者価格表(106分類)'!BH$119,0)</f>
        <v>0</v>
      </c>
      <c r="BI14" s="307">
        <f>IFERROR('生産者価格表(106分類)'!BI14/'生産者価格表(106分類)'!BI$119,0)</f>
        <v>0</v>
      </c>
      <c r="BJ14" s="307">
        <f>IFERROR('生産者価格表(106分類)'!BJ14/'生産者価格表(106分類)'!BJ$119,0)</f>
        <v>0</v>
      </c>
      <c r="BK14" s="307">
        <f>IFERROR('生産者価格表(106分類)'!BK14/'生産者価格表(106分類)'!BK$119,0)</f>
        <v>0</v>
      </c>
      <c r="BL14" s="307">
        <f>IFERROR('生産者価格表(106分類)'!BL14/'生産者価格表(106分類)'!BL$119,0)</f>
        <v>0</v>
      </c>
      <c r="BM14" s="307">
        <f>IFERROR('生産者価格表(106分類)'!BM14/'生産者価格表(106分類)'!BM$119,0)</f>
        <v>0</v>
      </c>
      <c r="BN14" s="307">
        <f>IFERROR('生産者価格表(106分類)'!BN14/'生産者価格表(106分類)'!BN$119,0)</f>
        <v>0</v>
      </c>
      <c r="BO14" s="307">
        <f>IFERROR('生産者価格表(106分類)'!BO14/'生産者価格表(106分類)'!BO$119,0)</f>
        <v>0</v>
      </c>
      <c r="BP14" s="307">
        <f>IFERROR('生産者価格表(106分類)'!BP14/'生産者価格表(106分類)'!BP$119,0)</f>
        <v>0</v>
      </c>
      <c r="BQ14" s="307">
        <f>IFERROR('生産者価格表(106分類)'!BQ14/'生産者価格表(106分類)'!BQ$119,0)</f>
        <v>0</v>
      </c>
      <c r="BR14" s="307">
        <f>IFERROR('生産者価格表(106分類)'!BR14/'生産者価格表(106分類)'!BR$119,0)</f>
        <v>0</v>
      </c>
      <c r="BS14" s="307">
        <f>IFERROR('生産者価格表(106分類)'!BS14/'生産者価格表(106分類)'!BS$119,0)</f>
        <v>0</v>
      </c>
      <c r="BT14" s="307">
        <f>IFERROR('生産者価格表(106分類)'!BT14/'生産者価格表(106分類)'!BT$119,0)</f>
        <v>0</v>
      </c>
      <c r="BU14" s="307">
        <f>IFERROR('生産者価格表(106分類)'!BU14/'生産者価格表(106分類)'!BU$119,0)</f>
        <v>0</v>
      </c>
      <c r="BV14" s="307">
        <f>IFERROR('生産者価格表(106分類)'!BV14/'生産者価格表(106分類)'!BV$119,0)</f>
        <v>0</v>
      </c>
      <c r="BW14" s="307">
        <f>IFERROR('生産者価格表(106分類)'!BW14/'生産者価格表(106分類)'!BW$119,0)</f>
        <v>0</v>
      </c>
      <c r="BX14" s="307">
        <f>IFERROR('生産者価格表(106分類)'!BX14/'生産者価格表(106分類)'!BX$119,0)</f>
        <v>0</v>
      </c>
      <c r="BY14" s="307">
        <f>IFERROR('生産者価格表(106分類)'!BY14/'生産者価格表(106分類)'!BY$119,0)</f>
        <v>0</v>
      </c>
      <c r="BZ14" s="307">
        <f>IFERROR('生産者価格表(106分類)'!BZ14/'生産者価格表(106分類)'!BZ$119,0)</f>
        <v>0</v>
      </c>
      <c r="CA14" s="307">
        <f>IFERROR('生産者価格表(106分類)'!CA14/'生産者価格表(106分類)'!CA$119,0)</f>
        <v>0</v>
      </c>
      <c r="CB14" s="307">
        <f>IFERROR('生産者価格表(106分類)'!CB14/'生産者価格表(106分類)'!CB$119,0)</f>
        <v>0</v>
      </c>
      <c r="CC14" s="307">
        <f>IFERROR('生産者価格表(106分類)'!CC14/'生産者価格表(106分類)'!CC$119,0)</f>
        <v>0</v>
      </c>
      <c r="CD14" s="307">
        <f>IFERROR('生産者価格表(106分類)'!CD14/'生産者価格表(106分類)'!CD$119,0)</f>
        <v>0</v>
      </c>
      <c r="CE14" s="307">
        <f>IFERROR('生産者価格表(106分類)'!CE14/'生産者価格表(106分類)'!CE$119,0)</f>
        <v>0</v>
      </c>
      <c r="CF14" s="307">
        <f>IFERROR('生産者価格表(106分類)'!CF14/'生産者価格表(106分類)'!CF$119,0)</f>
        <v>0</v>
      </c>
      <c r="CG14" s="307">
        <f>IFERROR('生産者価格表(106分類)'!CG14/'生産者価格表(106分類)'!CG$119,0)</f>
        <v>0</v>
      </c>
      <c r="CH14" s="307">
        <f>IFERROR('生産者価格表(106分類)'!CH14/'生産者価格表(106分類)'!CH$119,0)</f>
        <v>0</v>
      </c>
      <c r="CI14" s="307">
        <f>IFERROR('生産者価格表(106分類)'!CI14/'生産者価格表(106分類)'!CI$119,0)</f>
        <v>0</v>
      </c>
      <c r="CJ14" s="307">
        <f>IFERROR('生産者価格表(106分類)'!CJ14/'生産者価格表(106分類)'!CJ$119,0)</f>
        <v>0</v>
      </c>
      <c r="CK14" s="307">
        <f>IFERROR('生産者価格表(106分類)'!CK14/'生産者価格表(106分類)'!CK$119,0)</f>
        <v>0</v>
      </c>
      <c r="CL14" s="307">
        <f>IFERROR('生産者価格表(106分類)'!CL14/'生産者価格表(106分類)'!CL$119,0)</f>
        <v>0</v>
      </c>
      <c r="CM14" s="307">
        <f>IFERROR('生産者価格表(106分類)'!CM14/'生産者価格表(106分類)'!CM$119,0)</f>
        <v>0</v>
      </c>
      <c r="CN14" s="307">
        <f>IFERROR('生産者価格表(106分類)'!CN14/'生産者価格表(106分類)'!CN$119,0)</f>
        <v>0</v>
      </c>
      <c r="CO14" s="307">
        <f>IFERROR('生産者価格表(106分類)'!CO14/'生産者価格表(106分類)'!CO$119,0)</f>
        <v>0</v>
      </c>
      <c r="CP14" s="307">
        <f>IFERROR('生産者価格表(106分類)'!CP14/'生産者価格表(106分類)'!CP$119,0)</f>
        <v>0</v>
      </c>
      <c r="CQ14" s="307">
        <f>IFERROR('生産者価格表(106分類)'!CQ14/'生産者価格表(106分類)'!CQ$119,0)</f>
        <v>0</v>
      </c>
      <c r="CR14" s="307">
        <f>IFERROR('生産者価格表(106分類)'!CR14/'生産者価格表(106分類)'!CR$119,0)</f>
        <v>0</v>
      </c>
      <c r="CS14" s="307">
        <f>IFERROR('生産者価格表(106分類)'!CS14/'生産者価格表(106分類)'!CS$119,0)</f>
        <v>0</v>
      </c>
      <c r="CT14" s="307">
        <f>IFERROR('生産者価格表(106分類)'!CT14/'生産者価格表(106分類)'!CT$119,0)</f>
        <v>0</v>
      </c>
      <c r="CU14" s="307">
        <f>IFERROR('生産者価格表(106分類)'!CU14/'生産者価格表(106分類)'!CU$119,0)</f>
        <v>0</v>
      </c>
      <c r="CV14" s="307">
        <f>IFERROR('生産者価格表(106分類)'!CV14/'生産者価格表(106分類)'!CV$119,0)</f>
        <v>0</v>
      </c>
      <c r="CW14" s="307">
        <f>IFERROR('生産者価格表(106分類)'!CW14/'生産者価格表(106分類)'!CW$119,0)</f>
        <v>0</v>
      </c>
      <c r="CX14" s="307">
        <f>IFERROR('生産者価格表(106分類)'!CX14/'生産者価格表(106分類)'!CX$119,0)</f>
        <v>0</v>
      </c>
      <c r="CY14" s="307">
        <f>IFERROR('生産者価格表(106分類)'!CY14/'生産者価格表(106分類)'!CY$119,0)</f>
        <v>0</v>
      </c>
      <c r="CZ14" s="307">
        <f>IFERROR('生産者価格表(106分類)'!CZ14/'生産者価格表(106分類)'!CZ$119,0)</f>
        <v>0</v>
      </c>
      <c r="DA14" s="307">
        <f>IFERROR('生産者価格表(106分類)'!DA14/'生産者価格表(106分類)'!DA$119,0)</f>
        <v>0</v>
      </c>
      <c r="DB14" s="307">
        <f>IFERROR('生産者価格表(106分類)'!DB14/'生産者価格表(106分類)'!DB$119,0)</f>
        <v>0</v>
      </c>
      <c r="DC14" s="307">
        <f>IFERROR('生産者価格表(106分類)'!DC14/'生産者価格表(106分類)'!DC$119,0)</f>
        <v>0</v>
      </c>
      <c r="DD14" s="308">
        <f>IFERROR('生産者価格表(106分類)'!DD14/'生産者価格表(106分類)'!DD$119,0)</f>
        <v>0</v>
      </c>
      <c r="DE14" s="308">
        <f>IFERROR('生産者価格表(106分類)'!DE14/'生産者価格表(106分類)'!DE$119,0)</f>
        <v>0</v>
      </c>
    </row>
    <row r="15" spans="1:109" x14ac:dyDescent="0.15">
      <c r="A15" s="309" t="s">
        <v>54</v>
      </c>
      <c r="B15" s="302" t="s">
        <v>55</v>
      </c>
      <c r="C15" s="303">
        <f>IFERROR('生産者価格表(106分類)'!C15/'生産者価格表(106分類)'!C$119,0)</f>
        <v>1.1102429610689513E-4</v>
      </c>
      <c r="D15" s="303">
        <f>IFERROR('生産者価格表(106分類)'!D15/'生産者価格表(106分類)'!D$119,0)</f>
        <v>1.3221542178772369E-5</v>
      </c>
      <c r="E15" s="303">
        <f>IFERROR('生産者価格表(106分類)'!E15/'生産者価格表(106分類)'!E$119,0)</f>
        <v>1.1477553831237673E-4</v>
      </c>
      <c r="F15" s="303">
        <f>IFERROR('生産者価格表(106分類)'!F15/'生産者価格表(106分類)'!F$119,0)</f>
        <v>1.9494641167923075E-3</v>
      </c>
      <c r="G15" s="303">
        <f>IFERROR('生産者価格表(106分類)'!G15/'生産者価格表(106分類)'!G$119,0)</f>
        <v>5.7049618285239471E-3</v>
      </c>
      <c r="H15" s="303">
        <f>IFERROR('生産者価格表(106分類)'!H15/'生産者価格表(106分類)'!H$119,0)</f>
        <v>0</v>
      </c>
      <c r="I15" s="303">
        <f>IFERROR('生産者価格表(106分類)'!I15/'生産者価格表(106分類)'!I$119,0)</f>
        <v>2.8765535878699719E-6</v>
      </c>
      <c r="J15" s="303">
        <f>IFERROR('生産者価格表(106分類)'!J15/'生産者価格表(106分類)'!J$119,0)</f>
        <v>3.5857571232624278E-6</v>
      </c>
      <c r="K15" s="303">
        <f>IFERROR('生産者価格表(106分類)'!K15/'生産者価格表(106分類)'!K$119,0)</f>
        <v>4.7849402657286185E-4</v>
      </c>
      <c r="L15" s="303">
        <f>IFERROR('生産者価格表(106分類)'!L15/'生産者価格表(106分類)'!L$119,0)</f>
        <v>0</v>
      </c>
      <c r="M15" s="303">
        <f>IFERROR('生産者価格表(106分類)'!M15/'生産者価格表(106分類)'!M$119,0)</f>
        <v>0</v>
      </c>
      <c r="N15" s="303">
        <f>IFERROR('生産者価格表(106分類)'!N15/'生産者価格表(106分類)'!N$119,0)</f>
        <v>0.17822306793833492</v>
      </c>
      <c r="O15" s="303">
        <f>IFERROR('生産者価格表(106分類)'!O15/'生産者価格表(106分類)'!O$119,0)</f>
        <v>0.25066737419513552</v>
      </c>
      <c r="P15" s="303">
        <f>IFERROR('生産者価格表(106分類)'!P15/'生産者価格表(106分類)'!P$119,0)</f>
        <v>3.61355371491596E-4</v>
      </c>
      <c r="Q15" s="303">
        <f>IFERROR('生産者価格表(106分類)'!Q15/'生産者価格表(106分類)'!Q$119,0)</f>
        <v>9.1761651370703794E-3</v>
      </c>
      <c r="R15" s="303">
        <f>IFERROR('生産者価格表(106分類)'!R15/'生産者価格表(106分類)'!R$119,0)</f>
        <v>1.8789527838932115E-3</v>
      </c>
      <c r="S15" s="303">
        <f>IFERROR('生産者価格表(106分類)'!S15/'生産者価格表(106分類)'!S$119,0)</f>
        <v>4.9827517301630176E-4</v>
      </c>
      <c r="T15" s="303">
        <f>IFERROR('生産者価格表(106分類)'!T15/'生産者価格表(106分類)'!T$119,0)</f>
        <v>4.8050510610661188E-4</v>
      </c>
      <c r="U15" s="303">
        <f>IFERROR('生産者価格表(106分類)'!U15/'生産者価格表(106分類)'!U$119,0)</f>
        <v>1.022338204115426E-3</v>
      </c>
      <c r="V15" s="303">
        <f>IFERROR('生産者価格表(106分類)'!V15/'生産者価格表(106分類)'!V$119,0)</f>
        <v>0</v>
      </c>
      <c r="W15" s="303">
        <f>IFERROR('生産者価格表(106分類)'!W15/'生産者価格表(106分類)'!W$119,0)</f>
        <v>0</v>
      </c>
      <c r="X15" s="303">
        <f>IFERROR('生産者価格表(106分類)'!X15/'生産者価格表(106分類)'!X$119,0)</f>
        <v>0</v>
      </c>
      <c r="Y15" s="303">
        <f>IFERROR('生産者価格表(106分類)'!Y15/'生産者価格表(106分類)'!Y$119,0)</f>
        <v>0</v>
      </c>
      <c r="Z15" s="303">
        <f>IFERROR('生産者価格表(106分類)'!Z15/'生産者価格表(106分類)'!Z$119,0)</f>
        <v>0</v>
      </c>
      <c r="AA15" s="303">
        <f>IFERROR('生産者価格表(106分類)'!AA15/'生産者価格表(106分類)'!AA$119,0)</f>
        <v>3.1776092938716627E-5</v>
      </c>
      <c r="AB15" s="303">
        <f>IFERROR('生産者価格表(106分類)'!AB15/'生産者価格表(106分類)'!AB$119,0)</f>
        <v>0</v>
      </c>
      <c r="AC15" s="303">
        <f>IFERROR('生産者価格表(106分類)'!AC15/'生産者価格表(106分類)'!AC$119,0)</f>
        <v>0</v>
      </c>
      <c r="AD15" s="303">
        <f>IFERROR('生産者価格表(106分類)'!AD15/'生産者価格表(106分類)'!AD$119,0)</f>
        <v>7.0062407717001534E-4</v>
      </c>
      <c r="AE15" s="303">
        <f>IFERROR('生産者価格表(106分類)'!AE15/'生産者価格表(106分類)'!AE$119,0)</f>
        <v>1.9910056373118257E-2</v>
      </c>
      <c r="AF15" s="303">
        <f>IFERROR('生産者価格表(106分類)'!AF15/'生産者価格表(106分類)'!AF$119,0)</f>
        <v>3.4529077117572693E-2</v>
      </c>
      <c r="AG15" s="303">
        <f>IFERROR('生産者価格表(106分類)'!AG15/'生産者価格表(106分類)'!AG$119,0)</f>
        <v>6.3195297315988413E-4</v>
      </c>
      <c r="AH15" s="303">
        <f>IFERROR('生産者価格表(106分類)'!AH15/'生産者価格表(106分類)'!AH$119,0)</f>
        <v>7.0899442139556097E-6</v>
      </c>
      <c r="AI15" s="303">
        <f>IFERROR('生産者価格表(106分類)'!AI15/'生産者価格表(106分類)'!AI$119,0)</f>
        <v>0</v>
      </c>
      <c r="AJ15" s="303">
        <f>IFERROR('生産者価格表(106分類)'!AJ15/'生産者価格表(106分類)'!AJ$119,0)</f>
        <v>5.7820043378971793E-3</v>
      </c>
      <c r="AK15" s="303">
        <f>IFERROR('生産者価格表(106分類)'!AK15/'生産者価格表(106分類)'!AK$119,0)</f>
        <v>0</v>
      </c>
      <c r="AL15" s="303">
        <f>IFERROR('生産者価格表(106分類)'!AL15/'生産者価格表(106分類)'!AL$119,0)</f>
        <v>0</v>
      </c>
      <c r="AM15" s="303">
        <f>IFERROR('生産者価格表(106分類)'!AM15/'生産者価格表(106分類)'!AM$119,0)</f>
        <v>0</v>
      </c>
      <c r="AN15" s="303">
        <f>IFERROR('生産者価格表(106分類)'!AN15/'生産者価格表(106分類)'!AN$119,0)</f>
        <v>0</v>
      </c>
      <c r="AO15" s="303">
        <f>IFERROR('生産者価格表(106分類)'!AO15/'生産者価格表(106分類)'!AO$119,0)</f>
        <v>0</v>
      </c>
      <c r="AP15" s="303">
        <f>IFERROR('生産者価格表(106分類)'!AP15/'生産者価格表(106分類)'!AP$119,0)</f>
        <v>1.0827393305061807E-3</v>
      </c>
      <c r="AQ15" s="303">
        <f>IFERROR('生産者価格表(106分類)'!AQ15/'生産者価格表(106分類)'!AQ$119,0)</f>
        <v>1.5455290232759184E-4</v>
      </c>
      <c r="AR15" s="303">
        <f>IFERROR('生産者価格表(106分類)'!AR15/'生産者価格表(106分類)'!AR$119,0)</f>
        <v>3.0744233021810319E-4</v>
      </c>
      <c r="AS15" s="303">
        <f>IFERROR('生産者価格表(106分類)'!AS15/'生産者価格表(106分類)'!AS$119,0)</f>
        <v>1.0300445260156473E-4</v>
      </c>
      <c r="AT15" s="303">
        <f>IFERROR('生産者価格表(106分類)'!AT15/'生産者価格表(106分類)'!AT$119,0)</f>
        <v>1.041946945613026E-3</v>
      </c>
      <c r="AU15" s="303">
        <f>IFERROR('生産者価格表(106分類)'!AU15/'生産者価格表(106分類)'!AU$119,0)</f>
        <v>4.7137772997340999E-4</v>
      </c>
      <c r="AV15" s="303">
        <f>IFERROR('生産者価格表(106分類)'!AV15/'生産者価格表(106分類)'!AV$119,0)</f>
        <v>2.1916981516316744E-3</v>
      </c>
      <c r="AW15" s="303">
        <f>IFERROR('生産者価格表(106分類)'!AW15/'生産者価格表(106分類)'!AW$119,0)</f>
        <v>1.2418120871929674E-4</v>
      </c>
      <c r="AX15" s="303">
        <f>IFERROR('生産者価格表(106分類)'!AX15/'生産者価格表(106分類)'!AX$119,0)</f>
        <v>0</v>
      </c>
      <c r="AY15" s="303">
        <f>IFERROR('生産者価格表(106分類)'!AY15/'生産者価格表(106分類)'!AY$119,0)</f>
        <v>2.6053250301836437E-3</v>
      </c>
      <c r="AZ15" s="303">
        <f>IFERROR('生産者価格表(106分類)'!AZ15/'生産者価格表(106分類)'!AZ$119,0)</f>
        <v>0</v>
      </c>
      <c r="BA15" s="303">
        <f>IFERROR('生産者価格表(106分類)'!BA15/'生産者価格表(106分類)'!BA$119,0)</f>
        <v>1.3214578322805718E-5</v>
      </c>
      <c r="BB15" s="303">
        <f>IFERROR('生産者価格表(106分類)'!BB15/'生産者価格表(106分類)'!BB$119,0)</f>
        <v>4.2205873758984978E-5</v>
      </c>
      <c r="BC15" s="303">
        <f>IFERROR('生産者価格表(106分類)'!BC15/'生産者価格表(106分類)'!BC$119,0)</f>
        <v>0</v>
      </c>
      <c r="BD15" s="303">
        <f>IFERROR('生産者価格表(106分類)'!BD15/'生産者価格表(106分類)'!BD$119,0)</f>
        <v>0</v>
      </c>
      <c r="BE15" s="303">
        <f>IFERROR('生産者価格表(106分類)'!BE15/'生産者価格表(106分類)'!BE$119,0)</f>
        <v>3.970223325062035E-5</v>
      </c>
      <c r="BF15" s="303">
        <f>IFERROR('生産者価格表(106分類)'!BF15/'生産者価格表(106分類)'!BF$119,0)</f>
        <v>1.4729275908796323E-4</v>
      </c>
      <c r="BG15" s="303">
        <f>IFERROR('生産者価格表(106分類)'!BG15/'生産者価格表(106分類)'!BG$119,0)</f>
        <v>2.6664286744059918E-3</v>
      </c>
      <c r="BH15" s="303">
        <f>IFERROR('生産者価格表(106分類)'!BH15/'生産者価格表(106分類)'!BH$119,0)</f>
        <v>4.3683382841167218E-4</v>
      </c>
      <c r="BI15" s="303">
        <f>IFERROR('生産者価格表(106分類)'!BI15/'生産者価格表(106分類)'!BI$119,0)</f>
        <v>2.6747515580259392E-3</v>
      </c>
      <c r="BJ15" s="303">
        <f>IFERROR('生産者価格表(106分類)'!BJ15/'生産者価格表(106分類)'!BJ$119,0)</f>
        <v>3.02317566464517E-5</v>
      </c>
      <c r="BK15" s="303">
        <f>IFERROR('生産者価格表(106分類)'!BK15/'生産者価格表(106分類)'!BK$119,0)</f>
        <v>4.0737856464205063E-4</v>
      </c>
      <c r="BL15" s="303">
        <f>IFERROR('生産者価格表(106分類)'!BL15/'生産者価格表(106分類)'!BL$119,0)</f>
        <v>2.570398667266628E-3</v>
      </c>
      <c r="BM15" s="303">
        <f>IFERROR('生産者価格表(106分類)'!BM15/'生産者価格表(106分類)'!BM$119,0)</f>
        <v>1.0527143512534396E-4</v>
      </c>
      <c r="BN15" s="303">
        <f>IFERROR('生産者価格表(106分類)'!BN15/'生産者価格表(106分類)'!BN$119,0)</f>
        <v>4.9424749479822774E-5</v>
      </c>
      <c r="BO15" s="303">
        <f>IFERROR('生産者価格表(106分類)'!BO15/'生産者価格表(106分類)'!BO$119,0)</f>
        <v>0</v>
      </c>
      <c r="BP15" s="303">
        <f>IFERROR('生産者価格表(106分類)'!BP15/'生産者価格表(106分類)'!BP$119,0)</f>
        <v>0</v>
      </c>
      <c r="BQ15" s="303">
        <f>IFERROR('生産者価格表(106分類)'!BQ15/'生産者価格表(106分類)'!BQ$119,0)</f>
        <v>8.6307915481384967E-5</v>
      </c>
      <c r="BR15" s="303">
        <f>IFERROR('生産者価格表(106分類)'!BR15/'生産者価格表(106分類)'!BR$119,0)</f>
        <v>4.1392480459592168E-5</v>
      </c>
      <c r="BS15" s="303">
        <f>IFERROR('生産者価格表(106分類)'!BS15/'生産者価格表(106分類)'!BS$119,0)</f>
        <v>2.6572110576331012E-4</v>
      </c>
      <c r="BT15" s="303">
        <f>IFERROR('生産者価格表(106分類)'!BT15/'生産者価格表(106分類)'!BT$119,0)</f>
        <v>6.1030064769814664E-6</v>
      </c>
      <c r="BU15" s="303">
        <f>IFERROR('生産者価格表(106分類)'!BU15/'生産者価格表(106分類)'!BU$119,0)</f>
        <v>1.6790433147001502E-6</v>
      </c>
      <c r="BV15" s="303">
        <f>IFERROR('生産者価格表(106分類)'!BV15/'生産者価格表(106分類)'!BV$119,0)</f>
        <v>0</v>
      </c>
      <c r="BW15" s="303">
        <f>IFERROR('生産者価格表(106分類)'!BW15/'生産者価格表(106分類)'!BW$119,0)</f>
        <v>0</v>
      </c>
      <c r="BX15" s="303">
        <f>IFERROR('生産者価格表(106分類)'!BX15/'生産者価格表(106分類)'!BX$119,0)</f>
        <v>4.5363504927643881E-4</v>
      </c>
      <c r="BY15" s="303">
        <f>IFERROR('生産者価格表(106分類)'!BY15/'生産者価格表(106分類)'!BY$119,0)</f>
        <v>2.0423576830336701E-5</v>
      </c>
      <c r="BZ15" s="303">
        <f>IFERROR('生産者価格表(106分類)'!BZ15/'生産者価格表(106分類)'!BZ$119,0)</f>
        <v>1.3736080270867907E-5</v>
      </c>
      <c r="CA15" s="303">
        <f>IFERROR('生産者価格表(106分類)'!CA15/'生産者価格表(106分類)'!CA$119,0)</f>
        <v>4.1774369079303477E-3</v>
      </c>
      <c r="CB15" s="303">
        <f>IFERROR('生産者価格表(106分類)'!CB15/'生産者価格表(106分類)'!CB$119,0)</f>
        <v>5.6428776624122788E-5</v>
      </c>
      <c r="CC15" s="303">
        <f>IFERROR('生産者価格表(106分類)'!CC15/'生産者価格表(106分類)'!CC$119,0)</f>
        <v>5.8212237505929029E-4</v>
      </c>
      <c r="CD15" s="303">
        <f>IFERROR('生産者価格表(106分類)'!CD15/'生産者価格表(106分類)'!CD$119,0)</f>
        <v>2.7464907015970679E-4</v>
      </c>
      <c r="CE15" s="303">
        <f>IFERROR('生産者価格表(106分類)'!CE15/'生産者価格表(106分類)'!CE$119,0)</f>
        <v>4.1614417611414889E-4</v>
      </c>
      <c r="CF15" s="303">
        <f>IFERROR('生産者価格表(106分類)'!CF15/'生産者価格表(106分類)'!CF$119,0)</f>
        <v>4.5471638656895115E-5</v>
      </c>
      <c r="CG15" s="303">
        <f>IFERROR('生産者価格表(106分類)'!CG15/'生産者価格表(106分類)'!CG$119,0)</f>
        <v>7.2221822734362173E-6</v>
      </c>
      <c r="CH15" s="303">
        <f>IFERROR('生産者価格表(106分類)'!CH15/'生産者価格表(106分類)'!CH$119,0)</f>
        <v>5.6880799175228409E-6</v>
      </c>
      <c r="CI15" s="303">
        <f>IFERROR('生産者価格表(106分類)'!CI15/'生産者価格表(106分類)'!CI$119,0)</f>
        <v>4.1211997302097522E-4</v>
      </c>
      <c r="CJ15" s="303">
        <f>IFERROR('生産者価格表(106分類)'!CJ15/'生産者価格表(106分類)'!CJ$119,0)</f>
        <v>0</v>
      </c>
      <c r="CK15" s="303">
        <f>IFERROR('生産者価格表(106分類)'!CK15/'生産者価格表(106分類)'!CK$119,0)</f>
        <v>2.1907670330070056E-5</v>
      </c>
      <c r="CL15" s="303">
        <f>IFERROR('生産者価格表(106分類)'!CL15/'生産者価格表(106分類)'!CL$119,0)</f>
        <v>6.2639093785259962E-5</v>
      </c>
      <c r="CM15" s="303">
        <f>IFERROR('生産者価格表(106分類)'!CM15/'生産者価格表(106分類)'!CM$119,0)</f>
        <v>4.3086679447851382E-6</v>
      </c>
      <c r="CN15" s="303">
        <f>IFERROR('生産者価格表(106分類)'!CN15/'生産者価格表(106分類)'!CN$119,0)</f>
        <v>1.1760957749674024E-6</v>
      </c>
      <c r="CO15" s="303">
        <f>IFERROR('生産者価格表(106分類)'!CO15/'生産者価格表(106分類)'!CO$119,0)</f>
        <v>6.9645814418989525E-5</v>
      </c>
      <c r="CP15" s="303">
        <f>IFERROR('生産者価格表(106分類)'!CP15/'生産者価格表(106分類)'!CP$119,0)</f>
        <v>1.9574420550607504E-3</v>
      </c>
      <c r="CQ15" s="303">
        <f>IFERROR('生産者価格表(106分類)'!CQ15/'生産者価格表(106分類)'!CQ$119,0)</f>
        <v>8.4029733368815306E-5</v>
      </c>
      <c r="CR15" s="303">
        <f>IFERROR('生産者価格表(106分類)'!CR15/'生産者価格表(106分類)'!CR$119,0)</f>
        <v>8.113672241933173E-5</v>
      </c>
      <c r="CS15" s="303">
        <f>IFERROR('生産者価格表(106分類)'!CS15/'生産者価格表(106分類)'!CS$119,0)</f>
        <v>1.9652615387533027E-4</v>
      </c>
      <c r="CT15" s="303">
        <f>IFERROR('生産者価格表(106分類)'!CT15/'生産者価格表(106分類)'!CT$119,0)</f>
        <v>1.3364159798809721E-4</v>
      </c>
      <c r="CU15" s="303">
        <f>IFERROR('生産者価格表(106分類)'!CU15/'生産者価格表(106分類)'!CU$119,0)</f>
        <v>0</v>
      </c>
      <c r="CV15" s="303">
        <f>IFERROR('生産者価格表(106分類)'!CV15/'生産者価格表(106分類)'!CV$119,0)</f>
        <v>1.1427061259708497E-5</v>
      </c>
      <c r="CW15" s="303">
        <f>IFERROR('生産者価格表(106分類)'!CW15/'生産者価格表(106分類)'!CW$119,0)</f>
        <v>3.7081651723105171E-4</v>
      </c>
      <c r="CX15" s="303">
        <f>IFERROR('生産者価格表(106分類)'!CX15/'生産者価格表(106分類)'!CX$119,0)</f>
        <v>6.8940073932631876E-4</v>
      </c>
      <c r="CY15" s="303">
        <f>IFERROR('生産者価格表(106分類)'!CY15/'生産者価格表(106分類)'!CY$119,0)</f>
        <v>5.3551480644888355E-7</v>
      </c>
      <c r="CZ15" s="303">
        <f>IFERROR('生産者価格表(106分類)'!CZ15/'生産者価格表(106分類)'!CZ$119,0)</f>
        <v>2.3665334649837825E-4</v>
      </c>
      <c r="DA15" s="303">
        <f>IFERROR('生産者価格表(106分類)'!DA15/'生産者価格表(106分類)'!DA$119,0)</f>
        <v>3.1288010259700569E-3</v>
      </c>
      <c r="DB15" s="303">
        <f>IFERROR('生産者価格表(106分類)'!DB15/'生産者価格表(106分類)'!DB$119,0)</f>
        <v>2.6095437324527495E-4</v>
      </c>
      <c r="DC15" s="303">
        <f>IFERROR('生産者価格表(106分類)'!DC15/'生産者価格表(106分類)'!DC$119,0)</f>
        <v>1.669108709221722E-2</v>
      </c>
      <c r="DD15" s="304">
        <f>IFERROR('生産者価格表(106分類)'!DD15/'生産者価格表(106分類)'!DD$119,0)</f>
        <v>1.3295019918544017E-4</v>
      </c>
      <c r="DE15" s="304">
        <f>IFERROR('生産者価格表(106分類)'!DE15/'生産者価格表(106分類)'!DE$119,0)</f>
        <v>8.9763986285091636E-4</v>
      </c>
    </row>
    <row r="16" spans="1:109" x14ac:dyDescent="0.15">
      <c r="A16" s="309" t="s">
        <v>56</v>
      </c>
      <c r="B16" s="302" t="s">
        <v>57</v>
      </c>
      <c r="C16" s="303">
        <f>IFERROR('生産者価格表(106分類)'!C16/'生産者価格表(106分類)'!C$119,0)</f>
        <v>4.8396895571703328E-3</v>
      </c>
      <c r="D16" s="303">
        <f>IFERROR('生産者価格表(106分類)'!D16/'生産者価格表(106分類)'!D$119,0)</f>
        <v>7.4054553613945022E-4</v>
      </c>
      <c r="E16" s="303">
        <f>IFERROR('生産者価格表(106分類)'!E16/'生産者価格表(106分類)'!E$119,0)</f>
        <v>5.1351985365112058E-3</v>
      </c>
      <c r="F16" s="303">
        <f>IFERROR('生産者価格表(106分類)'!F16/'生産者価格表(106分類)'!F$119,0)</f>
        <v>2.72086287436245E-4</v>
      </c>
      <c r="G16" s="303">
        <f>IFERROR('生産者価格表(106分類)'!G16/'生産者価格表(106分類)'!G$119,0)</f>
        <v>3.2848306977154738E-3</v>
      </c>
      <c r="H16" s="303">
        <f>IFERROR('生産者価格表(106分類)'!H16/'生産者価格表(106分類)'!H$119,0)</f>
        <v>0</v>
      </c>
      <c r="I16" s="303">
        <f>IFERROR('生産者価格表(106分類)'!I16/'生産者価格表(106分類)'!I$119,0)</f>
        <v>2.2592009332424931E-3</v>
      </c>
      <c r="J16" s="303">
        <f>IFERROR('生産者価格表(106分類)'!J16/'生産者価格表(106分類)'!J$119,0)</f>
        <v>1.1276284910711671E-3</v>
      </c>
      <c r="K16" s="303">
        <f>IFERROR('生産者価格表(106分類)'!K16/'生産者価格表(106分類)'!K$119,0)</f>
        <v>4.7746093403618062E-4</v>
      </c>
      <c r="L16" s="303">
        <f>IFERROR('生産者価格表(106分類)'!L16/'生産者価格表(106分類)'!L$119,0)</f>
        <v>2.9978651203189835E-5</v>
      </c>
      <c r="M16" s="303">
        <f>IFERROR('生産者価格表(106分類)'!M16/'生産者価格表(106分類)'!M$119,0)</f>
        <v>0</v>
      </c>
      <c r="N16" s="303">
        <f>IFERROR('生産者価格表(106分類)'!N16/'生産者価格表(106分類)'!N$119,0)</f>
        <v>2.7227933384385708E-3</v>
      </c>
      <c r="O16" s="303">
        <f>IFERROR('生産者価格表(106分類)'!O16/'生産者価格表(106分類)'!O$119,0)</f>
        <v>1.5574775390208051E-2</v>
      </c>
      <c r="P16" s="303">
        <f>IFERROR('生産者価格表(106分類)'!P16/'生産者価格表(106分類)'!P$119,0)</f>
        <v>1.3870622987271213E-3</v>
      </c>
      <c r="Q16" s="303">
        <f>IFERROR('生産者価格表(106分類)'!Q16/'生産者価格表(106分類)'!Q$119,0)</f>
        <v>1.8420134450030442E-3</v>
      </c>
      <c r="R16" s="303">
        <f>IFERROR('生産者価格表(106分類)'!R16/'生産者価格表(106分類)'!R$119,0)</f>
        <v>1.2364232163780786E-3</v>
      </c>
      <c r="S16" s="303">
        <f>IFERROR('生産者価格表(106分類)'!S16/'生産者価格表(106分類)'!S$119,0)</f>
        <v>1.371912736340305E-3</v>
      </c>
      <c r="T16" s="303">
        <f>IFERROR('生産者価格表(106分類)'!T16/'生産者価格表(106分類)'!T$119,0)</f>
        <v>3.3629976631201837E-4</v>
      </c>
      <c r="U16" s="303">
        <f>IFERROR('生産者価格表(106分類)'!U16/'生産者価格表(106分類)'!U$119,0)</f>
        <v>4.9012768935556101E-3</v>
      </c>
      <c r="V16" s="303">
        <f>IFERROR('生産者価格表(106分類)'!V16/'生産者価格表(106分類)'!V$119,0)</f>
        <v>6.5967317496396893E-4</v>
      </c>
      <c r="W16" s="303">
        <f>IFERROR('生産者価格表(106分類)'!W16/'生産者価格表(106分類)'!W$119,0)</f>
        <v>0</v>
      </c>
      <c r="X16" s="303">
        <f>IFERROR('生産者価格表(106分類)'!X16/'生産者価格表(106分類)'!X$119,0)</f>
        <v>7.3998828193363314E-4</v>
      </c>
      <c r="Y16" s="303">
        <f>IFERROR('生産者価格表(106分類)'!Y16/'生産者価格表(106分類)'!Y$119,0)</f>
        <v>0</v>
      </c>
      <c r="Z16" s="303">
        <f>IFERROR('生産者価格表(106分類)'!Z16/'生産者価格表(106分類)'!Z$119,0)</f>
        <v>1.0061250066192434E-3</v>
      </c>
      <c r="AA16" s="303">
        <f>IFERROR('生産者価格表(106分類)'!AA16/'生産者価格表(106分類)'!AA$119,0)</f>
        <v>5.8722219750748322E-4</v>
      </c>
      <c r="AB16" s="303">
        <f>IFERROR('生産者価格表(106分類)'!AB16/'生産者価格表(106分類)'!AB$119,0)</f>
        <v>0</v>
      </c>
      <c r="AC16" s="303">
        <f>IFERROR('生産者価格表(106分類)'!AC16/'生産者価格表(106分類)'!AC$119,0)</f>
        <v>2.314122555930562E-4</v>
      </c>
      <c r="AD16" s="303">
        <f>IFERROR('生産者価格表(106分類)'!AD16/'生産者価格表(106分類)'!AD$119,0)</f>
        <v>3.8236186339172113E-4</v>
      </c>
      <c r="AE16" s="303">
        <f>IFERROR('生産者価格表(106分類)'!AE16/'生産者価格表(106分類)'!AE$119,0)</f>
        <v>2.0691256888288327E-3</v>
      </c>
      <c r="AF16" s="303">
        <f>IFERROR('生産者価格表(106分類)'!AF16/'生産者価格表(106分類)'!AF$119,0)</f>
        <v>1.8173198482932997E-3</v>
      </c>
      <c r="AG16" s="303">
        <f>IFERROR('生産者価格表(106分類)'!AG16/'生産者価格表(106分類)'!AG$119,0)</f>
        <v>3.112070301787354E-3</v>
      </c>
      <c r="AH16" s="303">
        <f>IFERROR('生産者価格表(106分類)'!AH16/'生産者価格表(106分類)'!AH$119,0)</f>
        <v>8.0825364039093948E-4</v>
      </c>
      <c r="AI16" s="303">
        <f>IFERROR('生産者価格表(106分類)'!AI16/'生産者価格表(106分類)'!AI$119,0)</f>
        <v>4.9180581919100585E-3</v>
      </c>
      <c r="AJ16" s="303">
        <f>IFERROR('生産者価格表(106分類)'!AJ16/'生産者価格表(106分類)'!AJ$119,0)</f>
        <v>1.8646744944231018E-3</v>
      </c>
      <c r="AK16" s="303">
        <f>IFERROR('生産者価格表(106分類)'!AK16/'生産者価格表(106分類)'!AK$119,0)</f>
        <v>0</v>
      </c>
      <c r="AL16" s="303">
        <f>IFERROR('生産者価格表(106分類)'!AL16/'生産者価格表(106分類)'!AL$119,0)</f>
        <v>0</v>
      </c>
      <c r="AM16" s="303">
        <f>IFERROR('生産者価格表(106分類)'!AM16/'生産者価格表(106分類)'!AM$119,0)</f>
        <v>0</v>
      </c>
      <c r="AN16" s="303">
        <f>IFERROR('生産者価格表(106分類)'!AN16/'生産者価格表(106分類)'!AN$119,0)</f>
        <v>5.1361585562359003E-4</v>
      </c>
      <c r="AO16" s="303">
        <f>IFERROR('生産者価格表(106分類)'!AO16/'生産者価格表(106分類)'!AO$119,0)</f>
        <v>1.6194716533095873E-4</v>
      </c>
      <c r="AP16" s="303">
        <f>IFERROR('生産者価格表(106分類)'!AP16/'生産者価格表(106分類)'!AP$119,0)</f>
        <v>1.2857529549760896E-3</v>
      </c>
      <c r="AQ16" s="303">
        <f>IFERROR('生産者価格表(106分類)'!AQ16/'生産者価格表(106分類)'!AQ$119,0)</f>
        <v>1.039776639642945E-3</v>
      </c>
      <c r="AR16" s="303">
        <f>IFERROR('生産者価格表(106分類)'!AR16/'生産者価格表(106分類)'!AR$119,0)</f>
        <v>9.8771065364186995E-4</v>
      </c>
      <c r="AS16" s="303">
        <f>IFERROR('生産者価格表(106分類)'!AS16/'生産者価格表(106分類)'!AS$119,0)</f>
        <v>1.3296938426747447E-3</v>
      </c>
      <c r="AT16" s="303">
        <f>IFERROR('生産者価格表(106分類)'!AT16/'生産者価格表(106分類)'!AT$119,0)</f>
        <v>1.2573499500758108E-3</v>
      </c>
      <c r="AU16" s="303">
        <f>IFERROR('生産者価格表(106分類)'!AU16/'生産者価格表(106分類)'!AU$119,0)</f>
        <v>8.3348153163480222E-4</v>
      </c>
      <c r="AV16" s="303">
        <f>IFERROR('生産者価格表(106分類)'!AV16/'生産者価格表(106分類)'!AV$119,0)</f>
        <v>3.087624619848248E-3</v>
      </c>
      <c r="AW16" s="303">
        <f>IFERROR('生産者価格表(106分類)'!AW16/'生産者価格表(106分類)'!AW$119,0)</f>
        <v>3.3628166857497884E-3</v>
      </c>
      <c r="AX16" s="303">
        <f>IFERROR('生産者価格表(106分類)'!AX16/'生産者価格表(106分類)'!AX$119,0)</f>
        <v>9.3592438247361688E-4</v>
      </c>
      <c r="AY16" s="303">
        <f>IFERROR('生産者価格表(106分類)'!AY16/'生産者価格表(106分類)'!AY$119,0)</f>
        <v>5.409226663277626E-3</v>
      </c>
      <c r="AZ16" s="303">
        <f>IFERROR('生産者価格表(106分類)'!AZ16/'生産者価格表(106分類)'!AZ$119,0)</f>
        <v>6.23921899658678E-4</v>
      </c>
      <c r="BA16" s="303">
        <f>IFERROR('生産者価格表(106分類)'!BA16/'生産者価格表(106分類)'!BA$119,0)</f>
        <v>1.6002854348917727E-3</v>
      </c>
      <c r="BB16" s="303">
        <f>IFERROR('生産者価格表(106分類)'!BB16/'生産者価格表(106分類)'!BB$119,0)</f>
        <v>2.9495412546182965E-3</v>
      </c>
      <c r="BC16" s="303">
        <f>IFERROR('生産者価格表(106分類)'!BC16/'生産者価格表(106分類)'!BC$119,0)</f>
        <v>1.4075511387106067E-3</v>
      </c>
      <c r="BD16" s="303">
        <f>IFERROR('生産者価格表(106分類)'!BD16/'生産者価格表(106分類)'!BD$119,0)</f>
        <v>0</v>
      </c>
      <c r="BE16" s="303">
        <f>IFERROR('生産者価格表(106分類)'!BE16/'生産者価格表(106分類)'!BE$119,0)</f>
        <v>8.1389578163771714E-4</v>
      </c>
      <c r="BF16" s="303">
        <f>IFERROR('生産者価格表(106分類)'!BF16/'生産者価格表(106分類)'!BF$119,0)</f>
        <v>1.5619883289328196E-4</v>
      </c>
      <c r="BG16" s="303">
        <f>IFERROR('生産者価格表(106分類)'!BG16/'生産者価格表(106分類)'!BG$119,0)</f>
        <v>1.0778303344020101E-3</v>
      </c>
      <c r="BH16" s="303">
        <f>IFERROR('生産者価格表(106分類)'!BH16/'生産者価格表(106分類)'!BH$119,0)</f>
        <v>2.1841691420583609E-4</v>
      </c>
      <c r="BI16" s="303">
        <f>IFERROR('生産者価格表(106分類)'!BI16/'生産者価格表(106分類)'!BI$119,0)</f>
        <v>4.478356072090281E-3</v>
      </c>
      <c r="BJ16" s="303">
        <f>IFERROR('生産者価格表(106分類)'!BJ16/'生産者価格表(106分類)'!BJ$119,0)</f>
        <v>1.522168947148843E-3</v>
      </c>
      <c r="BK16" s="303">
        <f>IFERROR('生産者価格表(106分類)'!BK16/'生産者価格表(106分類)'!BK$119,0)</f>
        <v>3.1076758041371517E-3</v>
      </c>
      <c r="BL16" s="303">
        <f>IFERROR('生産者価格表(106分類)'!BL16/'生産者価格表(106分類)'!BL$119,0)</f>
        <v>1.611884577741519E-3</v>
      </c>
      <c r="BM16" s="303">
        <f>IFERROR('生産者価格表(106分類)'!BM16/'生産者価格表(106分類)'!BM$119,0)</f>
        <v>1.1841194686161619E-3</v>
      </c>
      <c r="BN16" s="303">
        <f>IFERROR('生産者価格表(106分類)'!BN16/'生産者価格表(106分類)'!BN$119,0)</f>
        <v>1.6825109915286466E-3</v>
      </c>
      <c r="BO16" s="303">
        <f>IFERROR('生産者価格表(106分類)'!BO16/'生産者価格表(106分類)'!BO$119,0)</f>
        <v>3.0945522228441666E-4</v>
      </c>
      <c r="BP16" s="303">
        <f>IFERROR('生産者価格表(106分類)'!BP16/'生産者価格表(106分類)'!BP$119,0)</f>
        <v>3.2737014189625696E-4</v>
      </c>
      <c r="BQ16" s="303">
        <f>IFERROR('生産者価格表(106分類)'!BQ16/'生産者価格表(106分類)'!BQ$119,0)</f>
        <v>8.7189445259460861E-4</v>
      </c>
      <c r="BR16" s="303">
        <f>IFERROR('生産者価格表(106分類)'!BR16/'生産者価格表(106分類)'!BR$119,0)</f>
        <v>1.7901663159219099E-3</v>
      </c>
      <c r="BS16" s="303">
        <f>IFERROR('生産者価格表(106分類)'!BS16/'生産者価格表(106分類)'!BS$119,0)</f>
        <v>3.5898486138808013E-3</v>
      </c>
      <c r="BT16" s="303">
        <f>IFERROR('生産者価格表(106分類)'!BT16/'生産者価格表(106分類)'!BT$119,0)</f>
        <v>1.3072374525586606E-3</v>
      </c>
      <c r="BU16" s="303">
        <f>IFERROR('生産者価格表(106分類)'!BU16/'生産者価格表(106分類)'!BU$119,0)</f>
        <v>1.9329986160485478E-4</v>
      </c>
      <c r="BV16" s="303">
        <f>IFERROR('生産者価格表(106分類)'!BV16/'生産者価格表(106分類)'!BV$119,0)</f>
        <v>2.1538820106649308E-5</v>
      </c>
      <c r="BW16" s="303">
        <f>IFERROR('生産者価格表(106分類)'!BW16/'生産者価格表(106分類)'!BW$119,0)</f>
        <v>0</v>
      </c>
      <c r="BX16" s="303">
        <f>IFERROR('生産者価格表(106分類)'!BX16/'生産者価格表(106分類)'!BX$119,0)</f>
        <v>1.2123463012826464E-3</v>
      </c>
      <c r="BY16" s="303">
        <f>IFERROR('生産者価格表(106分類)'!BY16/'生産者価格表(106分類)'!BY$119,0)</f>
        <v>4.0366119316166465E-4</v>
      </c>
      <c r="BZ16" s="303">
        <f>IFERROR('生産者価格表(106分類)'!BZ16/'生産者価格表(106分類)'!BZ$119,0)</f>
        <v>5.2469294638352113E-4</v>
      </c>
      <c r="CA16" s="303">
        <f>IFERROR('生産者価格表(106分類)'!CA16/'生産者価格表(106分類)'!CA$119,0)</f>
        <v>4.4678975975223417E-3</v>
      </c>
      <c r="CB16" s="303">
        <f>IFERROR('生産者価格表(106分類)'!CB16/'生産者価格表(106分類)'!CB$119,0)</f>
        <v>1.7881007991920649E-3</v>
      </c>
      <c r="CC16" s="303">
        <f>IFERROR('生産者価格表(106分類)'!CC16/'生産者価格表(106分類)'!CC$119,0)</f>
        <v>3.1861018881845928E-4</v>
      </c>
      <c r="CD16" s="303">
        <f>IFERROR('生産者価格表(106分類)'!CD16/'生産者価格表(106分類)'!CD$119,0)</f>
        <v>9.262567246621187E-4</v>
      </c>
      <c r="CE16" s="303">
        <f>IFERROR('生産者価格表(106分類)'!CE16/'生産者価格表(106分類)'!CE$119,0)</f>
        <v>1.7793113645604966E-3</v>
      </c>
      <c r="CF16" s="303">
        <f>IFERROR('生産者価格表(106分類)'!CF16/'生産者価格表(106分類)'!CF$119,0)</f>
        <v>2.279493245870152E-3</v>
      </c>
      <c r="CG16" s="303">
        <f>IFERROR('生産者価格表(106分類)'!CG16/'生産者価格表(106分類)'!CG$119,0)</f>
        <v>4.8603940951976029E-4</v>
      </c>
      <c r="CH16" s="303">
        <f>IFERROR('生産者価格表(106分類)'!CH16/'生産者価格表(106分類)'!CH$119,0)</f>
        <v>7.0389988979345161E-4</v>
      </c>
      <c r="CI16" s="303">
        <f>IFERROR('生産者価格表(106分類)'!CI16/'生産者価格表(106分類)'!CI$119,0)</f>
        <v>1.0354827075817565E-3</v>
      </c>
      <c r="CJ16" s="303">
        <f>IFERROR('生産者価格表(106分類)'!CJ16/'生産者価格表(106分類)'!CJ$119,0)</f>
        <v>1.0045851736697664E-3</v>
      </c>
      <c r="CK16" s="303">
        <f>IFERROR('生産者価格表(106分類)'!CK16/'生産者価格表(106分類)'!CK$119,0)</f>
        <v>8.8126704044734635E-4</v>
      </c>
      <c r="CL16" s="303">
        <f>IFERROR('生産者価格表(106分類)'!CL16/'生産者価格表(106分類)'!CL$119,0)</f>
        <v>2.8371467693293255E-3</v>
      </c>
      <c r="CM16" s="303">
        <f>IFERROR('生産者価格表(106分類)'!CM16/'生産者価格表(106分類)'!CM$119,0)</f>
        <v>1.0646000380239946E-4</v>
      </c>
      <c r="CN16" s="303">
        <f>IFERROR('生産者価格表(106分類)'!CN16/'生産者価格表(106分類)'!CN$119,0)</f>
        <v>8.7749812543401202E-4</v>
      </c>
      <c r="CO16" s="303">
        <f>IFERROR('生産者価格表(106分類)'!CO16/'生産者価格表(106分類)'!CO$119,0)</f>
        <v>2.6207336113604064E-3</v>
      </c>
      <c r="CP16" s="303">
        <f>IFERROR('生産者価格表(106分類)'!CP16/'生産者価格表(106分類)'!CP$119,0)</f>
        <v>3.2782629292021394E-3</v>
      </c>
      <c r="CQ16" s="303">
        <f>IFERROR('生産者価格表(106分類)'!CQ16/'生産者価格表(106分類)'!CQ$119,0)</f>
        <v>5.8191521263370287E-3</v>
      </c>
      <c r="CR16" s="303">
        <f>IFERROR('生産者価格表(106分類)'!CR16/'生産者価格表(106分類)'!CR$119,0)</f>
        <v>3.361019836550838E-3</v>
      </c>
      <c r="CS16" s="303">
        <f>IFERROR('生産者価格表(106分類)'!CS16/'生産者価格表(106分類)'!CS$119,0)</f>
        <v>3.438984578925517E-2</v>
      </c>
      <c r="CT16" s="303">
        <f>IFERROR('生産者価格表(106分類)'!CT16/'生産者価格表(106分類)'!CT$119,0)</f>
        <v>2.9113829488939501E-3</v>
      </c>
      <c r="CU16" s="303">
        <f>IFERROR('生産者価格表(106分類)'!CU16/'生産者価格表(106分類)'!CU$119,0)</f>
        <v>4.0764234867034097E-4</v>
      </c>
      <c r="CV16" s="303">
        <f>IFERROR('生産者価格表(106分類)'!CV16/'生産者価格表(106分類)'!CV$119,0)</f>
        <v>6.288718277155011E-4</v>
      </c>
      <c r="CW16" s="303">
        <f>IFERROR('生産者価格表(106分類)'!CW16/'生産者価格表(106分類)'!CW$119,0)</f>
        <v>2.0533401799231032E-3</v>
      </c>
      <c r="CX16" s="303">
        <f>IFERROR('生産者価格表(106分類)'!CX16/'生産者価格表(106分類)'!CX$119,0)</f>
        <v>1.0620046289767529E-2</v>
      </c>
      <c r="CY16" s="303">
        <f>IFERROR('生産者価格表(106分類)'!CY16/'生産者価格表(106分類)'!CY$119,0)</f>
        <v>6.4947235726120587E-4</v>
      </c>
      <c r="CZ16" s="303">
        <f>IFERROR('生産者価格表(106分類)'!CZ16/'生産者価格表(106分類)'!CZ$119,0)</f>
        <v>6.9233730172616253E-3</v>
      </c>
      <c r="DA16" s="303">
        <f>IFERROR('生産者価格表(106分類)'!DA16/'生産者価格表(106分類)'!DA$119,0)</f>
        <v>5.2866210065612776E-3</v>
      </c>
      <c r="DB16" s="303">
        <f>IFERROR('生産者価格表(106分類)'!DB16/'生産者価格表(106分類)'!DB$119,0)</f>
        <v>4.3460077513965906E-3</v>
      </c>
      <c r="DC16" s="303">
        <f>IFERROR('生産者価格表(106分類)'!DC16/'生産者価格表(106分類)'!DC$119,0)</f>
        <v>2.8121817405302408E-3</v>
      </c>
      <c r="DD16" s="304">
        <f>IFERROR('生産者価格表(106分類)'!DD16/'生産者価格表(106分類)'!DD$119,0)</f>
        <v>3.4676701437027179E-4</v>
      </c>
      <c r="DE16" s="304">
        <f>IFERROR('生産者価格表(106分類)'!DE16/'生産者価格表(106分類)'!DE$119,0)</f>
        <v>2.1430672744249092E-3</v>
      </c>
    </row>
    <row r="17" spans="1:109" x14ac:dyDescent="0.15">
      <c r="A17" s="309" t="s">
        <v>58</v>
      </c>
      <c r="B17" s="302" t="s">
        <v>59</v>
      </c>
      <c r="C17" s="303">
        <f>IFERROR('生産者価格表(106分類)'!C17/'生産者価格表(106分類)'!C$119,0)</f>
        <v>3.9163105569621463E-5</v>
      </c>
      <c r="D17" s="303">
        <f>IFERROR('生産者価格表(106分類)'!D17/'生産者価格表(106分類)'!D$119,0)</f>
        <v>3.0177474152406941E-3</v>
      </c>
      <c r="E17" s="303">
        <f>IFERROR('生産者価格表(106分類)'!E17/'生産者価格表(106分類)'!E$119,0)</f>
        <v>1.1125172792559324E-4</v>
      </c>
      <c r="F17" s="303">
        <f>IFERROR('生産者価格表(106分類)'!F17/'生産者価格表(106分類)'!F$119,0)</f>
        <v>9.366497303517617E-3</v>
      </c>
      <c r="G17" s="303">
        <f>IFERROR('生産者価格表(106分類)'!G17/'生産者価格表(106分類)'!G$119,0)</f>
        <v>1.042979624048374E-3</v>
      </c>
      <c r="H17" s="303">
        <f>IFERROR('生産者価格表(106分類)'!H17/'生産者価格表(106分類)'!H$119,0)</f>
        <v>0</v>
      </c>
      <c r="I17" s="303">
        <f>IFERROR('生産者価格表(106分類)'!I17/'生産者価格表(106分類)'!I$119,0)</f>
        <v>1.9449927721059272E-4</v>
      </c>
      <c r="J17" s="303">
        <f>IFERROR('生産者価格表(106分類)'!J17/'生産者価格表(106分類)'!J$119,0)</f>
        <v>3.4890975834179626E-4</v>
      </c>
      <c r="K17" s="303">
        <f>IFERROR('生産者価格表(106分類)'!K17/'生産者価格表(106分類)'!K$119,0)</f>
        <v>2.4392462671640432E-4</v>
      </c>
      <c r="L17" s="303">
        <f>IFERROR('生産者価格表(106分類)'!L17/'生産者価格表(106分類)'!L$119,0)</f>
        <v>1.2484775841630647E-3</v>
      </c>
      <c r="M17" s="303">
        <f>IFERROR('生産者価格表(106分類)'!M17/'生産者価格表(106分類)'!M$119,0)</f>
        <v>0</v>
      </c>
      <c r="N17" s="303">
        <f>IFERROR('生産者価格表(106分類)'!N17/'生産者価格表(106分類)'!N$119,0)</f>
        <v>5.8014062608776369E-5</v>
      </c>
      <c r="O17" s="303">
        <f>IFERROR('生産者価格表(106分類)'!O17/'生産者価格表(106分類)'!O$119,0)</f>
        <v>3.4309031356929813E-4</v>
      </c>
      <c r="P17" s="303">
        <f>IFERROR('生産者価格表(106分類)'!P17/'生産者価格表(106分類)'!P$119,0)</f>
        <v>0.10662046662591348</v>
      </c>
      <c r="Q17" s="303">
        <f>IFERROR('生産者価格表(106分類)'!Q17/'生産者価格表(106分類)'!Q$119,0)</f>
        <v>0.12418476072895139</v>
      </c>
      <c r="R17" s="303">
        <f>IFERROR('生産者価格表(106分類)'!R17/'生産者価格表(106分類)'!R$119,0)</f>
        <v>0.18366573827093507</v>
      </c>
      <c r="S17" s="303">
        <f>IFERROR('生産者価格表(106分類)'!S17/'生産者価格表(106分類)'!S$119,0)</f>
        <v>1.8768119515385074E-4</v>
      </c>
      <c r="T17" s="303">
        <f>IFERROR('生産者価格表(106分類)'!T17/'生産者価格表(106分類)'!T$119,0)</f>
        <v>4.304637008793835E-5</v>
      </c>
      <c r="U17" s="303">
        <f>IFERROR('生産者価格表(106分類)'!U17/'生産者価格表(106分類)'!U$119,0)</f>
        <v>2.3099811770840718E-4</v>
      </c>
      <c r="V17" s="303">
        <f>IFERROR('生産者価格表(106分類)'!V17/'生産者価格表(106分類)'!V$119,0)</f>
        <v>0</v>
      </c>
      <c r="W17" s="303">
        <f>IFERROR('生産者価格表(106分類)'!W17/'生産者価格表(106分類)'!W$119,0)</f>
        <v>0</v>
      </c>
      <c r="X17" s="303">
        <f>IFERROR('生産者価格表(106分類)'!X17/'生産者価格表(106分類)'!X$119,0)</f>
        <v>3.937726847307508E-4</v>
      </c>
      <c r="Y17" s="303">
        <f>IFERROR('生産者価格表(106分類)'!Y17/'生産者価格表(106分類)'!Y$119,0)</f>
        <v>0</v>
      </c>
      <c r="Z17" s="303">
        <f>IFERROR('生産者価格表(106分類)'!Z17/'生産者価格表(106分類)'!Z$119,0)</f>
        <v>0</v>
      </c>
      <c r="AA17" s="303">
        <f>IFERROR('生産者価格表(106分類)'!AA17/'生産者価格表(106分類)'!AA$119,0)</f>
        <v>1.7794612045681312E-4</v>
      </c>
      <c r="AB17" s="303">
        <f>IFERROR('生産者価格表(106分類)'!AB17/'生産者価格表(106分類)'!AB$119,0)</f>
        <v>0</v>
      </c>
      <c r="AC17" s="303">
        <f>IFERROR('生産者価格表(106分類)'!AC17/'生産者価格表(106分類)'!AC$119,0)</f>
        <v>0</v>
      </c>
      <c r="AD17" s="303">
        <f>IFERROR('生産者価格表(106分類)'!AD17/'生産者価格表(106分類)'!AD$119,0)</f>
        <v>1.6993860595187606E-4</v>
      </c>
      <c r="AE17" s="303">
        <f>IFERROR('生産者価格表(106分類)'!AE17/'生産者価格表(106分類)'!AE$119,0)</f>
        <v>2.1113527437028903E-5</v>
      </c>
      <c r="AF17" s="303">
        <f>IFERROR('生産者価格表(106分類)'!AF17/'生産者価格表(106分類)'!AF$119,0)</f>
        <v>3.7926675094816689E-4</v>
      </c>
      <c r="AG17" s="303">
        <f>IFERROR('生産者価格表(106分類)'!AG17/'生産者価格表(106分類)'!AG$119,0)</f>
        <v>5.0556237852790731E-3</v>
      </c>
      <c r="AH17" s="303">
        <f>IFERROR('生産者価格表(106分類)'!AH17/'生産者価格表(106分類)'!AH$119,0)</f>
        <v>5.4651653315907824E-5</v>
      </c>
      <c r="AI17" s="303">
        <f>IFERROR('生産者価格表(106分類)'!AI17/'生産者価格表(106分類)'!AI$119,0)</f>
        <v>2.5070699978756106E-2</v>
      </c>
      <c r="AJ17" s="303">
        <f>IFERROR('生産者価格表(106分類)'!AJ17/'生産者価格表(106分類)'!AJ$119,0)</f>
        <v>1.4002980611686514E-3</v>
      </c>
      <c r="AK17" s="303">
        <f>IFERROR('生産者価格表(106分類)'!AK17/'生産者価格表(106分類)'!AK$119,0)</f>
        <v>0</v>
      </c>
      <c r="AL17" s="303">
        <f>IFERROR('生産者価格表(106分類)'!AL17/'生産者価格表(106分類)'!AL$119,0)</f>
        <v>0</v>
      </c>
      <c r="AM17" s="303">
        <f>IFERROR('生産者価格表(106分類)'!AM17/'生産者価格表(106分類)'!AM$119,0)</f>
        <v>0</v>
      </c>
      <c r="AN17" s="303">
        <f>IFERROR('生産者価格表(106分類)'!AN17/'生産者価格表(106分類)'!AN$119,0)</f>
        <v>3.3569663766247717E-6</v>
      </c>
      <c r="AO17" s="303">
        <f>IFERROR('生産者価格表(106分類)'!AO17/'生産者価格表(106分類)'!AO$119,0)</f>
        <v>0</v>
      </c>
      <c r="AP17" s="303">
        <f>IFERROR('生産者価格表(106分類)'!AP17/'生産者価格表(106分類)'!AP$119,0)</f>
        <v>4.5114138771090858E-4</v>
      </c>
      <c r="AQ17" s="303">
        <f>IFERROR('生産者価格表(106分類)'!AQ17/'生産者価格表(106分類)'!AQ$119,0)</f>
        <v>1.156005448303939E-3</v>
      </c>
      <c r="AR17" s="303">
        <f>IFERROR('生産者価格表(106分類)'!AR17/'生産者価格表(106分類)'!AR$119,0)</f>
        <v>7.7730046158083787E-4</v>
      </c>
      <c r="AS17" s="303">
        <f>IFERROR('生産者価格表(106分類)'!AS17/'生産者価格表(106分類)'!AS$119,0)</f>
        <v>1.3343758632475432E-4</v>
      </c>
      <c r="AT17" s="303">
        <f>IFERROR('生産者価格表(106分類)'!AT17/'生産者価格表(106分類)'!AT$119,0)</f>
        <v>9.6596611276108176E-5</v>
      </c>
      <c r="AU17" s="303">
        <f>IFERROR('生産者価格表(106分類)'!AU17/'生産者価格表(106分類)'!AU$119,0)</f>
        <v>1.379851173194891E-3</v>
      </c>
      <c r="AV17" s="303">
        <f>IFERROR('生産者価格表(106分類)'!AV17/'生産者価格表(106分類)'!AV$119,0)</f>
        <v>4.9670213068139924E-5</v>
      </c>
      <c r="AW17" s="303">
        <f>IFERROR('生産者価格表(106分類)'!AW17/'生産者価格表(106分類)'!AW$119,0)</f>
        <v>1.3972018226040747E-4</v>
      </c>
      <c r="AX17" s="303">
        <f>IFERROR('生産者価格表(106分類)'!AX17/'生産者価格表(106分類)'!AX$119,0)</f>
        <v>3.2819417337669003E-4</v>
      </c>
      <c r="AY17" s="303">
        <f>IFERROR('生産者価格表(106分類)'!AY17/'生産者価格表(106分類)'!AY$119,0)</f>
        <v>4.368685264027451E-4</v>
      </c>
      <c r="AZ17" s="303">
        <f>IFERROR('生産者価格表(106分類)'!AZ17/'生産者価格表(106分類)'!AZ$119,0)</f>
        <v>3.6701288215216355E-5</v>
      </c>
      <c r="BA17" s="303">
        <f>IFERROR('生産者価格表(106分類)'!BA17/'生産者価格表(106分類)'!BA$119,0)</f>
        <v>2.0746887966804979E-4</v>
      </c>
      <c r="BB17" s="303">
        <f>IFERROR('生産者価格表(106分類)'!BB17/'生産者価格表(106分類)'!BB$119,0)</f>
        <v>6.0062204964709398E-5</v>
      </c>
      <c r="BC17" s="303">
        <f>IFERROR('生産者価格表(106分類)'!BC17/'生産者価格表(106分類)'!BC$119,0)</f>
        <v>2.2562472013856828E-5</v>
      </c>
      <c r="BD17" s="303">
        <f>IFERROR('生産者価格表(106分類)'!BD17/'生産者価格表(106分類)'!BD$119,0)</f>
        <v>0</v>
      </c>
      <c r="BE17" s="303">
        <f>IFERROR('生産者価格表(106分類)'!BE17/'生産者価格表(106分類)'!BE$119,0)</f>
        <v>5.1612903225806454E-4</v>
      </c>
      <c r="BF17" s="303">
        <f>IFERROR('生産者価格表(106分類)'!BF17/'生産者価格表(106分類)'!BF$119,0)</f>
        <v>1.3998521135026584E-4</v>
      </c>
      <c r="BG17" s="303">
        <f>IFERROR('生産者価格表(106分類)'!BG17/'生産者価格表(106分類)'!BG$119,0)</f>
        <v>1.7410049223206992E-3</v>
      </c>
      <c r="BH17" s="303">
        <f>IFERROR('生産者価格表(106分類)'!BH17/'生産者価格表(106分類)'!BH$119,0)</f>
        <v>1.0484011881880134E-3</v>
      </c>
      <c r="BI17" s="303">
        <f>IFERROR('生産者価格表(106分類)'!BI17/'生産者価格表(106分類)'!BI$119,0)</f>
        <v>2.3508842849924202E-2</v>
      </c>
      <c r="BJ17" s="303">
        <f>IFERROR('生産者価格表(106分類)'!BJ17/'生産者価格表(106分類)'!BJ$119,0)</f>
        <v>0</v>
      </c>
      <c r="BK17" s="303">
        <f>IFERROR('生産者価格表(106分類)'!BK17/'生産者価格表(106分類)'!BK$119,0)</f>
        <v>6.269089314097602E-2</v>
      </c>
      <c r="BL17" s="303">
        <f>IFERROR('生産者価格表(106分類)'!BL17/'生産者価格表(106分類)'!BL$119,0)</f>
        <v>1.4242942552800392E-2</v>
      </c>
      <c r="BM17" s="303">
        <f>IFERROR('生産者価格表(106分類)'!BM17/'生産者価格表(106分類)'!BM$119,0)</f>
        <v>1.9699910881817132E-3</v>
      </c>
      <c r="BN17" s="303">
        <f>IFERROR('生産者価格表(106分類)'!BN17/'生産者価格表(106分類)'!BN$119,0)</f>
        <v>3.6745962144050502E-3</v>
      </c>
      <c r="BO17" s="303">
        <f>IFERROR('生産者価格表(106分類)'!BO17/'生産者価格表(106分類)'!BO$119,0)</f>
        <v>2.6590081206887919E-3</v>
      </c>
      <c r="BP17" s="303">
        <f>IFERROR('生産者価格表(106分類)'!BP17/'生産者価格表(106分類)'!BP$119,0)</f>
        <v>7.1724287739399019E-6</v>
      </c>
      <c r="BQ17" s="303">
        <f>IFERROR('生産者価格表(106分類)'!BQ17/'生産者価格表(106分類)'!BQ$119,0)</f>
        <v>0</v>
      </c>
      <c r="BR17" s="303">
        <f>IFERROR('生産者価格表(106分類)'!BR17/'生産者価格表(106分類)'!BR$119,0)</f>
        <v>3.9755489706952928E-6</v>
      </c>
      <c r="BS17" s="303">
        <f>IFERROR('生産者価格表(106分類)'!BS17/'生産者価格表(106分類)'!BS$119,0)</f>
        <v>6.6501359953357838E-4</v>
      </c>
      <c r="BT17" s="303">
        <f>IFERROR('生産者価格表(106分類)'!BT17/'生産者価格表(106分類)'!BT$119,0)</f>
        <v>7.0814776241062127E-5</v>
      </c>
      <c r="BU17" s="303">
        <f>IFERROR('生産者価格表(106分類)'!BU17/'生産者価格表(106分類)'!BU$119,0)</f>
        <v>2.0988041433751877E-7</v>
      </c>
      <c r="BV17" s="303">
        <f>IFERROR('生産者価格表(106分類)'!BV17/'生産者価格表(106分類)'!BV$119,0)</f>
        <v>1.28589970785966E-6</v>
      </c>
      <c r="BW17" s="303">
        <f>IFERROR('生産者価格表(106分類)'!BW17/'生産者価格表(106分類)'!BW$119,0)</f>
        <v>2.7199899457248362E-6</v>
      </c>
      <c r="BX17" s="303">
        <f>IFERROR('生産者価格表(106分類)'!BX17/'生産者価格表(106分類)'!BX$119,0)</f>
        <v>3.7139711636667505E-6</v>
      </c>
      <c r="BY17" s="303">
        <f>IFERROR('生産者価格表(106分類)'!BY17/'生産者価格表(106分類)'!BY$119,0)</f>
        <v>2.0382811207920859E-7</v>
      </c>
      <c r="BZ17" s="303">
        <f>IFERROR('生産者価格表(106分類)'!BZ17/'生産者価格表(106分類)'!BZ$119,0)</f>
        <v>0</v>
      </c>
      <c r="CA17" s="303">
        <f>IFERROR('生産者価格表(106分類)'!CA17/'生産者価格表(106分類)'!CA$119,0)</f>
        <v>3.4925750848590042E-4</v>
      </c>
      <c r="CB17" s="303">
        <f>IFERROR('生産者価格表(106分類)'!CB17/'生産者価格表(106分類)'!CB$119,0)</f>
        <v>4.6838114984449743E-6</v>
      </c>
      <c r="CC17" s="303">
        <f>IFERROR('生産者価格表(106分類)'!CC17/'生産者価格表(106分類)'!CC$119,0)</f>
        <v>2.3955653294620996E-6</v>
      </c>
      <c r="CD17" s="303">
        <f>IFERROR('生産者価格表(106分類)'!CD17/'生産者価格表(106分類)'!CD$119,0)</f>
        <v>4.9869049292942773E-4</v>
      </c>
      <c r="CE17" s="303">
        <f>IFERROR('生産者価格表(106分類)'!CE17/'生産者価格表(106分類)'!CE$119,0)</f>
        <v>4.2794464301455012E-4</v>
      </c>
      <c r="CF17" s="303">
        <f>IFERROR('生産者価格表(106分類)'!CF17/'生産者価格表(106分類)'!CF$119,0)</f>
        <v>5.183766806886043E-5</v>
      </c>
      <c r="CG17" s="303">
        <f>IFERROR('生産者価格表(106分類)'!CG17/'生産者価格表(106分類)'!CG$119,0)</f>
        <v>4.2435928140811558E-5</v>
      </c>
      <c r="CH17" s="303">
        <f>IFERROR('生産者価格表(106分類)'!CH17/'生産者価格表(106分類)'!CH$119,0)</f>
        <v>1.1404600234633297E-4</v>
      </c>
      <c r="CI17" s="303">
        <f>IFERROR('生産者価格表(106分類)'!CI17/'生産者価格表(106分類)'!CI$119,0)</f>
        <v>1.6441906989561893E-5</v>
      </c>
      <c r="CJ17" s="303">
        <f>IFERROR('生産者価格表(106分類)'!CJ17/'生産者価格表(106分類)'!CJ$119,0)</f>
        <v>3.9285453718929412E-5</v>
      </c>
      <c r="CK17" s="303">
        <f>IFERROR('生産者価格表(106分類)'!CK17/'生産者価格表(106分類)'!CK$119,0)</f>
        <v>2.4801136222720816E-5</v>
      </c>
      <c r="CL17" s="303">
        <f>IFERROR('生産者価格表(106分類)'!CL17/'生産者価格表(106分類)'!CL$119,0)</f>
        <v>2.8552741171569624E-5</v>
      </c>
      <c r="CM17" s="303">
        <f>IFERROR('生産者価格表(106分類)'!CM17/'生産者価格表(106分類)'!CM$119,0)</f>
        <v>1.9748061413598549E-5</v>
      </c>
      <c r="CN17" s="303">
        <f>IFERROR('生産者価格表(106分類)'!CN17/'生産者価格表(106分類)'!CN$119,0)</f>
        <v>4.5083671373750432E-5</v>
      </c>
      <c r="CO17" s="303">
        <f>IFERROR('生産者価格表(106分類)'!CO17/'生産者価格表(106分類)'!CO$119,0)</f>
        <v>1.1048146277570029E-6</v>
      </c>
      <c r="CP17" s="303">
        <f>IFERROR('生産者価格表(106分類)'!CP17/'生産者価格表(106分類)'!CP$119,0)</f>
        <v>4.0467593344386719E-4</v>
      </c>
      <c r="CQ17" s="303">
        <f>IFERROR('生産者価格表(106分類)'!CQ17/'生産者価格表(106分類)'!CQ$119,0)</f>
        <v>3.5746769882154813E-5</v>
      </c>
      <c r="CR17" s="303">
        <f>IFERROR('生産者価格表(106分類)'!CR17/'生産者価格表(106分類)'!CR$119,0)</f>
        <v>2.7862044302487499E-5</v>
      </c>
      <c r="CS17" s="303">
        <f>IFERROR('生産者価格表(106分類)'!CS17/'生産者価格表(106分類)'!CS$119,0)</f>
        <v>1.1676293721258979E-4</v>
      </c>
      <c r="CT17" s="303">
        <f>IFERROR('生産者価格表(106分類)'!CT17/'生産者価格表(106分類)'!CT$119,0)</f>
        <v>3.4331303562543165E-5</v>
      </c>
      <c r="CU17" s="303">
        <f>IFERROR('生産者価格表(106分類)'!CU17/'生産者価格表(106分類)'!CU$119,0)</f>
        <v>7.5629378231974209E-7</v>
      </c>
      <c r="CV17" s="303">
        <f>IFERROR('生産者価格表(106分類)'!CV17/'生産者価格表(106分類)'!CV$119,0)</f>
        <v>2.9296224169185542E-5</v>
      </c>
      <c r="CW17" s="303">
        <f>IFERROR('生産者価格表(106分類)'!CW17/'生産者価格表(106分類)'!CW$119,0)</f>
        <v>3.301554150104507E-4</v>
      </c>
      <c r="CX17" s="303">
        <f>IFERROR('生産者価格表(106分類)'!CX17/'生産者価格表(106分類)'!CX$119,0)</f>
        <v>2.5441772315742641E-4</v>
      </c>
      <c r="CY17" s="303">
        <f>IFERROR('生産者価格表(106分類)'!CY17/'生産者価格表(106分類)'!CY$119,0)</f>
        <v>8.6032238705367964E-4</v>
      </c>
      <c r="CZ17" s="303">
        <f>IFERROR('生産者価格表(106分類)'!CZ17/'生産者価格表(106分類)'!CZ$119,0)</f>
        <v>4.4228201647410323E-4</v>
      </c>
      <c r="DA17" s="303">
        <f>IFERROR('生産者価格表(106分類)'!DA17/'生産者価格表(106分類)'!DA$119,0)</f>
        <v>6.0572477674537253E-4</v>
      </c>
      <c r="DB17" s="303">
        <f>IFERROR('生産者価格表(106分類)'!DB17/'生産者価格表(106分類)'!DB$119,0)</f>
        <v>4.5897075848491995E-4</v>
      </c>
      <c r="DC17" s="303">
        <f>IFERROR('生産者価格表(106分類)'!DC17/'生産者価格表(106分類)'!DC$119,0)</f>
        <v>0</v>
      </c>
      <c r="DD17" s="304">
        <f>IFERROR('生産者価格表(106分類)'!DD17/'生産者価格表(106分類)'!DD$119,0)</f>
        <v>2.1587274610007038E-5</v>
      </c>
      <c r="DE17" s="304">
        <f>IFERROR('生産者価格表(106分類)'!DE17/'生産者価格表(106分類)'!DE$119,0)</f>
        <v>3.6836525478101344E-3</v>
      </c>
    </row>
    <row r="18" spans="1:109" x14ac:dyDescent="0.15">
      <c r="A18" s="309" t="s">
        <v>60</v>
      </c>
      <c r="B18" s="302" t="s">
        <v>61</v>
      </c>
      <c r="C18" s="303">
        <f>IFERROR('生産者価格表(106分類)'!C18/'生産者価格表(106分類)'!C$119,0)</f>
        <v>0</v>
      </c>
      <c r="D18" s="303">
        <f>IFERROR('生産者価格表(106分類)'!D18/'生産者価格表(106分類)'!D$119,0)</f>
        <v>0</v>
      </c>
      <c r="E18" s="303">
        <f>IFERROR('生産者価格表(106分類)'!E18/'生産者価格表(106分類)'!E$119,0)</f>
        <v>4.8326542447316521E-5</v>
      </c>
      <c r="F18" s="303">
        <f>IFERROR('生産者価格表(106分類)'!F18/'生産者価格表(106分類)'!F$119,0)</f>
        <v>2.7306150710447528E-4</v>
      </c>
      <c r="G18" s="303">
        <f>IFERROR('生産者価格表(106分類)'!G18/'生産者価格表(106分類)'!G$119,0)</f>
        <v>3.2160144121488085E-4</v>
      </c>
      <c r="H18" s="303">
        <f>IFERROR('生産者価格表(106分類)'!H18/'生産者価格表(106分類)'!H$119,0)</f>
        <v>0</v>
      </c>
      <c r="I18" s="303">
        <f>IFERROR('生産者価格表(106分類)'!I18/'生産者価格表(106分類)'!I$119,0)</f>
        <v>8.2402196624829034E-4</v>
      </c>
      <c r="J18" s="303">
        <f>IFERROR('生産者価格表(106分類)'!J18/'生産者価格表(106分類)'!J$119,0)</f>
        <v>1.940560732478623E-4</v>
      </c>
      <c r="K18" s="303">
        <f>IFERROR('生産者価格表(106分類)'!K18/'生産者価格表(106分類)'!K$119,0)</f>
        <v>1.4457556110555823E-4</v>
      </c>
      <c r="L18" s="303">
        <f>IFERROR('生産者価格表(106分類)'!L18/'生産者価格表(106分類)'!L$119,0)</f>
        <v>1.4356442965083131E-5</v>
      </c>
      <c r="M18" s="303">
        <f>IFERROR('生産者価格表(106分類)'!M18/'生産者価格表(106分類)'!M$119,0)</f>
        <v>0</v>
      </c>
      <c r="N18" s="303">
        <f>IFERROR('生産者価格表(106分類)'!N18/'生産者価格表(106分類)'!N$119,0)</f>
        <v>7.2710958469666379E-4</v>
      </c>
      <c r="O18" s="303">
        <f>IFERROR('生産者価格表(106分類)'!O18/'生産者価格表(106分類)'!O$119,0)</f>
        <v>6.5568371037688091E-4</v>
      </c>
      <c r="P18" s="303">
        <f>IFERROR('生産者価格表(106分類)'!P18/'生産者価格表(106分類)'!P$119,0)</f>
        <v>2.6114262572720558E-4</v>
      </c>
      <c r="Q18" s="303">
        <f>IFERROR('生産者価格表(106分類)'!Q18/'生産者価格表(106分類)'!Q$119,0)</f>
        <v>2.7234677315689178E-2</v>
      </c>
      <c r="R18" s="303">
        <f>IFERROR('生産者価格表(106分類)'!R18/'生産者価格表(106分類)'!R$119,0)</f>
        <v>8.4800516879340979E-4</v>
      </c>
      <c r="S18" s="303">
        <f>IFERROR('生産者価格表(106分類)'!S18/'生産者価格表(106分類)'!S$119,0)</f>
        <v>9.5680609294119981E-4</v>
      </c>
      <c r="T18" s="303">
        <f>IFERROR('生産者価格表(106分類)'!T18/'生産者価格表(106分類)'!T$119,0)</f>
        <v>4.2884946200108585E-4</v>
      </c>
      <c r="U18" s="303">
        <f>IFERROR('生産者価格表(106分類)'!U18/'生産者価格表(106分類)'!U$119,0)</f>
        <v>1.0589319653365598E-3</v>
      </c>
      <c r="V18" s="303">
        <f>IFERROR('生産者価格表(106分類)'!V18/'生産者価格表(106分類)'!V$119,0)</f>
        <v>9.4648759886134678E-4</v>
      </c>
      <c r="W18" s="303">
        <f>IFERROR('生産者価格表(106分類)'!W18/'生産者価格表(106分類)'!W$119,0)</f>
        <v>0</v>
      </c>
      <c r="X18" s="303">
        <f>IFERROR('生産者価格表(106分類)'!X18/'生産者価格表(106分類)'!X$119,0)</f>
        <v>1.0681321858759254E-3</v>
      </c>
      <c r="Y18" s="303">
        <f>IFERROR('生産者価格表(106分類)'!Y18/'生産者価格表(106分類)'!Y$119,0)</f>
        <v>0</v>
      </c>
      <c r="Z18" s="303">
        <f>IFERROR('生産者価格表(106分類)'!Z18/'生産者価格表(106分類)'!Z$119,0)</f>
        <v>1.6239210633152701E-3</v>
      </c>
      <c r="AA18" s="303">
        <f>IFERROR('生産者価格表(106分類)'!AA18/'生産者価格表(106分類)'!AA$119,0)</f>
        <v>3.6097641578382089E-4</v>
      </c>
      <c r="AB18" s="303">
        <f>IFERROR('生産者価格表(106分類)'!AB18/'生産者価格表(106分類)'!AB$119,0)</f>
        <v>0</v>
      </c>
      <c r="AC18" s="303">
        <f>IFERROR('生産者価格表(106分類)'!AC18/'生産者価格表(106分類)'!AC$119,0)</f>
        <v>7.8324148046880559E-5</v>
      </c>
      <c r="AD18" s="303">
        <f>IFERROR('生産者価格表(106分類)'!AD18/'生産者価格表(106分類)'!AD$119,0)</f>
        <v>8.9888578411387082E-4</v>
      </c>
      <c r="AE18" s="303">
        <f>IFERROR('生産者価格表(106分類)'!AE18/'生産者価格表(106分類)'!AE$119,0)</f>
        <v>1.1823575364736185E-3</v>
      </c>
      <c r="AF18" s="303">
        <f>IFERROR('生産者価格表(106分類)'!AF18/'生産者価格表(106分類)'!AF$119,0)</f>
        <v>4.7408343868520861E-5</v>
      </c>
      <c r="AG18" s="303">
        <f>IFERROR('生産者価格表(106分類)'!AG18/'生産者価格表(106分類)'!AG$119,0)</f>
        <v>1.1923641003016681E-4</v>
      </c>
      <c r="AH18" s="303">
        <f>IFERROR('生産者価格表(106分類)'!AH18/'生産者価格表(106分類)'!AH$119,0)</f>
        <v>5.5478813474202652E-4</v>
      </c>
      <c r="AI18" s="303">
        <f>IFERROR('生産者価格表(106分類)'!AI18/'生産者価格表(106分類)'!AI$119,0)</f>
        <v>5.1749435702353897E-3</v>
      </c>
      <c r="AJ18" s="303">
        <f>IFERROR('生産者価格表(106分類)'!AJ18/'生産者価格表(106分類)'!AJ$119,0)</f>
        <v>1.0960239659659069E-3</v>
      </c>
      <c r="AK18" s="303">
        <f>IFERROR('生産者価格表(106分類)'!AK18/'生産者価格表(106分類)'!AK$119,0)</f>
        <v>0</v>
      </c>
      <c r="AL18" s="303">
        <f>IFERROR('生産者価格表(106分類)'!AL18/'生産者価格表(106分類)'!AL$119,0)</f>
        <v>0</v>
      </c>
      <c r="AM18" s="303">
        <f>IFERROR('生産者価格表(106分類)'!AM18/'生産者価格表(106分類)'!AM$119,0)</f>
        <v>0</v>
      </c>
      <c r="AN18" s="303">
        <f>IFERROR('生産者価格表(106分類)'!AN18/'生産者価格表(106分類)'!AN$119,0)</f>
        <v>3.3569663766247717E-6</v>
      </c>
      <c r="AO18" s="303">
        <f>IFERROR('生産者価格表(106分類)'!AO18/'生産者価格表(106分類)'!AO$119,0)</f>
        <v>9.4983674680914217E-6</v>
      </c>
      <c r="AP18" s="303">
        <f>IFERROR('生産者価格表(106分類)'!AP18/'生産者価格表(106分類)'!AP$119,0)</f>
        <v>9.6995398357845345E-4</v>
      </c>
      <c r="AQ18" s="303">
        <f>IFERROR('生産者価格表(106分類)'!AQ18/'生産者価格表(106分類)'!AQ$119,0)</f>
        <v>3.2229934509778299E-4</v>
      </c>
      <c r="AR18" s="303">
        <f>IFERROR('生産者価格表(106分類)'!AR18/'生産者価格表(106分類)'!AR$119,0)</f>
        <v>2.4379759443765876E-4</v>
      </c>
      <c r="AS18" s="303">
        <f>IFERROR('生産者価格表(106分類)'!AS18/'生産者価格表(106分類)'!AS$119,0)</f>
        <v>4.8458912928463406E-4</v>
      </c>
      <c r="AT18" s="303">
        <f>IFERROR('生産者価格表(106分類)'!AT18/'生産者価格表(106分類)'!AT$119,0)</f>
        <v>6.2113002520225783E-4</v>
      </c>
      <c r="AU18" s="303">
        <f>IFERROR('生産者価格表(106分類)'!AU18/'生産者価格表(106分類)'!AU$119,0)</f>
        <v>5.3351388528808676E-4</v>
      </c>
      <c r="AV18" s="303">
        <f>IFERROR('生産者価格表(106分類)'!AV18/'生産者価格表(106分類)'!AV$119,0)</f>
        <v>1.1489341160324117E-3</v>
      </c>
      <c r="AW18" s="303">
        <f>IFERROR('生産者価格表(106分類)'!AW18/'生産者価格表(106分類)'!AW$119,0)</f>
        <v>1.0258334129324871E-3</v>
      </c>
      <c r="AX18" s="303">
        <f>IFERROR('生産者価格表(106分類)'!AX18/'生産者価格表(106分類)'!AX$119,0)</f>
        <v>5.8727393081686686E-4</v>
      </c>
      <c r="AY18" s="303">
        <f>IFERROR('生産者価格表(106分類)'!AY18/'生産者価格表(106分類)'!AY$119,0)</f>
        <v>1.3026625150918218E-3</v>
      </c>
      <c r="AZ18" s="303">
        <f>IFERROR('生産者価格表(106分類)'!AZ18/'生産者価格表(106分類)'!AZ$119,0)</f>
        <v>5.1381803501302891E-4</v>
      </c>
      <c r="BA18" s="303">
        <f>IFERROR('生産者価格表(106分類)'!BA18/'生産者価格表(106分類)'!BA$119,0)</f>
        <v>8.0741073552342943E-4</v>
      </c>
      <c r="BB18" s="303">
        <f>IFERROR('生産者価格表(106分類)'!BB18/'生産者価格表(106分類)'!BB$119,0)</f>
        <v>1.8619283539059912E-3</v>
      </c>
      <c r="BC18" s="303">
        <f>IFERROR('生産者価格表(106分類)'!BC18/'生産者価格表(106分類)'!BC$119,0)</f>
        <v>1.39019539100764E-3</v>
      </c>
      <c r="BD18" s="303">
        <f>IFERROR('生産者価格表(106分類)'!BD18/'生産者価格表(106分類)'!BD$119,0)</f>
        <v>0</v>
      </c>
      <c r="BE18" s="303">
        <f>IFERROR('生産者価格表(106分類)'!BE18/'生産者価格表(106分類)'!BE$119,0)</f>
        <v>3.7717121588089328E-4</v>
      </c>
      <c r="BF18" s="303">
        <f>IFERROR('生産者価格表(106分類)'!BF18/'生産者価格表(106分類)'!BF$119,0)</f>
        <v>1.2262978547323452E-4</v>
      </c>
      <c r="BG18" s="303">
        <f>IFERROR('生産者価格表(106分類)'!BG18/'生産者価格表(106分類)'!BG$119,0)</f>
        <v>2.702127513507205E-3</v>
      </c>
      <c r="BH18" s="303">
        <f>IFERROR('生産者価格表(106分類)'!BH18/'生産者価格表(106分類)'!BH$119,0)</f>
        <v>3.9315044557050496E-4</v>
      </c>
      <c r="BI18" s="303">
        <f>IFERROR('生産者価格表(106分類)'!BI18/'生産者価格表(106分類)'!BI$119,0)</f>
        <v>2.9806299477850768E-3</v>
      </c>
      <c r="BJ18" s="303">
        <f>IFERROR('生産者価格表(106分類)'!BJ18/'生産者価格表(106分類)'!BJ$119,0)</f>
        <v>1.2395020225045196E-4</v>
      </c>
      <c r="BK18" s="303">
        <f>IFERROR('生産者価格表(106分類)'!BK18/'生産者価格表(106分類)'!BK$119,0)</f>
        <v>1.0223501127671371E-2</v>
      </c>
      <c r="BL18" s="303">
        <f>IFERROR('生産者価格表(106分類)'!BL18/'生産者価格表(106分類)'!BL$119,0)</f>
        <v>2.256344659163588E-2</v>
      </c>
      <c r="BM18" s="303">
        <f>IFERROR('生産者価格表(106分類)'!BM18/'生産者価格表(106分類)'!BM$119,0)</f>
        <v>7.7935758601083377E-5</v>
      </c>
      <c r="BN18" s="303">
        <f>IFERROR('生産者価格表(106分類)'!BN18/'生産者価格表(106分類)'!BN$119,0)</f>
        <v>1.7992556584034005E-4</v>
      </c>
      <c r="BO18" s="303">
        <f>IFERROR('生産者価格表(106分類)'!BO18/'生産者価格表(106分類)'!BO$119,0)</f>
        <v>8.5155109722433414E-4</v>
      </c>
      <c r="BP18" s="303">
        <f>IFERROR('生産者価格表(106分類)'!BP18/'生産者価格表(106分類)'!BP$119,0)</f>
        <v>4.2317329766245425E-4</v>
      </c>
      <c r="BQ18" s="303">
        <f>IFERROR('生産者価格表(106分類)'!BQ18/'生産者価格表(106分類)'!BQ$119,0)</f>
        <v>3.2794957813674945E-3</v>
      </c>
      <c r="BR18" s="303">
        <f>IFERROR('生産者価格表(106分類)'!BR18/'生産者価格表(106分類)'!BR$119,0)</f>
        <v>2.5864453891699967E-3</v>
      </c>
      <c r="BS18" s="303">
        <f>IFERROR('生産者価格表(106分類)'!BS18/'生産者価格表(106分類)'!BS$119,0)</f>
        <v>1.0882120253640408E-3</v>
      </c>
      <c r="BT18" s="303">
        <f>IFERROR('生産者価格表(106分類)'!BT18/'生産者価格表(106分類)'!BT$119,0)</f>
        <v>2.4122133100269246E-3</v>
      </c>
      <c r="BU18" s="303">
        <f>IFERROR('生産者価格表(106分類)'!BU18/'生産者価格表(106分類)'!BU$119,0)</f>
        <v>5.5912142379515E-4</v>
      </c>
      <c r="BV18" s="303">
        <f>IFERROR('生産者価格表(106分類)'!BV18/'生産者価格表(106分類)'!BV$119,0)</f>
        <v>1.3512394867652791E-3</v>
      </c>
      <c r="BW18" s="303">
        <f>IFERROR('生産者価格表(106分類)'!BW18/'生産者価格表(106分類)'!BW$119,0)</f>
        <v>1.9280257498839953E-4</v>
      </c>
      <c r="BX18" s="303">
        <f>IFERROR('生産者価格表(106分類)'!BX18/'生産者価格表(106分類)'!BX$119,0)</f>
        <v>3.1940152007534057E-4</v>
      </c>
      <c r="BY18" s="303">
        <f>IFERROR('生産者価格表(106分類)'!BY18/'生産者価格表(106分類)'!BY$119,0)</f>
        <v>1.4349499090376283E-4</v>
      </c>
      <c r="BZ18" s="303">
        <f>IFERROR('生産者価格表(106分類)'!BZ18/'生産者価格表(106分類)'!BZ$119,0)</f>
        <v>0</v>
      </c>
      <c r="CA18" s="303">
        <f>IFERROR('生産者価格表(106分類)'!CA18/'生産者価格表(106分類)'!CA$119,0)</f>
        <v>1.8219306408941345E-3</v>
      </c>
      <c r="CB18" s="303">
        <f>IFERROR('生産者価格表(106分類)'!CB18/'生産者価格表(106分類)'!CB$119,0)</f>
        <v>7.0770161355075733E-4</v>
      </c>
      <c r="CC18" s="303">
        <f>IFERROR('生産者価格表(106分類)'!CC18/'生産者価格表(106分類)'!CC$119,0)</f>
        <v>3.4256584211308025E-4</v>
      </c>
      <c r="CD18" s="303">
        <f>IFERROR('生産者価格表(106分類)'!CD18/'生産者価格表(106分類)'!CD$119,0)</f>
        <v>2.2573746284441239E-3</v>
      </c>
      <c r="CE18" s="303">
        <f>IFERROR('生産者価格表(106分類)'!CE18/'生産者価格表(106分類)'!CE$119,0)</f>
        <v>2.7426844213932515E-3</v>
      </c>
      <c r="CF18" s="303">
        <f>IFERROR('生産者価格表(106分類)'!CF18/'生産者価格表(106分類)'!CF$119,0)</f>
        <v>4.419843277450205E-4</v>
      </c>
      <c r="CG18" s="303">
        <f>IFERROR('生産者価格表(106分類)'!CG18/'生産者価格表(106分類)'!CG$119,0)</f>
        <v>2.9906114770524577E-3</v>
      </c>
      <c r="CH18" s="303">
        <f>IFERROR('生産者価格表(106分類)'!CH18/'生産者価格表(106分類)'!CH$119,0)</f>
        <v>6.1573465107184753E-4</v>
      </c>
      <c r="CI18" s="303">
        <f>IFERROR('生産者価格表(106分類)'!CI18/'生産者価格表(106分類)'!CI$119,0)</f>
        <v>3.8849366754249606E-3</v>
      </c>
      <c r="CJ18" s="303">
        <f>IFERROR('生産者価格表(106分類)'!CJ18/'生産者価格表(106分類)'!CJ$119,0)</f>
        <v>3.4458955119175232E-3</v>
      </c>
      <c r="CK18" s="303">
        <f>IFERROR('生産者価格表(106分類)'!CK18/'生産者価格表(106分類)'!CK$119,0)</f>
        <v>1.3318210151601079E-3</v>
      </c>
      <c r="CL18" s="303">
        <f>IFERROR('生産者価格表(106分類)'!CL18/'生産者価格表(106分類)'!CL$119,0)</f>
        <v>7.8339632080756726E-4</v>
      </c>
      <c r="CM18" s="303">
        <f>IFERROR('生産者価格表(106分類)'!CM18/'生産者価格表(106分類)'!CM$119,0)</f>
        <v>2.0225306231093851E-3</v>
      </c>
      <c r="CN18" s="303">
        <f>IFERROR('生産者価格表(106分類)'!CN18/'生産者価格表(106分類)'!CN$119,0)</f>
        <v>1.6300034054506551E-3</v>
      </c>
      <c r="CO18" s="303">
        <f>IFERROR('生産者価格表(106分類)'!CO18/'生産者価格表(106分類)'!CO$119,0)</f>
        <v>1.9830997639535219E-3</v>
      </c>
      <c r="CP18" s="303">
        <f>IFERROR('生産者価格表(106分類)'!CP18/'生産者価格表(106分類)'!CP$119,0)</f>
        <v>6.3998270624509343E-4</v>
      </c>
      <c r="CQ18" s="303">
        <f>IFERROR('生産者価格表(106分類)'!CQ18/'生産者価格表(106分類)'!CQ$119,0)</f>
        <v>7.7351417558018994E-3</v>
      </c>
      <c r="CR18" s="303">
        <f>IFERROR('生産者価格表(106分類)'!CR18/'生産者価格表(106分類)'!CR$119,0)</f>
        <v>3.8450845842676815E-3</v>
      </c>
      <c r="CS18" s="303">
        <f>IFERROR('生産者価格表(106分類)'!CS18/'生産者価格表(106分類)'!CS$119,0)</f>
        <v>1.4120692344720633E-2</v>
      </c>
      <c r="CT18" s="303">
        <f>IFERROR('生産者価格表(106分類)'!CT18/'生産者価格表(106分類)'!CT$119,0)</f>
        <v>1.2559658007172442E-3</v>
      </c>
      <c r="CU18" s="303">
        <f>IFERROR('生産者価格表(106分類)'!CU18/'生産者価格表(106分類)'!CU$119,0)</f>
        <v>6.0957278854971214E-4</v>
      </c>
      <c r="CV18" s="303">
        <f>IFERROR('生産者価格表(106分類)'!CV18/'生産者価格表(106分類)'!CV$119,0)</f>
        <v>1.5829164053717004E-4</v>
      </c>
      <c r="CW18" s="303">
        <f>IFERROR('生産者価格表(106分類)'!CW18/'生産者価格表(106分類)'!CW$119,0)</f>
        <v>2.2786136019573729E-3</v>
      </c>
      <c r="CX18" s="303">
        <f>IFERROR('生産者価格表(106分類)'!CX18/'生産者価格表(106分類)'!CX$119,0)</f>
        <v>3.4173736115353263E-3</v>
      </c>
      <c r="CY18" s="303">
        <f>IFERROR('生産者価格表(106分類)'!CY18/'生産者価格表(106分類)'!CY$119,0)</f>
        <v>2.4943565664647064E-3</v>
      </c>
      <c r="CZ18" s="303">
        <f>IFERROR('生産者価格表(106分類)'!CZ18/'生産者価格表(106分類)'!CZ$119,0)</f>
        <v>1.1293343006298371E-3</v>
      </c>
      <c r="DA18" s="303">
        <f>IFERROR('生産者価格表(106分類)'!DA18/'生産者価格表(106分類)'!DA$119,0)</f>
        <v>7.6562874546234946E-3</v>
      </c>
      <c r="DB18" s="303">
        <f>IFERROR('生産者価格表(106分類)'!DB18/'生産者価格表(106分類)'!DB$119,0)</f>
        <v>1.9658672337110983E-3</v>
      </c>
      <c r="DC18" s="303">
        <f>IFERROR('生産者価格表(106分類)'!DC18/'生産者価格表(106分類)'!DC$119,0)</f>
        <v>0</v>
      </c>
      <c r="DD18" s="304">
        <f>IFERROR('生産者価格表(106分類)'!DD18/'生産者価格表(106分類)'!DD$119,0)</f>
        <v>2.9022891420120574E-4</v>
      </c>
      <c r="DE18" s="304">
        <f>IFERROR('生産者価格表(106分類)'!DE18/'生産者価格表(106分類)'!DE$119,0)</f>
        <v>1.8819026482586715E-3</v>
      </c>
    </row>
    <row r="19" spans="1:109" x14ac:dyDescent="0.15">
      <c r="A19" s="305" t="s">
        <v>62</v>
      </c>
      <c r="B19" s="306" t="s">
        <v>6</v>
      </c>
      <c r="C19" s="307">
        <f>IFERROR('生産者価格表(106分類)'!C19/'生産者価格表(106分類)'!C$119,0)</f>
        <v>6.0174422526021553E-5</v>
      </c>
      <c r="D19" s="307">
        <f>IFERROR('生産者価格表(106分類)'!D19/'生産者価格表(106分類)'!D$119,0)</f>
        <v>0</v>
      </c>
      <c r="E19" s="307">
        <f>IFERROR('生産者価格表(106分類)'!E19/'生産者価格表(106分類)'!E$119,0)</f>
        <v>1.6410888372734566E-4</v>
      </c>
      <c r="F19" s="307">
        <f>IFERROR('生産者価格表(106分類)'!F19/'生産者価格表(106分類)'!F$119,0)</f>
        <v>0</v>
      </c>
      <c r="G19" s="307">
        <f>IFERROR('生産者価格表(106分類)'!G19/'生産者価格表(106分類)'!G$119,0)</f>
        <v>3.411452663158137E-4</v>
      </c>
      <c r="H19" s="307">
        <f>IFERROR('生産者価格表(106分類)'!H19/'生産者価格表(106分類)'!H$119,0)</f>
        <v>0</v>
      </c>
      <c r="I19" s="307">
        <f>IFERROR('生産者価格表(106分類)'!I19/'生産者価格表(106分類)'!I$119,0)</f>
        <v>0</v>
      </c>
      <c r="J19" s="307">
        <f>IFERROR('生産者価格表(106分類)'!J19/'生産者価格表(106分類)'!J$119,0)</f>
        <v>1.1266080384511083E-4</v>
      </c>
      <c r="K19" s="307">
        <f>IFERROR('生産者価格表(106分類)'!K19/'生産者価格表(106分類)'!K$119,0)</f>
        <v>3.4194789023850951E-3</v>
      </c>
      <c r="L19" s="307">
        <f>IFERROR('生産者価格表(106分類)'!L19/'生産者価格表(106分類)'!L$119,0)</f>
        <v>1.1142065363852221E-4</v>
      </c>
      <c r="M19" s="307">
        <f>IFERROR('生産者価格表(106分類)'!M19/'生産者価格表(106分類)'!M$119,0)</f>
        <v>0</v>
      </c>
      <c r="N19" s="307">
        <f>IFERROR('生産者価格表(106分類)'!N19/'生産者価格表(106分類)'!N$119,0)</f>
        <v>1.4696895860890014E-4</v>
      </c>
      <c r="O19" s="307">
        <f>IFERROR('生産者価格表(106分類)'!O19/'生産者価格表(106分類)'!O$119,0)</f>
        <v>1.9253720115562983E-3</v>
      </c>
      <c r="P19" s="307">
        <f>IFERROR('生産者価格表(106分類)'!P19/'生産者価格表(106分類)'!P$119,0)</f>
        <v>4.9510991275006763E-3</v>
      </c>
      <c r="Q19" s="307">
        <f>IFERROR('生産者価格表(106分類)'!Q19/'生産者価格表(106分類)'!Q$119,0)</f>
        <v>1.8058512178618799E-2</v>
      </c>
      <c r="R19" s="307">
        <f>IFERROR('生産者価格表(106分類)'!R19/'生産者価格表(106分類)'!R$119,0)</f>
        <v>0.23845633163806668</v>
      </c>
      <c r="S19" s="307">
        <f>IFERROR('生産者価格表(106分類)'!S19/'生産者価格表(106分類)'!S$119,0)</f>
        <v>0.35137599756235249</v>
      </c>
      <c r="T19" s="307">
        <f>IFERROR('生産者価格表(106分類)'!T19/'生産者価格表(106分類)'!T$119,0)</f>
        <v>0.13547069322412469</v>
      </c>
      <c r="U19" s="307">
        <f>IFERROR('生産者価格表(106分類)'!U19/'生産者価格表(106分類)'!U$119,0)</f>
        <v>0</v>
      </c>
      <c r="V19" s="307">
        <f>IFERROR('生産者価格表(106分類)'!V19/'生産者価格表(106分類)'!V$119,0)</f>
        <v>2.1989105832132298E-4</v>
      </c>
      <c r="W19" s="307">
        <f>IFERROR('生産者価格表(106分類)'!W19/'生産者価格表(106分類)'!W$119,0)</f>
        <v>0</v>
      </c>
      <c r="X19" s="307">
        <f>IFERROR('生産者価格表(106分類)'!X19/'生産者価格表(106分類)'!X$119,0)</f>
        <v>0</v>
      </c>
      <c r="Y19" s="307">
        <f>IFERROR('生産者価格表(106分類)'!Y19/'生産者価格表(106分類)'!Y$119,0)</f>
        <v>0</v>
      </c>
      <c r="Z19" s="307">
        <f>IFERROR('生産者価格表(106分類)'!Z19/'生産者価格表(106分類)'!Z$119,0)</f>
        <v>1.9945986973328861E-3</v>
      </c>
      <c r="AA19" s="307">
        <f>IFERROR('生産者価格表(106分類)'!AA19/'生産者価格表(106分類)'!AA$119,0)</f>
        <v>4.9316496240888201E-4</v>
      </c>
      <c r="AB19" s="307">
        <f>IFERROR('生産者価格表(106分類)'!AB19/'生産者価格表(106分類)'!AB$119,0)</f>
        <v>0</v>
      </c>
      <c r="AC19" s="307">
        <f>IFERROR('生産者価格表(106分類)'!AC19/'生産者価格表(106分類)'!AC$119,0)</f>
        <v>0</v>
      </c>
      <c r="AD19" s="307">
        <f>IFERROR('生産者価格表(106分類)'!AD19/'生産者価格表(106分類)'!AD$119,0)</f>
        <v>3.8556684587239252E-3</v>
      </c>
      <c r="AE19" s="307">
        <f>IFERROR('生産者価格表(106分類)'!AE19/'生産者価格表(106分類)'!AE$119,0)</f>
        <v>2.5547368198804974E-3</v>
      </c>
      <c r="AF19" s="307">
        <f>IFERROR('生産者価格表(106分類)'!AF19/'生産者価格表(106分類)'!AF$119,0)</f>
        <v>8.5335018963337552E-4</v>
      </c>
      <c r="AG19" s="307">
        <f>IFERROR('生産者価格表(106分類)'!AG19/'生産者価格表(106分類)'!AG$119,0)</f>
        <v>2.3489572775942862E-2</v>
      </c>
      <c r="AH19" s="307">
        <f>IFERROR('生産者価格表(106分類)'!AH19/'生産者価格表(106分類)'!AH$119,0)</f>
        <v>0</v>
      </c>
      <c r="AI19" s="307">
        <f>IFERROR('生産者価格表(106分類)'!AI19/'生産者価格表(106分類)'!AI$119,0)</f>
        <v>1.5940776243687907E-2</v>
      </c>
      <c r="AJ19" s="307">
        <f>IFERROR('生産者価格表(106分類)'!AJ19/'生産者価格表(106分類)'!AJ$119,0)</f>
        <v>1.0630476635015257E-2</v>
      </c>
      <c r="AK19" s="307">
        <f>IFERROR('生産者価格表(106分類)'!AK19/'生産者価格表(106分類)'!AK$119,0)</f>
        <v>0</v>
      </c>
      <c r="AL19" s="307">
        <f>IFERROR('生産者価格表(106分類)'!AL19/'生産者価格表(106分類)'!AL$119,0)</f>
        <v>0</v>
      </c>
      <c r="AM19" s="307">
        <f>IFERROR('生産者価格表(106分類)'!AM19/'生産者価格表(106分類)'!AM$119,0)</f>
        <v>0</v>
      </c>
      <c r="AN19" s="307">
        <f>IFERROR('生産者価格表(106分類)'!AN19/'生産者価格表(106分類)'!AN$119,0)</f>
        <v>2.517724782468579E-4</v>
      </c>
      <c r="AO19" s="307">
        <f>IFERROR('生産者価格表(106分類)'!AO19/'生産者価格表(106分類)'!AO$119,0)</f>
        <v>0</v>
      </c>
      <c r="AP19" s="307">
        <f>IFERROR('生産者価格表(106分類)'!AP19/'生産者価格表(106分類)'!AP$119,0)</f>
        <v>1.0150681223495444E-3</v>
      </c>
      <c r="AQ19" s="307">
        <f>IFERROR('生産者価格表(106分類)'!AQ19/'生産者価格表(106分類)'!AQ$119,0)</f>
        <v>1.6209206829479145E-4</v>
      </c>
      <c r="AR19" s="307">
        <f>IFERROR('生産者価格表(106分類)'!AR19/'生産者価格表(106分類)'!AR$119,0)</f>
        <v>5.4393643038587491E-4</v>
      </c>
      <c r="AS19" s="307">
        <f>IFERROR('生産者価格表(106分類)'!AS19/'生産者価格表(106分類)'!AS$119,0)</f>
        <v>3.2305941952308939E-4</v>
      </c>
      <c r="AT19" s="307">
        <f>IFERROR('生産者価格表(106分類)'!AT19/'生産者価格表(106分類)'!AT$119,0)</f>
        <v>5.2230180904518336E-4</v>
      </c>
      <c r="AU19" s="307">
        <f>IFERROR('生産者価格表(106分類)'!AU19/'生産者価格表(106分類)'!AU$119,0)</f>
        <v>6.8778296055211187E-4</v>
      </c>
      <c r="AV19" s="307">
        <f>IFERROR('生産者価格表(106分類)'!AV19/'生産者価格表(106分類)'!AV$119,0)</f>
        <v>1.0525428587970526E-3</v>
      </c>
      <c r="AW19" s="307">
        <f>IFERROR('生産者価格表(106分類)'!AW19/'生産者価格表(106分類)'!AW$119,0)</f>
        <v>4.7295934593195874E-3</v>
      </c>
      <c r="AX19" s="307">
        <f>IFERROR('生産者価格表(106分類)'!AX19/'生産者価格表(106分類)'!AX$119,0)</f>
        <v>3.4087507986389227E-3</v>
      </c>
      <c r="AY19" s="307">
        <f>IFERROR('生産者価格表(106分類)'!AY19/'生産者価格表(106分類)'!AY$119,0)</f>
        <v>1.914278452055665E-3</v>
      </c>
      <c r="AZ19" s="307">
        <f>IFERROR('生産者価格表(106分類)'!AZ19/'生産者価格表(106分類)'!AZ$119,0)</f>
        <v>7.340257643043271E-5</v>
      </c>
      <c r="BA19" s="307">
        <f>IFERROR('生産者価格表(106分類)'!BA19/'生産者価格表(106分類)'!BA$119,0)</f>
        <v>1.2540634828342627E-3</v>
      </c>
      <c r="BB19" s="307">
        <f>IFERROR('生産者価格表(106分類)'!BB19/'生産者価格表(106分類)'!BB$119,0)</f>
        <v>1.6736252248274429E-3</v>
      </c>
      <c r="BC19" s="307">
        <f>IFERROR('生産者価格表(106分類)'!BC19/'生産者価格表(106分類)'!BC$119,0)</f>
        <v>2.2550901515388183E-3</v>
      </c>
      <c r="BD19" s="307">
        <f>IFERROR('生産者価格表(106分類)'!BD19/'生産者価格表(106分類)'!BD$119,0)</f>
        <v>0</v>
      </c>
      <c r="BE19" s="307">
        <f>IFERROR('生産者価格表(106分類)'!BE19/'生産者価格表(106分類)'!BE$119,0)</f>
        <v>0</v>
      </c>
      <c r="BF19" s="307">
        <f>IFERROR('生産者価格表(106分類)'!BF19/'生産者価格表(106分類)'!BF$119,0)</f>
        <v>1.0207730746096057E-4</v>
      </c>
      <c r="BG19" s="307">
        <f>IFERROR('生産者価格表(106分類)'!BG19/'生産者価格表(106分類)'!BG$119,0)</f>
        <v>0</v>
      </c>
      <c r="BH19" s="307">
        <f>IFERROR('生産者価格表(106分類)'!BH19/'生産者価格表(106分類)'!BH$119,0)</f>
        <v>0</v>
      </c>
      <c r="BI19" s="307">
        <f>IFERROR('生産者価格表(106分類)'!BI19/'生産者価格表(106分類)'!BI$119,0)</f>
        <v>8.2027960249284153E-3</v>
      </c>
      <c r="BJ19" s="307">
        <f>IFERROR('生産者価格表(106分類)'!BJ19/'生産者価格表(106分類)'!BJ$119,0)</f>
        <v>1.2243861441812938E-4</v>
      </c>
      <c r="BK19" s="307">
        <f>IFERROR('生産者価格表(106分類)'!BK19/'生産者価格表(106分類)'!BK$119,0)</f>
        <v>3.8701712911851241E-3</v>
      </c>
      <c r="BL19" s="307">
        <f>IFERROR('生産者価格表(106分類)'!BL19/'生産者価格表(106分類)'!BL$119,0)</f>
        <v>2.5087112356134986E-3</v>
      </c>
      <c r="BM19" s="307">
        <f>IFERROR('生産者価格表(106分類)'!BM19/'生産者価格表(106分類)'!BM$119,0)</f>
        <v>9.6935023135675839E-7</v>
      </c>
      <c r="BN19" s="307">
        <f>IFERROR('生産者価格表(106分類)'!BN19/'生産者価格表(106分類)'!BN$119,0)</f>
        <v>4.2607542655019631E-6</v>
      </c>
      <c r="BO19" s="307">
        <f>IFERROR('生産者価格表(106分類)'!BO19/'生産者価格表(106分類)'!BO$119,0)</f>
        <v>0</v>
      </c>
      <c r="BP19" s="307">
        <f>IFERROR('生産者価格表(106分類)'!BP19/'生産者価格表(106分類)'!BP$119,0)</f>
        <v>0</v>
      </c>
      <c r="BQ19" s="307">
        <f>IFERROR('生産者価格表(106分類)'!BQ19/'生産者価格表(106分類)'!BQ$119,0)</f>
        <v>2.0500692513393102E-7</v>
      </c>
      <c r="BR19" s="307">
        <f>IFERROR('生産者価格表(106分類)'!BR19/'生産者価格表(106分類)'!BR$119,0)</f>
        <v>1.6931161498725836E-4</v>
      </c>
      <c r="BS19" s="307">
        <f>IFERROR('生産者価格表(106分類)'!BS19/'生産者価格表(106分類)'!BS$119,0)</f>
        <v>-4.7032132667555678E-4</v>
      </c>
      <c r="BT19" s="307">
        <f>IFERROR('生産者価格表(106分類)'!BT19/'生産者価格表(106分類)'!BT$119,0)</f>
        <v>4.237940965021315E-4</v>
      </c>
      <c r="BU19" s="307">
        <f>IFERROR('生産者価格表(106分類)'!BU19/'生産者価格表(106分類)'!BU$119,0)</f>
        <v>0</v>
      </c>
      <c r="BV19" s="307">
        <f>IFERROR('生産者価格表(106分類)'!BV19/'生産者価格表(106分類)'!BV$119,0)</f>
        <v>0</v>
      </c>
      <c r="BW19" s="307">
        <f>IFERROR('生産者価格表(106分類)'!BW19/'生産者価格表(106分類)'!BW$119,0)</f>
        <v>1.0239085439523082E-4</v>
      </c>
      <c r="BX19" s="307">
        <f>IFERROR('生産者価格表(106分類)'!BX19/'生産者価格表(106分類)'!BX$119,0)</f>
        <v>0</v>
      </c>
      <c r="BY19" s="307">
        <f>IFERROR('生産者価格表(106分類)'!BY19/'生産者価格表(106分類)'!BY$119,0)</f>
        <v>9.0458916140752772E-5</v>
      </c>
      <c r="BZ19" s="307">
        <f>IFERROR('生産者価格表(106分類)'!BZ19/'生産者価格表(106分類)'!BZ$119,0)</f>
        <v>0</v>
      </c>
      <c r="CA19" s="307">
        <f>IFERROR('生産者価格表(106分類)'!CA19/'生産者価格表(106分類)'!CA$119,0)</f>
        <v>5.9677670113290681E-5</v>
      </c>
      <c r="CB19" s="307">
        <f>IFERROR('生産者価格表(106分類)'!CB19/'生産者価格表(106分類)'!CB$119,0)</f>
        <v>1.0505120075083728E-4</v>
      </c>
      <c r="CC19" s="307">
        <f>IFERROR('生産者価格表(106分類)'!CC19/'生産者価格表(106分類)'!CC$119,0)</f>
        <v>1.4373391976772599E-3</v>
      </c>
      <c r="CD19" s="307">
        <f>IFERROR('生産者価格表(106分類)'!CD19/'生産者価格表(106分類)'!CD$119,0)</f>
        <v>4.0105876669436864E-3</v>
      </c>
      <c r="CE19" s="307">
        <f>IFERROR('生産者価格表(106分類)'!CE19/'生産者価格表(106分類)'!CE$119,0)</f>
        <v>3.8642974741313863E-4</v>
      </c>
      <c r="CF19" s="307">
        <f>IFERROR('生産者価格表(106分類)'!CF19/'生産者価格表(106分類)'!CF$119,0)</f>
        <v>0</v>
      </c>
      <c r="CG19" s="307">
        <f>IFERROR('生産者価格表(106分類)'!CG19/'生産者価格表(106分類)'!CG$119,0)</f>
        <v>1.4018210934464706E-4</v>
      </c>
      <c r="CH19" s="307">
        <f>IFERROR('生産者価格表(106分類)'!CH19/'生産者価格表(106分類)'!CH$119,0)</f>
        <v>8.5321198762842614E-7</v>
      </c>
      <c r="CI19" s="307">
        <f>IFERROR('生産者価格表(106分類)'!CI19/'生産者価格表(106分類)'!CI$119,0)</f>
        <v>6.3018970028905583E-3</v>
      </c>
      <c r="CJ19" s="307">
        <f>IFERROR('生産者価格表(106分類)'!CJ19/'生産者価格表(106分類)'!CJ$119,0)</f>
        <v>3.0305921440316975E-4</v>
      </c>
      <c r="CK19" s="307">
        <f>IFERROR('生産者価格表(106分類)'!CK19/'生産者価格表(106分類)'!CK$119,0)</f>
        <v>0.12284664134746226</v>
      </c>
      <c r="CL19" s="307">
        <f>IFERROR('生産者価格表(106分類)'!CL19/'生産者価格表(106分類)'!CL$119,0)</f>
        <v>1.3797600442203207E-4</v>
      </c>
      <c r="CM19" s="307">
        <f>IFERROR('生産者価格表(106分類)'!CM19/'生産者価格表(106分類)'!CM$119,0)</f>
        <v>1.6318481414770269E-3</v>
      </c>
      <c r="CN19" s="307">
        <f>IFERROR('生産者価格表(106分類)'!CN19/'生産者価格表(106分類)'!CN$119,0)</f>
        <v>1.1563635014096162E-3</v>
      </c>
      <c r="CO19" s="307">
        <f>IFERROR('生産者価格表(106分類)'!CO19/'生産者価格表(106分類)'!CO$119,0)</f>
        <v>2.9745009208842386E-7</v>
      </c>
      <c r="CP19" s="307">
        <f>IFERROR('生産者価格表(106分類)'!CP19/'生産者価格表(106分類)'!CP$119,0)</f>
        <v>2.1221567960216089E-3</v>
      </c>
      <c r="CQ19" s="307">
        <f>IFERROR('生産者価格表(106分類)'!CQ19/'生産者価格表(106分類)'!CQ$119,0)</f>
        <v>1.2764575745419448E-3</v>
      </c>
      <c r="CR19" s="307">
        <f>IFERROR('生産者価格表(106分類)'!CR19/'生産者価格表(106分類)'!CR$119,0)</f>
        <v>9.5986273503624511E-4</v>
      </c>
      <c r="CS19" s="307">
        <f>IFERROR('生産者価格表(106分類)'!CS19/'生産者価格表(106分類)'!CS$119,0)</f>
        <v>2.5712016858485736E-3</v>
      </c>
      <c r="CT19" s="307">
        <f>IFERROR('生産者価格表(106分類)'!CT19/'生産者価格表(106分類)'!CT$119,0)</f>
        <v>0</v>
      </c>
      <c r="CU19" s="307">
        <f>IFERROR('生産者価格表(106分類)'!CU19/'生産者価格表(106分類)'!CU$119,0)</f>
        <v>3.0251751292789683E-6</v>
      </c>
      <c r="CV19" s="307">
        <f>IFERROR('生産者価格表(106分類)'!CV19/'生産者価格表(106分類)'!CV$119,0)</f>
        <v>8.865558937062431E-5</v>
      </c>
      <c r="CW19" s="307">
        <f>IFERROR('生産者価格表(106分類)'!CW19/'生産者価格表(106分類)'!CW$119,0)</f>
        <v>4.1190060407206843E-3</v>
      </c>
      <c r="CX19" s="307">
        <f>IFERROR('生産者価格表(106分類)'!CX19/'生産者価格表(106分類)'!CX$119,0)</f>
        <v>1.1384190589618644E-3</v>
      </c>
      <c r="CY19" s="307">
        <f>IFERROR('生産者価格表(106分類)'!CY19/'生産者価格表(106分類)'!CY$119,0)</f>
        <v>7.1401974193184463E-8</v>
      </c>
      <c r="CZ19" s="307">
        <f>IFERROR('生産者価格表(106分類)'!CZ19/'生産者価格表(106分類)'!CZ$119,0)</f>
        <v>7.4946238925362922E-4</v>
      </c>
      <c r="DA19" s="307">
        <f>IFERROR('生産者価格表(106分類)'!DA19/'生産者価格表(106分類)'!DA$119,0)</f>
        <v>1.1590842291363485E-3</v>
      </c>
      <c r="DB19" s="307">
        <f>IFERROR('生産者価格表(106分類)'!DB19/'生産者価格表(106分類)'!DB$119,0)</f>
        <v>2.0376789850386707E-5</v>
      </c>
      <c r="DC19" s="307">
        <f>IFERROR('生産者価格表(106分類)'!DC19/'生産者価格表(106分類)'!DC$119,0)</f>
        <v>0.12191070665922007</v>
      </c>
      <c r="DD19" s="308">
        <f>IFERROR('生産者価格表(106分類)'!DD19/'生産者価格表(106分類)'!DD$119,0)</f>
        <v>4.5641666318300592E-4</v>
      </c>
      <c r="DE19" s="308">
        <f>IFERROR('生産者価格表(106分類)'!DE19/'生産者価格表(106分類)'!DE$119,0)</f>
        <v>3.1378316808710945E-3</v>
      </c>
    </row>
    <row r="20" spans="1:109" x14ac:dyDescent="0.15">
      <c r="A20" s="309" t="s">
        <v>63</v>
      </c>
      <c r="B20" s="302" t="s">
        <v>64</v>
      </c>
      <c r="C20" s="303">
        <f>IFERROR('生産者価格表(106分類)'!C20/'生産者価格表(106分類)'!C$119,0)</f>
        <v>2.3285574444121677E-2</v>
      </c>
      <c r="D20" s="303">
        <f>IFERROR('生産者価格表(106分類)'!D20/'生産者価格表(106分類)'!D$119,0)</f>
        <v>3.4144284741359147E-3</v>
      </c>
      <c r="E20" s="303">
        <f>IFERROR('生産者価格表(106分類)'!E20/'生産者価格表(106分類)'!E$119,0)</f>
        <v>3.451270232964139E-2</v>
      </c>
      <c r="F20" s="303">
        <f>IFERROR('生産者価格表(106分類)'!F20/'生産者価格表(106分類)'!F$119,0)</f>
        <v>4.1685764718502839E-3</v>
      </c>
      <c r="G20" s="303">
        <f>IFERROR('生産者価格表(106分類)'!G20/'生産者価格表(106分類)'!G$119,0)</f>
        <v>1.9473173714417737E-3</v>
      </c>
      <c r="H20" s="303">
        <f>IFERROR('生産者価格表(106分類)'!H20/'生産者価格表(106分類)'!H$119,0)</f>
        <v>0</v>
      </c>
      <c r="I20" s="303">
        <f>IFERROR('生産者価格表(106分類)'!I20/'生産者価格表(106分類)'!I$119,0)</f>
        <v>0</v>
      </c>
      <c r="J20" s="303">
        <f>IFERROR('生産者価格表(106分類)'!J20/'生産者価格表(106分類)'!J$119,0)</f>
        <v>8.2817950430550211E-3</v>
      </c>
      <c r="K20" s="303">
        <f>IFERROR('生産者価格表(106分類)'!K20/'生産者価格表(106分類)'!K$119,0)</f>
        <v>1.6990125070200073E-2</v>
      </c>
      <c r="L20" s="303">
        <f>IFERROR('生産者価格表(106分類)'!L20/'生産者価格表(106分類)'!L$119,0)</f>
        <v>1.3278210810141737E-3</v>
      </c>
      <c r="M20" s="303">
        <f>IFERROR('生産者価格表(106分類)'!M20/'生産者価格表(106分類)'!M$119,0)</f>
        <v>0</v>
      </c>
      <c r="N20" s="303">
        <f>IFERROR('生産者価格表(106分類)'!N20/'生産者価格表(106分類)'!N$119,0)</f>
        <v>9.8623906434919814E-4</v>
      </c>
      <c r="O20" s="303">
        <f>IFERROR('生産者価格表(106分類)'!O20/'生産者価格表(106分類)'!O$119,0)</f>
        <v>4.2522867604751829E-3</v>
      </c>
      <c r="P20" s="303">
        <f>IFERROR('生産者価格表(106分類)'!P20/'生産者価格表(106分類)'!P$119,0)</f>
        <v>7.0266819383031393E-4</v>
      </c>
      <c r="Q20" s="303">
        <f>IFERROR('生産者価格表(106分類)'!Q20/'生産者価格表(106分類)'!Q$119,0)</f>
        <v>1.1183451260804524E-2</v>
      </c>
      <c r="R20" s="303">
        <f>IFERROR('生産者価格表(106分類)'!R20/'生産者価格表(106分類)'!R$119,0)</f>
        <v>1.2808202246890202E-3</v>
      </c>
      <c r="S20" s="303">
        <f>IFERROR('生産者価格表(106分類)'!S20/'生産者価格表(106分類)'!S$119,0)</f>
        <v>1.3439445582389469E-3</v>
      </c>
      <c r="T20" s="303">
        <f>IFERROR('生産者価格表(106分類)'!T20/'生産者価格表(106分類)'!T$119,0)</f>
        <v>1.1009109149990235E-3</v>
      </c>
      <c r="U20" s="303">
        <f>IFERROR('生産者価格表(106分類)'!U20/'生産者価格表(106分類)'!U$119,0)</f>
        <v>4.0024426335615107E-3</v>
      </c>
      <c r="V20" s="303">
        <f>IFERROR('生産者価格表(106分類)'!V20/'生産者価格表(106分類)'!V$119,0)</f>
        <v>8.4371243029811966E-4</v>
      </c>
      <c r="W20" s="303">
        <f>IFERROR('生産者価格表(106分類)'!W20/'生産者価格表(106分類)'!W$119,0)</f>
        <v>0</v>
      </c>
      <c r="X20" s="303">
        <f>IFERROR('生産者価格表(106分類)'!X20/'生産者価格表(106分類)'!X$119,0)</f>
        <v>1.9945442509188031E-3</v>
      </c>
      <c r="Y20" s="303">
        <f>IFERROR('生産者価格表(106分類)'!Y20/'生産者価格表(106分類)'!Y$119,0)</f>
        <v>0</v>
      </c>
      <c r="Z20" s="303">
        <f>IFERROR('生産者価格表(106分類)'!Z20/'生産者価格表(106分類)'!Z$119,0)</f>
        <v>2.107567119128731E-2</v>
      </c>
      <c r="AA20" s="303">
        <f>IFERROR('生産者価格表(106分類)'!AA20/'生産者価格表(106分類)'!AA$119,0)</f>
        <v>1.7900108674237851E-2</v>
      </c>
      <c r="AB20" s="303">
        <f>IFERROR('生産者価格表(106分類)'!AB20/'生産者価格表(106分類)'!AB$119,0)</f>
        <v>0</v>
      </c>
      <c r="AC20" s="303">
        <f>IFERROR('生産者価格表(106分類)'!AC20/'生産者価格表(106分類)'!AC$119,0)</f>
        <v>6.0523205308953164E-5</v>
      </c>
      <c r="AD20" s="303">
        <f>IFERROR('生産者価格表(106分類)'!AD20/'生産者価格表(106分類)'!AD$119,0)</f>
        <v>2.2628667003065602E-3</v>
      </c>
      <c r="AE20" s="303">
        <f>IFERROR('生産者価格表(106分類)'!AE20/'生産者価格表(106分類)'!AE$119,0)</f>
        <v>5.0672465848869376E-4</v>
      </c>
      <c r="AF20" s="303">
        <f>IFERROR('生産者価格表(106分類)'!AF20/'生産者価格表(106分類)'!AF$119,0)</f>
        <v>6.4475347661188372E-3</v>
      </c>
      <c r="AG20" s="303">
        <f>IFERROR('生産者価格表(106分類)'!AG20/'生産者価格表(106分類)'!AG$119,0)</f>
        <v>2.3227252673876497E-2</v>
      </c>
      <c r="AH20" s="303">
        <f>IFERROR('生産者価格表(106分類)'!AH20/'生産者価格表(106分類)'!AH$119,0)</f>
        <v>8.123894411824136E-5</v>
      </c>
      <c r="AI20" s="303">
        <f>IFERROR('生産者価格表(106分類)'!AI20/'生産者価格表(106分類)'!AI$119,0)</f>
        <v>2.6164319255899807E-2</v>
      </c>
      <c r="AJ20" s="303">
        <f>IFERROR('生産者価格表(106分類)'!AJ20/'生産者価格表(106分類)'!AJ$119,0)</f>
        <v>5.1089372948439878E-3</v>
      </c>
      <c r="AK20" s="303">
        <f>IFERROR('生産者価格表(106分類)'!AK20/'生産者価格表(106分類)'!AK$119,0)</f>
        <v>0</v>
      </c>
      <c r="AL20" s="303">
        <f>IFERROR('生産者価格表(106分類)'!AL20/'生産者価格表(106分類)'!AL$119,0)</f>
        <v>0</v>
      </c>
      <c r="AM20" s="303">
        <f>IFERROR('生産者価格表(106分類)'!AM20/'生産者価格表(106分類)'!AM$119,0)</f>
        <v>0</v>
      </c>
      <c r="AN20" s="303">
        <f>IFERROR('生産者価格表(106分類)'!AN20/'生産者価格表(106分類)'!AN$119,0)</f>
        <v>1.8127618433773766E-4</v>
      </c>
      <c r="AO20" s="303">
        <f>IFERROR('生産者価格表(106分類)'!AO20/'生産者価格表(106分類)'!AO$119,0)</f>
        <v>0</v>
      </c>
      <c r="AP20" s="303">
        <f>IFERROR('生産者価格表(106分類)'!AP20/'生産者価格表(106分類)'!AP$119,0)</f>
        <v>2.9324190201209058E-4</v>
      </c>
      <c r="AQ20" s="303">
        <f>IFERROR('生産者価格表(106分類)'!AQ20/'生産者価格表(106分類)'!AQ$119,0)</f>
        <v>7.9789506486195789E-5</v>
      </c>
      <c r="AR20" s="303">
        <f>IFERROR('生産者価格表(106分類)'!AR20/'生産者価格表(106分類)'!AR$119,0)</f>
        <v>2.2140021201000511E-3</v>
      </c>
      <c r="AS20" s="303">
        <f>IFERROR('生産者価格表(106分類)'!AS20/'生産者価格表(106分類)'!AS$119,0)</f>
        <v>5.0097620128942847E-4</v>
      </c>
      <c r="AT20" s="303">
        <f>IFERROR('生産者価格表(106分類)'!AT20/'生産者価格表(106分類)'!AT$119,0)</f>
        <v>1.3821072896117305E-3</v>
      </c>
      <c r="AU20" s="303">
        <f>IFERROR('生産者価格表(106分類)'!AU20/'生産者価格表(106分類)'!AU$119,0)</f>
        <v>5.8622248600329538E-3</v>
      </c>
      <c r="AV20" s="303">
        <f>IFERROR('生産者価格表(106分類)'!AV20/'生産者価格表(106分類)'!AV$119,0)</f>
        <v>8.6022600257384832E-4</v>
      </c>
      <c r="AW20" s="303">
        <f>IFERROR('生産者価格表(106分類)'!AW20/'生産者価格表(106分類)'!AW$119,0)</f>
        <v>3.3348073594929124E-3</v>
      </c>
      <c r="AX20" s="303">
        <f>IFERROR('生産者価格表(106分類)'!AX20/'生産者価格表(106分類)'!AX$119,0)</f>
        <v>6.2778927808999528E-4</v>
      </c>
      <c r="AY20" s="303">
        <f>IFERROR('生産者価格表(106分類)'!AY20/'生産者価格表(106分類)'!AY$119,0)</f>
        <v>6.2114761390353939E-3</v>
      </c>
      <c r="AZ20" s="303">
        <f>IFERROR('生産者価格表(106分類)'!AZ20/'生産者価格表(106分類)'!AZ$119,0)</f>
        <v>2.2020772929129813E-4</v>
      </c>
      <c r="BA20" s="303">
        <f>IFERROR('生産者価格表(106分類)'!BA20/'生産者価格表(106分類)'!BA$119,0)</f>
        <v>1.8051113988952613E-3</v>
      </c>
      <c r="BB20" s="303">
        <f>IFERROR('生産者価格表(106分類)'!BB20/'生産者価格表(106分類)'!BB$119,0)</f>
        <v>1.4349997078054893E-3</v>
      </c>
      <c r="BC20" s="303">
        <f>IFERROR('生産者価格表(106分類)'!BC20/'生産者価格表(106分類)'!BC$119,0)</f>
        <v>7.0059368227642612E-4</v>
      </c>
      <c r="BD20" s="303">
        <f>IFERROR('生産者価格表(106分類)'!BD20/'生産者価格表(106分類)'!BD$119,0)</f>
        <v>0</v>
      </c>
      <c r="BE20" s="303">
        <f>IFERROR('生産者価格表(106分類)'!BE20/'生産者価格表(106分類)'!BE$119,0)</f>
        <v>7.94044665012407E-5</v>
      </c>
      <c r="BF20" s="303">
        <f>IFERROR('生産者価格表(106分類)'!BF20/'生産者価格表(106分類)'!BF$119,0)</f>
        <v>4.3525581212660143E-4</v>
      </c>
      <c r="BG20" s="303">
        <f>IFERROR('生産者価格表(106分類)'!BG20/'生産者価格表(106分類)'!BG$119,0)</f>
        <v>8.3754968660538362E-5</v>
      </c>
      <c r="BH20" s="303">
        <f>IFERROR('生産者価格表(106分類)'!BH20/'生産者価格表(106分類)'!BH$119,0)</f>
        <v>4.3683382841167218E-4</v>
      </c>
      <c r="BI20" s="303">
        <f>IFERROR('生産者価格表(106分類)'!BI20/'生産者価格表(106分類)'!BI$119,0)</f>
        <v>6.8512716860367187E-3</v>
      </c>
      <c r="BJ20" s="303">
        <f>IFERROR('生産者価格表(106分類)'!BJ20/'生産者価格表(106分類)'!BJ$119,0)</f>
        <v>1.1352024620742613E-3</v>
      </c>
      <c r="BK20" s="303">
        <f>IFERROR('生産者価格表(106分類)'!BK20/'生産者価格表(106分類)'!BK$119,0)</f>
        <v>1.8394599525404348E-5</v>
      </c>
      <c r="BL20" s="303">
        <f>IFERROR('生産者価格表(106分類)'!BL20/'生産者価格表(106分類)'!BL$119,0)</f>
        <v>2.0900734418693875E-3</v>
      </c>
      <c r="BM20" s="303">
        <f>IFERROR('生産者価格表(106分類)'!BM20/'生産者価格表(106分類)'!BM$119,0)</f>
        <v>1.5509603701708135E-7</v>
      </c>
      <c r="BN20" s="303">
        <f>IFERROR('生産者価格表(106分類)'!BN20/'生産者価格表(106分類)'!BN$119,0)</f>
        <v>0</v>
      </c>
      <c r="BO20" s="303">
        <f>IFERROR('生産者価格表(106分類)'!BO20/'生産者価格表(106分類)'!BO$119,0)</f>
        <v>0</v>
      </c>
      <c r="BP20" s="303">
        <f>IFERROR('生産者価格表(106分類)'!BP20/'生産者価格表(106分類)'!BP$119,0)</f>
        <v>0</v>
      </c>
      <c r="BQ20" s="303">
        <f>IFERROR('生産者価格表(106分類)'!BQ20/'生産者価格表(106分類)'!BQ$119,0)</f>
        <v>3.8951315775446895E-5</v>
      </c>
      <c r="BR20" s="303">
        <f>IFERROR('生産者価格表(106分類)'!BR20/'生産者価格表(106分類)'!BR$119,0)</f>
        <v>5.5961698158081389E-4</v>
      </c>
      <c r="BS20" s="303">
        <f>IFERROR('生産者価格表(106分類)'!BS20/'生産者価格表(106分類)'!BS$119,0)</f>
        <v>5.9085271770695433E-3</v>
      </c>
      <c r="BT20" s="303">
        <f>IFERROR('生産者価格表(106分類)'!BT20/'生産者価格表(106分類)'!BT$119,0)</f>
        <v>1.3381505071051103E-3</v>
      </c>
      <c r="BU20" s="303">
        <f>IFERROR('生産者価格表(106分類)'!BU20/'生産者価格表(106分類)'!BU$119,0)</f>
        <v>4.9531777783654428E-5</v>
      </c>
      <c r="BV20" s="303">
        <f>IFERROR('生産者価格表(106分類)'!BV20/'生産者価格表(106分類)'!BV$119,0)</f>
        <v>0</v>
      </c>
      <c r="BW20" s="303">
        <f>IFERROR('生産者価格表(106分類)'!BW20/'生産者価格表(106分類)'!BW$119,0)</f>
        <v>0</v>
      </c>
      <c r="BX20" s="303">
        <f>IFERROR('生産者価格表(106分類)'!BX20/'生産者価格表(106分類)'!BX$119,0)</f>
        <v>2.5944741414757729E-4</v>
      </c>
      <c r="BY20" s="303">
        <f>IFERROR('生産者価格表(106分類)'!BY20/'生産者価格表(106分類)'!BY$119,0)</f>
        <v>1.5698841192340646E-4</v>
      </c>
      <c r="BZ20" s="303">
        <f>IFERROR('生産者価格表(106分類)'!BZ20/'生産者価格表(106分類)'!BZ$119,0)</f>
        <v>0</v>
      </c>
      <c r="CA20" s="303">
        <f>IFERROR('生産者価格表(106分類)'!CA20/'生産者価格表(106分類)'!CA$119,0)</f>
        <v>1.0282836922288223E-3</v>
      </c>
      <c r="CB20" s="303">
        <f>IFERROR('生産者価格表(106分類)'!CB20/'生産者価格表(106分類)'!CB$119,0)</f>
        <v>4.9202324597950539E-4</v>
      </c>
      <c r="CC20" s="303">
        <f>IFERROR('生産者価格表(106分類)'!CC20/'生産者価格表(106分類)'!CC$119,0)</f>
        <v>2.2757870629889948E-4</v>
      </c>
      <c r="CD20" s="303">
        <f>IFERROR('生産者価格表(106分類)'!CD20/'生産者価格表(106分類)'!CD$119,0)</f>
        <v>1.6550068470779144E-3</v>
      </c>
      <c r="CE20" s="303">
        <f>IFERROR('生産者価格表(106分類)'!CE20/'生産者価格表(106分類)'!CE$119,0)</f>
        <v>1.3027431109442933E-3</v>
      </c>
      <c r="CF20" s="303">
        <f>IFERROR('生産者価格表(106分類)'!CF20/'生産者価格表(106分類)'!CF$119,0)</f>
        <v>4.7290504203170919E-4</v>
      </c>
      <c r="CG20" s="303">
        <f>IFERROR('生産者価格表(106分類)'!CG20/'生産者価格表(106分類)'!CG$119,0)</f>
        <v>2.8781069233768181E-4</v>
      </c>
      <c r="CH20" s="303">
        <f>IFERROR('生産者価格表(106分類)'!CH20/'生産者価格表(106分類)'!CH$119,0)</f>
        <v>2.8753243983077961E-4</v>
      </c>
      <c r="CI20" s="303">
        <f>IFERROR('生産者価格表(106分類)'!CI20/'生産者価格表(106分類)'!CI$119,0)</f>
        <v>1.0855232940717274E-3</v>
      </c>
      <c r="CJ20" s="303">
        <f>IFERROR('生産者価格表(106分類)'!CJ20/'生産者価格表(106分類)'!CJ$119,0)</f>
        <v>4.6020102927888745E-4</v>
      </c>
      <c r="CK20" s="303">
        <f>IFERROR('生産者価格表(106分類)'!CK20/'生産者価格表(106分類)'!CK$119,0)</f>
        <v>1.5831391955503453E-4</v>
      </c>
      <c r="CL20" s="303">
        <f>IFERROR('生産者価格表(106分類)'!CL20/'生産者価格表(106分類)'!CL$119,0)</f>
        <v>1.3492297741948269E-4</v>
      </c>
      <c r="CM20" s="303">
        <f>IFERROR('生産者価格表(106分類)'!CM20/'生産者価格表(106分類)'!CM$119,0)</f>
        <v>5.5994730499103523E-4</v>
      </c>
      <c r="CN20" s="303">
        <f>IFERROR('生産者価格表(106分類)'!CN20/'生産者価格表(106分類)'!CN$119,0)</f>
        <v>1.4194169230773252E-3</v>
      </c>
      <c r="CO20" s="303">
        <f>IFERROR('生産者価格表(106分類)'!CO20/'生産者価格表(106分類)'!CO$119,0)</f>
        <v>1.0135682709363541E-3</v>
      </c>
      <c r="CP20" s="303">
        <f>IFERROR('生産者価格表(106分類)'!CP20/'生産者価格表(106分類)'!CP$119,0)</f>
        <v>2.3512576759137918E-3</v>
      </c>
      <c r="CQ20" s="303">
        <f>IFERROR('生産者価格表(106分類)'!CQ20/'生産者価格表(106分類)'!CQ$119,0)</f>
        <v>6.4737027894396096E-3</v>
      </c>
      <c r="CR20" s="303">
        <f>IFERROR('生産者価格表(106分類)'!CR20/'生産者価格表(106分類)'!CR$119,0)</f>
        <v>4.9407671308707773E-3</v>
      </c>
      <c r="CS20" s="303">
        <f>IFERROR('生産者価格表(106分類)'!CS20/'生産者価格表(106分類)'!CS$119,0)</f>
        <v>2.3151784939031339E-3</v>
      </c>
      <c r="CT20" s="303">
        <f>IFERROR('生産者価格表(106分類)'!CT20/'生産者価格表(106分類)'!CT$119,0)</f>
        <v>9.1353683299471069E-6</v>
      </c>
      <c r="CU20" s="303">
        <f>IFERROR('生産者価格表(106分類)'!CU20/'生産者価格表(106分類)'!CU$119,0)</f>
        <v>6.2583310486958655E-4</v>
      </c>
      <c r="CV20" s="303">
        <f>IFERROR('生産者価格表(106分類)'!CV20/'生産者価格表(106分類)'!CV$119,0)</f>
        <v>2.9142840796572003E-6</v>
      </c>
      <c r="CW20" s="303">
        <f>IFERROR('生産者価格表(106分類)'!CW20/'生産者価格表(106分類)'!CW$119,0)</f>
        <v>1.7929090039553611E-3</v>
      </c>
      <c r="CX20" s="303">
        <f>IFERROR('生産者価格表(106分類)'!CX20/'生産者価格表(106分類)'!CX$119,0)</f>
        <v>7.6481264763524071E-4</v>
      </c>
      <c r="CY20" s="303">
        <f>IFERROR('生産者価格表(106分類)'!CY20/'生産者価格表(106分類)'!CY$119,0)</f>
        <v>2.8354794981726452E-3</v>
      </c>
      <c r="CZ20" s="303">
        <f>IFERROR('生産者価格表(106分類)'!CZ20/'生産者価格表(106分類)'!CZ$119,0)</f>
        <v>5.1443242699190147E-4</v>
      </c>
      <c r="DA20" s="303">
        <f>IFERROR('生産者価格表(106分類)'!DA20/'生産者価格表(106分類)'!DA$119,0)</f>
        <v>7.1739410197317534E-4</v>
      </c>
      <c r="DB20" s="303">
        <f>IFERROR('生産者価格表(106分類)'!DB20/'生産者価格表(106分類)'!DB$119,0)</f>
        <v>6.8130782838470396E-4</v>
      </c>
      <c r="DC20" s="303">
        <f>IFERROR('生産者価格表(106分類)'!DC20/'生産者価格表(106分類)'!DC$119,0)</f>
        <v>0.31002463944282005</v>
      </c>
      <c r="DD20" s="304">
        <f>IFERROR('生産者価格表(106分類)'!DD20/'生産者価格表(106分類)'!DD$119,0)</f>
        <v>3.7280880596329613E-4</v>
      </c>
      <c r="DE20" s="304">
        <f>IFERROR('生産者価格表(106分類)'!DE20/'生産者価格表(106分類)'!DE$119,0)</f>
        <v>3.532836503617708E-3</v>
      </c>
    </row>
    <row r="21" spans="1:109" x14ac:dyDescent="0.15">
      <c r="A21" s="309" t="s">
        <v>65</v>
      </c>
      <c r="B21" s="302" t="s">
        <v>66</v>
      </c>
      <c r="C21" s="303">
        <f>IFERROR('生産者価格表(106分類)'!C21/'生産者価格表(106分類)'!C$119,0)</f>
        <v>1.0375114792967973E-4</v>
      </c>
      <c r="D21" s="303">
        <f>IFERROR('生産者価格表(106分類)'!D21/'生産者価格表(106分類)'!D$119,0)</f>
        <v>0</v>
      </c>
      <c r="E21" s="303">
        <f>IFERROR('生産者価格表(106分類)'!E21/'生産者価格表(106分類)'!E$119,0)</f>
        <v>2.9751027694129229E-4</v>
      </c>
      <c r="F21" s="303">
        <f>IFERROR('生産者価格表(106分類)'!F21/'生産者価格表(106分類)'!F$119,0)</f>
        <v>8.1430842297227447E-5</v>
      </c>
      <c r="G21" s="303">
        <f>IFERROR('生産者価格表(106分類)'!G21/'生産者価格表(106分類)'!G$119,0)</f>
        <v>4.6519809043065504E-4</v>
      </c>
      <c r="H21" s="303">
        <f>IFERROR('生産者価格表(106分類)'!H21/'生産者価格表(106分類)'!H$119,0)</f>
        <v>0</v>
      </c>
      <c r="I21" s="303">
        <f>IFERROR('生産者価格表(106分類)'!I21/'生産者価格表(106分類)'!I$119,0)</f>
        <v>3.3080366260504674E-4</v>
      </c>
      <c r="J21" s="303">
        <f>IFERROR('生産者価格表(106分類)'!J21/'生産者価格表(106分類)'!J$119,0)</f>
        <v>5.7139535812543761E-3</v>
      </c>
      <c r="K21" s="303">
        <f>IFERROR('生産者価格表(106分類)'!K21/'生産者価格表(106分類)'!K$119,0)</f>
        <v>1.6913446646366398E-3</v>
      </c>
      <c r="L21" s="303">
        <f>IFERROR('生産者価格表(106分類)'!L21/'生産者価格表(106分類)'!L$119,0)</f>
        <v>1.6511574890468002E-4</v>
      </c>
      <c r="M21" s="303">
        <f>IFERROR('生産者価格表(106分類)'!M21/'生産者価格表(106分類)'!M$119,0)</f>
        <v>0</v>
      </c>
      <c r="N21" s="303">
        <f>IFERROR('生産者価格表(106分類)'!N21/'生産者価格表(106分類)'!N$119,0)</f>
        <v>1.0442531269579745E-4</v>
      </c>
      <c r="O21" s="303">
        <f>IFERROR('生産者価格表(106分類)'!O21/'生産者価格表(106分類)'!O$119,0)</f>
        <v>4.1120009433712919E-3</v>
      </c>
      <c r="P21" s="303">
        <f>IFERROR('生産者価格表(106分類)'!P21/'生産者価格表(106分類)'!P$119,0)</f>
        <v>7.4864815953397531E-4</v>
      </c>
      <c r="Q21" s="303">
        <f>IFERROR('生産者価格表(106分類)'!Q21/'生産者価格表(106分類)'!Q$119,0)</f>
        <v>2.9071040412701416E-3</v>
      </c>
      <c r="R21" s="303">
        <f>IFERROR('生産者価格表(106分類)'!R21/'生産者価格表(106分類)'!R$119,0)</f>
        <v>1.4300744888097228E-4</v>
      </c>
      <c r="S21" s="303">
        <f>IFERROR('生産者価格表(106分類)'!S21/'生産者価格表(106分類)'!S$119,0)</f>
        <v>4.0053375059892378E-3</v>
      </c>
      <c r="T21" s="303">
        <f>IFERROR('生産者価格表(106分類)'!T21/'生産者価格表(106分類)'!T$119,0)</f>
        <v>5.1118102559052893E-2</v>
      </c>
      <c r="U21" s="303">
        <f>IFERROR('生産者価格表(106分類)'!U21/'生産者価格表(106分類)'!U$119,0)</f>
        <v>3.2019541068492086E-4</v>
      </c>
      <c r="V21" s="303">
        <f>IFERROR('生産者価格表(106分類)'!V21/'生産者価格表(106分類)'!V$119,0)</f>
        <v>2.8442430369823298E-4</v>
      </c>
      <c r="W21" s="303">
        <f>IFERROR('生産者価格表(106分類)'!W21/'生産者価格表(106分類)'!W$119,0)</f>
        <v>0</v>
      </c>
      <c r="X21" s="303">
        <f>IFERROR('生産者価格表(106分類)'!X21/'生産者価格表(106分類)'!X$119,0)</f>
        <v>2.0164205111816225E-4</v>
      </c>
      <c r="Y21" s="303">
        <f>IFERROR('生産者価格表(106分類)'!Y21/'生産者価格表(106分類)'!Y$119,0)</f>
        <v>0</v>
      </c>
      <c r="Z21" s="303">
        <f>IFERROR('生産者価格表(106分類)'!Z21/'生産者価格表(106分類)'!Z$119,0)</f>
        <v>2.3123223836336998E-3</v>
      </c>
      <c r="AA21" s="303">
        <f>IFERROR('生産者価格表(106分類)'!AA21/'生産者価格表(106分類)'!AA$119,0)</f>
        <v>6.5535014076809174E-3</v>
      </c>
      <c r="AB21" s="303">
        <f>IFERROR('生産者価格表(106分類)'!AB21/'生産者価格表(106分類)'!AB$119,0)</f>
        <v>0</v>
      </c>
      <c r="AC21" s="303">
        <f>IFERROR('生産者価格表(106分類)'!AC21/'生産者価格表(106分類)'!AC$119,0)</f>
        <v>2.2251178422409251E-4</v>
      </c>
      <c r="AD21" s="303">
        <f>IFERROR('生産者価格表(106分類)'!AD21/'生産者価格表(106分類)'!AD$119,0)</f>
        <v>3.7192703671046559E-4</v>
      </c>
      <c r="AE21" s="303">
        <f>IFERROR('生産者価格表(106分類)'!AE21/'生産者価格表(106分類)'!AE$119,0)</f>
        <v>8.6565462491818511E-4</v>
      </c>
      <c r="AF21" s="303">
        <f>IFERROR('生産者価格表(106分類)'!AF21/'生産者価格表(106分類)'!AF$119,0)</f>
        <v>1.1219974715549936E-3</v>
      </c>
      <c r="AG21" s="303">
        <f>IFERROR('生産者価格表(106分類)'!AG21/'生産者価格表(106分類)'!AG$119,0)</f>
        <v>8.1319231640573763E-3</v>
      </c>
      <c r="AH21" s="303">
        <f>IFERROR('生産者価格表(106分類)'!AH21/'生産者価格表(106分類)'!AH$119,0)</f>
        <v>8.0648115433745059E-5</v>
      </c>
      <c r="AI21" s="303">
        <f>IFERROR('生産者価格表(106分類)'!AI21/'生産者価格表(106分類)'!AI$119,0)</f>
        <v>1.8641677936118083E-3</v>
      </c>
      <c r="AJ21" s="303">
        <f>IFERROR('生産者価格表(106分類)'!AJ21/'生産者価格表(106分類)'!AJ$119,0)</f>
        <v>6.6828786878299123E-4</v>
      </c>
      <c r="AK21" s="303">
        <f>IFERROR('生産者価格表(106分類)'!AK21/'生産者価格表(106分類)'!AK$119,0)</f>
        <v>0</v>
      </c>
      <c r="AL21" s="303">
        <f>IFERROR('生産者価格表(106分類)'!AL21/'生産者価格表(106分類)'!AL$119,0)</f>
        <v>0</v>
      </c>
      <c r="AM21" s="303">
        <f>IFERROR('生産者価格表(106分類)'!AM21/'生産者価格表(106分類)'!AM$119,0)</f>
        <v>0</v>
      </c>
      <c r="AN21" s="303">
        <f>IFERROR('生産者価格表(106分類)'!AN21/'生産者価格表(106分類)'!AN$119,0)</f>
        <v>2.0141798259748632E-5</v>
      </c>
      <c r="AO21" s="303">
        <f>IFERROR('生産者価格表(106分類)'!AO21/'生産者価格表(106分類)'!AO$119,0)</f>
        <v>5.3665776194716535E-5</v>
      </c>
      <c r="AP21" s="303">
        <f>IFERROR('生産者価格表(106分類)'!AP21/'生産者価格表(106分類)'!AP$119,0)</f>
        <v>2.4812776324099972E-3</v>
      </c>
      <c r="AQ21" s="303">
        <f>IFERROR('生産者価格表(106分類)'!AQ21/'生産者価格表(106分類)'!AQ$119,0)</f>
        <v>3.3863420469338213E-4</v>
      </c>
      <c r="AR21" s="303">
        <f>IFERROR('生産者価格表(106分類)'!AR21/'生産者価格表(106分類)'!AR$119,0)</f>
        <v>9.5293210949955068E-4</v>
      </c>
      <c r="AS21" s="303">
        <f>IFERROR('生産者価格表(106分類)'!AS21/'生産者価格表(106分類)'!AS$119,0)</f>
        <v>1.0862287728892282E-3</v>
      </c>
      <c r="AT21" s="303">
        <f>IFERROR('生産者価格表(106分類)'!AT21/'生産者価格表(106分類)'!AT$119,0)</f>
        <v>8.7308884295325066E-4</v>
      </c>
      <c r="AU21" s="303">
        <f>IFERROR('生産者価格表(106分類)'!AU21/'生産者価格表(106分類)'!AU$119,0)</f>
        <v>2.2261884611016955E-3</v>
      </c>
      <c r="AV21" s="303">
        <f>IFERROR('生産者価格表(106分類)'!AV21/'生産者価格表(106分類)'!AV$119,0)</f>
        <v>5.5570103064139925E-3</v>
      </c>
      <c r="AW21" s="303">
        <f>IFERROR('生産者価格表(106分類)'!AW21/'生産者価格表(106分類)'!AW$119,0)</f>
        <v>2.1500585616904106E-3</v>
      </c>
      <c r="AX21" s="303">
        <f>IFERROR('生産者価格表(106分類)'!AX21/'生産者価格表(106分類)'!AX$119,0)</f>
        <v>1.314365530654726E-3</v>
      </c>
      <c r="AY21" s="303">
        <f>IFERROR('生産者価格表(106分類)'!AY21/'生産者価格表(106分類)'!AY$119,0)</f>
        <v>1.2502382919234924E-2</v>
      </c>
      <c r="AZ21" s="303">
        <f>IFERROR('生産者価格表(106分類)'!AZ21/'生産者価格表(106分類)'!AZ$119,0)</f>
        <v>1.2111425111021397E-3</v>
      </c>
      <c r="BA21" s="303">
        <f>IFERROR('生産者価格表(106分類)'!BA21/'生産者価格表(106分類)'!BA$119,0)</f>
        <v>7.0037265110870316E-5</v>
      </c>
      <c r="BB21" s="303">
        <f>IFERROR('生産者価格表(106分類)'!BB21/'生産者価格表(106分類)'!BB$119,0)</f>
        <v>5.4348178978877587E-3</v>
      </c>
      <c r="BC21" s="303">
        <f>IFERROR('生産者価格表(106分類)'!BC21/'生産者価格表(106分類)'!BC$119,0)</f>
        <v>3.8847948608474003E-3</v>
      </c>
      <c r="BD21" s="303">
        <f>IFERROR('生産者価格表(106分類)'!BD21/'生産者価格表(106分類)'!BD$119,0)</f>
        <v>0</v>
      </c>
      <c r="BE21" s="303">
        <f>IFERROR('生産者価格表(106分類)'!BE21/'生産者価格表(106分類)'!BE$119,0)</f>
        <v>8.3374689826302734E-4</v>
      </c>
      <c r="BF21" s="303">
        <f>IFERROR('生産者価格表(106分類)'!BF21/'生産者価格表(106分類)'!BF$119,0)</f>
        <v>4.5877698140731494E-4</v>
      </c>
      <c r="BG21" s="303">
        <f>IFERROR('生産者価格表(106分類)'!BG21/'生産者価格表(106分類)'!BG$119,0)</f>
        <v>8.7050246116034959E-4</v>
      </c>
      <c r="BH21" s="303">
        <f>IFERROR('生産者価格表(106分類)'!BH21/'生産者価格表(106分類)'!BH$119,0)</f>
        <v>3.188886947405207E-3</v>
      </c>
      <c r="BI21" s="303">
        <f>IFERROR('生産者価格表(106分類)'!BI21/'生産者価格表(106分類)'!BI$119,0)</f>
        <v>5.0382347987198923E-3</v>
      </c>
      <c r="BJ21" s="303">
        <f>IFERROR('生産者価格表(106分類)'!BJ21/'生産者価格表(106分類)'!BJ$119,0)</f>
        <v>2.6483018822291687E-3</v>
      </c>
      <c r="BK21" s="303">
        <f>IFERROR('生産者価格表(106分類)'!BK21/'生産者価格表(106分類)'!BK$119,0)</f>
        <v>5.8600473681542724E-4</v>
      </c>
      <c r="BL21" s="303">
        <f>IFERROR('生産者価格表(106分類)'!BL21/'生産者価格表(106分類)'!BL$119,0)</f>
        <v>8.4297255087321542E-4</v>
      </c>
      <c r="BM21" s="303">
        <f>IFERROR('生産者価格表(106分類)'!BM21/'生産者価格表(106分類)'!BM$119,0)</f>
        <v>4.8161196894729188E-4</v>
      </c>
      <c r="BN21" s="303">
        <f>IFERROR('生産者価格表(106分類)'!BN21/'生産者価格表(106分類)'!BN$119,0)</f>
        <v>3.9965875010408415E-4</v>
      </c>
      <c r="BO21" s="303">
        <f>IFERROR('生産者価格表(106分類)'!BO21/'生産者価格表(106分類)'!BO$119,0)</f>
        <v>1.9275043079713438E-3</v>
      </c>
      <c r="BP21" s="303">
        <f>IFERROR('生産者価格表(106分類)'!BP21/'生産者価格表(106分類)'!BP$119,0)</f>
        <v>3.5826281725829814E-3</v>
      </c>
      <c r="BQ21" s="303">
        <f>IFERROR('生産者価格表(106分類)'!BQ21/'生産者価格表(106分類)'!BQ$119,0)</f>
        <v>2.8274555114471767E-3</v>
      </c>
      <c r="BR21" s="303">
        <f>IFERROR('生産者価格表(106分類)'!BR21/'生産者価格表(106分類)'!BR$119,0)</f>
        <v>3.0583664375737085E-3</v>
      </c>
      <c r="BS21" s="303">
        <f>IFERROR('生産者価格表(106分類)'!BS21/'生産者価格表(106分類)'!BS$119,0)</f>
        <v>5.3624526978866835E-3</v>
      </c>
      <c r="BT21" s="303">
        <f>IFERROR('生産者価格表(106分類)'!BT21/'生産者価格表(106分類)'!BT$119,0)</f>
        <v>1.517107904637207E-2</v>
      </c>
      <c r="BU21" s="303">
        <f>IFERROR('生産者価格表(106分類)'!BU21/'生産者価格表(106分類)'!BU$119,0)</f>
        <v>3.7652546332150866E-4</v>
      </c>
      <c r="BV21" s="303">
        <f>IFERROR('生産者価格表(106分類)'!BV21/'生産者価格表(106分類)'!BV$119,0)</f>
        <v>3.8737728699272261E-5</v>
      </c>
      <c r="BW21" s="303">
        <f>IFERROR('生産者価格表(106分類)'!BW21/'生産者価格表(106分類)'!BW$119,0)</f>
        <v>0</v>
      </c>
      <c r="BX21" s="303">
        <f>IFERROR('生産者価格表(106分類)'!BX21/'生産者価格表(106分類)'!BX$119,0)</f>
        <v>1.5025666193577483E-3</v>
      </c>
      <c r="BY21" s="303">
        <f>IFERROR('生産者価格表(106分類)'!BY21/'生産者価格表(106分類)'!BY$119,0)</f>
        <v>5.4091904383580375E-4</v>
      </c>
      <c r="BZ21" s="303">
        <f>IFERROR('生産者価格表(106分類)'!BZ21/'生産者価格表(106分類)'!BZ$119,0)</f>
        <v>0</v>
      </c>
      <c r="CA21" s="303">
        <f>IFERROR('生産者価格表(106分類)'!CA21/'生産者価格表(106分類)'!CA$119,0)</f>
        <v>1.733845518955698E-3</v>
      </c>
      <c r="CB21" s="303">
        <f>IFERROR('生産者価格表(106分類)'!CB21/'生産者価格表(106分類)'!CB$119,0)</f>
        <v>6.3454493871790247E-4</v>
      </c>
      <c r="CC21" s="303">
        <f>IFERROR('生産者価格表(106分類)'!CC21/'生産者価格表(106分類)'!CC$119,0)</f>
        <v>1.849376434344741E-3</v>
      </c>
      <c r="CD21" s="303">
        <f>IFERROR('生産者価格表(106分類)'!CD21/'生産者価格表(106分類)'!CD$119,0)</f>
        <v>1.0362257746663042E-3</v>
      </c>
      <c r="CE21" s="303">
        <f>IFERROR('生産者価格表(106分類)'!CE21/'生産者価格表(106分類)'!CE$119,0)</f>
        <v>6.6648468356266047E-3</v>
      </c>
      <c r="CF21" s="303">
        <f>IFERROR('生産者価格表(106分類)'!CF21/'生産者価格表(106分類)'!CF$119,0)</f>
        <v>9.4849291074417513E-3</v>
      </c>
      <c r="CG21" s="303">
        <f>IFERROR('生産者価格表(106分類)'!CG21/'生産者価格表(106分類)'!CG$119,0)</f>
        <v>8.0317395621859276E-3</v>
      </c>
      <c r="CH21" s="303">
        <f>IFERROR('生産者価格表(106分類)'!CH21/'生産者価格表(106分類)'!CH$119,0)</f>
        <v>2.2300117316648299E-3</v>
      </c>
      <c r="CI21" s="303">
        <f>IFERROR('生産者価格表(106分類)'!CI21/'生産者価格表(106分類)'!CI$119,0)</f>
        <v>7.3892074607654996E-3</v>
      </c>
      <c r="CJ21" s="303">
        <f>IFERROR('生産者価格表(106分類)'!CJ21/'生産者価格表(106分類)'!CJ$119,0)</f>
        <v>9.7933023913616898E-3</v>
      </c>
      <c r="CK21" s="303">
        <f>IFERROR('生産者価格表(106分類)'!CK21/'生産者価格表(106分類)'!CK$119,0)</f>
        <v>5.8164864726335995E-2</v>
      </c>
      <c r="CL21" s="303">
        <f>IFERROR('生産者価格表(106分類)'!CL21/'生産者価格表(106分類)'!CL$119,0)</f>
        <v>6.1853459734433486E-3</v>
      </c>
      <c r="CM21" s="303">
        <f>IFERROR('生産者価格表(106分類)'!CM21/'生産者価格表(106分類)'!CM$119,0)</f>
        <v>5.9940453012150867E-3</v>
      </c>
      <c r="CN21" s="303">
        <f>IFERROR('生産者価格表(106分類)'!CN21/'生産者価格表(106分類)'!CN$119,0)</f>
        <v>5.3113138584069547E-3</v>
      </c>
      <c r="CO21" s="303">
        <f>IFERROR('生産者価格表(106分類)'!CO21/'生産者価格表(106分類)'!CO$119,0)</f>
        <v>2.6116684656967595E-3</v>
      </c>
      <c r="CP21" s="303">
        <f>IFERROR('生産者価格表(106分類)'!CP21/'生産者価格表(106分類)'!CP$119,0)</f>
        <v>4.8946394531367166E-3</v>
      </c>
      <c r="CQ21" s="303">
        <f>IFERROR('生産者価格表(106分類)'!CQ21/'生産者価格表(106分類)'!CQ$119,0)</f>
        <v>7.6527876522713102E-3</v>
      </c>
      <c r="CR21" s="303">
        <f>IFERROR('生産者価格表(106分類)'!CR21/'生産者価格表(106分類)'!CR$119,0)</f>
        <v>1.9227872331826538E-3</v>
      </c>
      <c r="CS21" s="303">
        <f>IFERROR('生産者価格表(106分類)'!CS21/'生産者価格表(106分類)'!CS$119,0)</f>
        <v>3.5391999024248576E-2</v>
      </c>
      <c r="CT21" s="303">
        <f>IFERROR('生産者価格表(106分類)'!CT21/'生産者価格表(106分類)'!CT$119,0)</f>
        <v>9.6938045552777451E-4</v>
      </c>
      <c r="CU21" s="303">
        <f>IFERROR('生産者価格表(106分類)'!CU21/'生産者価格表(106分類)'!CU$119,0)</f>
        <v>4.6057156902598817E-2</v>
      </c>
      <c r="CV21" s="303">
        <f>IFERROR('生産者価格表(106分類)'!CV21/'生産者価格表(106分類)'!CV$119,0)</f>
        <v>6.6829135447718014E-4</v>
      </c>
      <c r="CW21" s="303">
        <f>IFERROR('生産者価格表(106分類)'!CW21/'生産者価格表(106分類)'!CW$119,0)</f>
        <v>4.502330167695209E-3</v>
      </c>
      <c r="CX21" s="303">
        <f>IFERROR('生産者価格表(106分類)'!CX21/'生産者価格表(106分類)'!CX$119,0)</f>
        <v>5.4871353076772441E-4</v>
      </c>
      <c r="CY21" s="303">
        <f>IFERROR('生産者価格表(106分類)'!CY21/'生産者価格表(106分類)'!CY$119,0)</f>
        <v>4.7682238366208589E-4</v>
      </c>
      <c r="CZ21" s="303">
        <f>IFERROR('生産者価格表(106分類)'!CZ21/'生産者価格表(106分類)'!CZ$119,0)</f>
        <v>2.4305669543183282E-3</v>
      </c>
      <c r="DA21" s="303">
        <f>IFERROR('生産者価格表(106分類)'!DA21/'生産者価格表(106分類)'!DA$119,0)</f>
        <v>9.9066954000152432E-3</v>
      </c>
      <c r="DB21" s="303">
        <f>IFERROR('生産者価格表(106分類)'!DB21/'生産者価格表(106分類)'!DB$119,0)</f>
        <v>2.0965087492841421E-3</v>
      </c>
      <c r="DC21" s="303">
        <f>IFERROR('生産者価格表(106分類)'!DC21/'生産者価格表(106分類)'!DC$119,0)</f>
        <v>0</v>
      </c>
      <c r="DD21" s="304">
        <f>IFERROR('生産者価格表(106分類)'!DD21/'生産者価格表(106分類)'!DD$119,0)</f>
        <v>5.2768893491128314E-5</v>
      </c>
      <c r="DE21" s="304">
        <f>IFERROR('生産者価格表(106分類)'!DE21/'生産者価格表(106分類)'!DE$119,0)</f>
        <v>3.8182647883105571E-3</v>
      </c>
    </row>
    <row r="22" spans="1:109" x14ac:dyDescent="0.15">
      <c r="A22" s="309" t="s">
        <v>67</v>
      </c>
      <c r="B22" s="302" t="s">
        <v>68</v>
      </c>
      <c r="C22" s="303">
        <f>IFERROR('生産者価格表(106分類)'!C22/'生産者価格表(106分類)'!C$119,0)</f>
        <v>6.1699234933191779E-2</v>
      </c>
      <c r="D22" s="303">
        <f>IFERROR('生産者価格表(106分類)'!D22/'生産者価格表(106分類)'!D$119,0)</f>
        <v>0</v>
      </c>
      <c r="E22" s="303">
        <f>IFERROR('生産者価格表(106分類)'!E22/'生産者価格表(106分類)'!E$119,0)</f>
        <v>6.081089924620662E-4</v>
      </c>
      <c r="F22" s="303">
        <f>IFERROR('生産者価格表(106分類)'!F22/'生産者価格表(106分類)'!F$119,0)</f>
        <v>3.9447635579914378E-4</v>
      </c>
      <c r="G22" s="303">
        <f>IFERROR('生産者価格表(106分類)'!G22/'生産者価格表(106分類)'!G$119,0)</f>
        <v>0</v>
      </c>
      <c r="H22" s="303">
        <f>IFERROR('生産者価格表(106分類)'!H22/'生産者価格表(106分類)'!H$119,0)</f>
        <v>0</v>
      </c>
      <c r="I22" s="303">
        <f>IFERROR('生産者価格表(106分類)'!I22/'生産者価格表(106分類)'!I$119,0)</f>
        <v>0</v>
      </c>
      <c r="J22" s="303">
        <f>IFERROR('生産者価格表(106分類)'!J22/'生産者価格表(106分類)'!J$119,0)</f>
        <v>3.5007194049241886E-6</v>
      </c>
      <c r="K22" s="303">
        <f>IFERROR('生産者価格表(106分類)'!K22/'生産者価格表(106分類)'!K$119,0)</f>
        <v>1.26266865594374E-5</v>
      </c>
      <c r="L22" s="303">
        <f>IFERROR('生産者価格表(106分類)'!L22/'生産者価格表(106分類)'!L$119,0)</f>
        <v>6.3288263651178537E-7</v>
      </c>
      <c r="M22" s="303">
        <f>IFERROR('生産者価格表(106分類)'!M22/'生産者価格表(106分類)'!M$119,0)</f>
        <v>0</v>
      </c>
      <c r="N22" s="303">
        <f>IFERROR('生産者価格表(106分類)'!N22/'生産者価格表(106分類)'!N$119,0)</f>
        <v>0</v>
      </c>
      <c r="O22" s="303">
        <f>IFERROR('生産者価格表(106分類)'!O22/'生産者価格表(106分類)'!O$119,0)</f>
        <v>2.5414097301429494E-6</v>
      </c>
      <c r="P22" s="303">
        <f>IFERROR('生産者価格表(106分類)'!P22/'生産者価格表(106分類)'!P$119,0)</f>
        <v>5.8948673979053176E-6</v>
      </c>
      <c r="Q22" s="303">
        <f>IFERROR('生産者価格表(106分類)'!Q22/'生産者価格表(106分類)'!Q$119,0)</f>
        <v>0</v>
      </c>
      <c r="R22" s="303">
        <f>IFERROR('生産者価格表(106分類)'!R22/'生産者価格表(106分類)'!R$119,0)</f>
        <v>5.8006141511782828E-6</v>
      </c>
      <c r="S22" s="303">
        <f>IFERROR('生産者価格表(106分類)'!S22/'生産者価格表(106分類)'!S$119,0)</f>
        <v>0</v>
      </c>
      <c r="T22" s="303">
        <f>IFERROR('生産者価格表(106分類)'!T22/'生産者価格表(106分類)'!T$119,0)</f>
        <v>2.6903981304961469E-6</v>
      </c>
      <c r="U22" s="303">
        <f>IFERROR('生産者価格表(106分類)'!U22/'生産者価格表(106分類)'!U$119,0)</f>
        <v>0.18996507582913458</v>
      </c>
      <c r="V22" s="303">
        <f>IFERROR('生産者価格表(106分類)'!V22/'生産者価格表(106分類)'!V$119,0)</f>
        <v>3.7070764288736082E-3</v>
      </c>
      <c r="W22" s="303">
        <f>IFERROR('生産者価格表(106分類)'!W22/'生産者価格表(106分類)'!W$119,0)</f>
        <v>0</v>
      </c>
      <c r="X22" s="303">
        <f>IFERROR('生産者価格表(106分類)'!X22/'生産者価格表(106分類)'!X$119,0)</f>
        <v>9.3554302584822821E-3</v>
      </c>
      <c r="Y22" s="303">
        <f>IFERROR('生産者価格表(106分類)'!Y22/'生産者価格表(106分類)'!Y$119,0)</f>
        <v>0</v>
      </c>
      <c r="Z22" s="303">
        <f>IFERROR('生産者価格表(106分類)'!Z22/'生産者価格表(106分類)'!Z$119,0)</f>
        <v>1.112032902052848E-3</v>
      </c>
      <c r="AA22" s="303">
        <f>IFERROR('生産者価格表(106分類)'!AA22/'生産者価格表(106分類)'!AA$119,0)</f>
        <v>2.2408500740382967E-3</v>
      </c>
      <c r="AB22" s="303">
        <f>IFERROR('生産者価格表(106分類)'!AB22/'生産者価格表(106分類)'!AB$119,0)</f>
        <v>0</v>
      </c>
      <c r="AC22" s="303">
        <f>IFERROR('生産者価格表(106分類)'!AC22/'生産者価格表(106分類)'!AC$119,0)</f>
        <v>0</v>
      </c>
      <c r="AD22" s="303">
        <f>IFERROR('生産者価格表(106分類)'!AD22/'生産者価格表(106分類)'!AD$119,0)</f>
        <v>0</v>
      </c>
      <c r="AE22" s="303">
        <f>IFERROR('生産者価格表(106分類)'!AE22/'生産者価格表(106分類)'!AE$119,0)</f>
        <v>2.1113527437028903E-5</v>
      </c>
      <c r="AF22" s="303">
        <f>IFERROR('生産者価格表(106分類)'!AF22/'生産者価格表(106分類)'!AF$119,0)</f>
        <v>1.5802781289506953E-5</v>
      </c>
      <c r="AG22" s="303">
        <f>IFERROR('生産者価格表(106分類)'!AG22/'生産者価格表(106分類)'!AG$119,0)</f>
        <v>0</v>
      </c>
      <c r="AH22" s="303">
        <f>IFERROR('生産者価格表(106分類)'!AH22/'生産者価格表(106分類)'!AH$119,0)</f>
        <v>0</v>
      </c>
      <c r="AI22" s="303">
        <f>IFERROR('生産者価格表(106分類)'!AI22/'生産者価格表(106分類)'!AI$119,0)</f>
        <v>0</v>
      </c>
      <c r="AJ22" s="303">
        <f>IFERROR('生産者価格表(106分類)'!AJ22/'生産者価格表(106分類)'!AJ$119,0)</f>
        <v>4.938480079206848E-5</v>
      </c>
      <c r="AK22" s="303">
        <f>IFERROR('生産者価格表(106分類)'!AK22/'生産者価格表(106分類)'!AK$119,0)</f>
        <v>0</v>
      </c>
      <c r="AL22" s="303">
        <f>IFERROR('生産者価格表(106分類)'!AL22/'生産者価格表(106分類)'!AL$119,0)</f>
        <v>0</v>
      </c>
      <c r="AM22" s="303">
        <f>IFERROR('生産者価格表(106分類)'!AM22/'生産者価格表(106分類)'!AM$119,0)</f>
        <v>0</v>
      </c>
      <c r="AN22" s="303">
        <f>IFERROR('生産者価格表(106分類)'!AN22/'生産者価格表(106分類)'!AN$119,0)</f>
        <v>0</v>
      </c>
      <c r="AO22" s="303">
        <f>IFERROR('生産者価格表(106分類)'!AO22/'生産者価格表(106分類)'!AO$119,0)</f>
        <v>2.8970020777678835E-5</v>
      </c>
      <c r="AP22" s="303">
        <f>IFERROR('生産者価格表(106分類)'!AP22/'生産者価格表(106分類)'!AP$119,0)</f>
        <v>0</v>
      </c>
      <c r="AQ22" s="303">
        <f>IFERROR('生産者価格表(106分類)'!AQ22/'生産者価格表(106分類)'!AQ$119,0)</f>
        <v>0</v>
      </c>
      <c r="AR22" s="303">
        <f>IFERROR('生産者価格表(106分類)'!AR22/'生産者価格表(106分類)'!AR$119,0)</f>
        <v>0</v>
      </c>
      <c r="AS22" s="303">
        <f>IFERROR('生産者価格表(106分類)'!AS22/'生産者価格表(106分類)'!AS$119,0)</f>
        <v>0</v>
      </c>
      <c r="AT22" s="303">
        <f>IFERROR('生産者価格表(106分類)'!AT22/'生産者価格表(106分類)'!AT$119,0)</f>
        <v>1.168935890029912E-6</v>
      </c>
      <c r="AU22" s="303">
        <f>IFERROR('生産者価格表(106分類)'!AU22/'生産者価格表(106分類)'!AU$119,0)</f>
        <v>0</v>
      </c>
      <c r="AV22" s="303">
        <f>IFERROR('生産者価格表(106分類)'!AV22/'生産者価格表(106分類)'!AV$119,0)</f>
        <v>0</v>
      </c>
      <c r="AW22" s="303">
        <f>IFERROR('生産者価格表(106分類)'!AW22/'生産者価格表(106分類)'!AW$119,0)</f>
        <v>5.941372236307047E-6</v>
      </c>
      <c r="AX22" s="303">
        <f>IFERROR('生産者価格表(106分類)'!AX22/'生産者価格表(106分類)'!AX$119,0)</f>
        <v>0</v>
      </c>
      <c r="AY22" s="303">
        <f>IFERROR('生産者価格表(106分類)'!AY22/'生産者価格表(106分類)'!AY$119,0)</f>
        <v>0</v>
      </c>
      <c r="AZ22" s="303">
        <f>IFERROR('生産者価格表(106分類)'!AZ22/'生産者価格表(106分類)'!AZ$119,0)</f>
        <v>0</v>
      </c>
      <c r="BA22" s="303">
        <f>IFERROR('生産者価格表(106分類)'!BA22/'生産者価格表(106分類)'!BA$119,0)</f>
        <v>7.2680180775431451E-5</v>
      </c>
      <c r="BB22" s="303">
        <f>IFERROR('生産者価格表(106分類)'!BB22/'生産者価格表(106分類)'!BB$119,0)</f>
        <v>0</v>
      </c>
      <c r="BC22" s="303">
        <f>IFERROR('生産者価格表(106分類)'!BC22/'生産者価格表(106分類)'!BC$119,0)</f>
        <v>0</v>
      </c>
      <c r="BD22" s="303">
        <f>IFERROR('生産者価格表(106分類)'!BD22/'生産者価格表(106分類)'!BD$119,0)</f>
        <v>0</v>
      </c>
      <c r="BE22" s="303">
        <f>IFERROR('生産者価格表(106分類)'!BE22/'生産者価格表(106分類)'!BE$119,0)</f>
        <v>0</v>
      </c>
      <c r="BF22" s="303">
        <f>IFERROR('生産者価格表(106分類)'!BF22/'生産者価格表(106分類)'!BF$119,0)</f>
        <v>0</v>
      </c>
      <c r="BG22" s="303">
        <f>IFERROR('生産者価格表(106分類)'!BG22/'生産者価格表(106分類)'!BG$119,0)</f>
        <v>0</v>
      </c>
      <c r="BH22" s="303">
        <f>IFERROR('生産者価格表(106分類)'!BH22/'生産者価格表(106分類)'!BH$119,0)</f>
        <v>0</v>
      </c>
      <c r="BI22" s="303">
        <f>IFERROR('生産者価格表(106分類)'!BI22/'生産者価格表(106分類)'!BI$119,0)</f>
        <v>1.2801077985514569E-5</v>
      </c>
      <c r="BJ22" s="303">
        <f>IFERROR('生産者価格表(106分類)'!BJ22/'生産者価格表(106分類)'!BJ$119,0)</f>
        <v>0</v>
      </c>
      <c r="BK22" s="303">
        <f>IFERROR('生産者価格表(106分類)'!BK22/'生産者価格表(106分類)'!BK$119,0)</f>
        <v>0</v>
      </c>
      <c r="BL22" s="303">
        <f>IFERROR('生産者価格表(106分類)'!BL22/'生産者価格表(106分類)'!BL$119,0)</f>
        <v>0</v>
      </c>
      <c r="BM22" s="303">
        <f>IFERROR('生産者価格表(106分類)'!BM22/'生産者価格表(106分類)'!BM$119,0)</f>
        <v>5.544683323360658E-4</v>
      </c>
      <c r="BN22" s="303">
        <f>IFERROR('生産者価格表(106分類)'!BN22/'生産者価格表(106分類)'!BN$119,0)</f>
        <v>2.1936797675527249E-4</v>
      </c>
      <c r="BO22" s="303">
        <f>IFERROR('生産者価格表(106分類)'!BO22/'生産者価格表(106分類)'!BO$119,0)</f>
        <v>6.1435963247641546E-5</v>
      </c>
      <c r="BP22" s="303">
        <f>IFERROR('生産者価格表(106分類)'!BP22/'生産者価格表(106分類)'!BP$119,0)</f>
        <v>9.5290839425201553E-5</v>
      </c>
      <c r="BQ22" s="303">
        <f>IFERROR('生産者価格表(106分類)'!BQ22/'生産者価格表(106分類)'!BQ$119,0)</f>
        <v>0</v>
      </c>
      <c r="BR22" s="303">
        <f>IFERROR('生産者価格表(106分類)'!BR22/'生産者価格表(106分類)'!BR$119,0)</f>
        <v>0</v>
      </c>
      <c r="BS22" s="303">
        <f>IFERROR('生産者価格表(106分類)'!BS22/'生産者価格表(106分類)'!BS$119,0)</f>
        <v>0</v>
      </c>
      <c r="BT22" s="303">
        <f>IFERROR('生産者価格表(106分類)'!BT22/'生産者価格表(106分類)'!BT$119,0)</f>
        <v>0</v>
      </c>
      <c r="BU22" s="303">
        <f>IFERROR('生産者価格表(106分類)'!BU22/'生産者価格表(106分類)'!BU$119,0)</f>
        <v>6.506292844463082E-6</v>
      </c>
      <c r="BV22" s="303">
        <f>IFERROR('生産者価格表(106分類)'!BV22/'生産者価格表(106分類)'!BV$119,0)</f>
        <v>0</v>
      </c>
      <c r="BW22" s="303">
        <f>IFERROR('生産者価格表(106分類)'!BW22/'生産者価格表(106分類)'!BW$119,0)</f>
        <v>0</v>
      </c>
      <c r="BX22" s="303">
        <f>IFERROR('生産者価格表(106分類)'!BX22/'生産者価格表(106分類)'!BX$119,0)</f>
        <v>0</v>
      </c>
      <c r="BY22" s="303">
        <f>IFERROR('生産者価格表(106分類)'!BY22/'生産者価格表(106分類)'!BY$119,0)</f>
        <v>0</v>
      </c>
      <c r="BZ22" s="303">
        <f>IFERROR('生産者価格表(106分類)'!BZ22/'生産者価格表(106分類)'!BZ$119,0)</f>
        <v>0</v>
      </c>
      <c r="CA22" s="303">
        <f>IFERROR('生産者価格表(106分類)'!CA22/'生産者価格表(106分類)'!CA$119,0)</f>
        <v>0</v>
      </c>
      <c r="CB22" s="303">
        <f>IFERROR('生産者価格表(106分類)'!CB22/'生産者価格表(106分類)'!CB$119,0)</f>
        <v>0</v>
      </c>
      <c r="CC22" s="303">
        <f>IFERROR('生産者価格表(106分類)'!CC22/'生産者価格表(106分類)'!CC$119,0)</f>
        <v>0</v>
      </c>
      <c r="CD22" s="303">
        <f>IFERROR('生産者価格表(106分類)'!CD22/'生産者価格表(106分類)'!CD$119,0)</f>
        <v>9.5744197764838031E-6</v>
      </c>
      <c r="CE22" s="303">
        <f>IFERROR('生産者価格表(106分類)'!CE22/'生産者価格表(106分類)'!CE$119,0)</f>
        <v>0</v>
      </c>
      <c r="CF22" s="303">
        <f>IFERROR('生産者価格表(106分類)'!CF22/'生産者価格表(106分類)'!CF$119,0)</f>
        <v>0</v>
      </c>
      <c r="CG22" s="303">
        <f>IFERROR('生産者価格表(106分類)'!CG22/'生産者価格表(106分類)'!CG$119,0)</f>
        <v>0</v>
      </c>
      <c r="CH22" s="303">
        <f>IFERROR('生産者価格表(106分類)'!CH22/'生産者価格表(106分類)'!CH$119,0)</f>
        <v>0</v>
      </c>
      <c r="CI22" s="303">
        <f>IFERROR('生産者価格表(106分類)'!CI22/'生産者価格表(106分類)'!CI$119,0)</f>
        <v>0</v>
      </c>
      <c r="CJ22" s="303">
        <f>IFERROR('生産者価格表(106分類)'!CJ22/'生産者価格表(106分類)'!CJ$119,0)</f>
        <v>0</v>
      </c>
      <c r="CK22" s="303">
        <f>IFERROR('生産者価格表(106分類)'!CK22/'生産者価格表(106分類)'!CK$119,0)</f>
        <v>0</v>
      </c>
      <c r="CL22" s="303">
        <f>IFERROR('生産者価格表(106分類)'!CL22/'生産者価格表(106分類)'!CL$119,0)</f>
        <v>2.8448660705573621E-6</v>
      </c>
      <c r="CM22" s="303">
        <f>IFERROR('生産者価格表(106分類)'!CM22/'生産者価格表(106分類)'!CM$119,0)</f>
        <v>0</v>
      </c>
      <c r="CN22" s="303">
        <f>IFERROR('生産者価格表(106分類)'!CN22/'生産者価格表(106分類)'!CN$119,0)</f>
        <v>0</v>
      </c>
      <c r="CO22" s="303">
        <f>IFERROR('生産者価格表(106分類)'!CO22/'生産者価格表(106分類)'!CO$119,0)</f>
        <v>0</v>
      </c>
      <c r="CP22" s="303">
        <f>IFERROR('生産者価格表(106分類)'!CP22/'生産者価格表(106分類)'!CP$119,0)</f>
        <v>0</v>
      </c>
      <c r="CQ22" s="303">
        <f>IFERROR('生産者価格表(106分類)'!CQ22/'生産者価格表(106分類)'!CQ$119,0)</f>
        <v>0</v>
      </c>
      <c r="CR22" s="303">
        <f>IFERROR('生産者価格表(106分類)'!CR22/'生産者価格表(106分類)'!CR$119,0)</f>
        <v>0</v>
      </c>
      <c r="CS22" s="303">
        <f>IFERROR('生産者価格表(106分類)'!CS22/'生産者価格表(106分類)'!CS$119,0)</f>
        <v>0</v>
      </c>
      <c r="CT22" s="303">
        <f>IFERROR('生産者価格表(106分類)'!CT22/'生産者価格表(106分類)'!CT$119,0)</f>
        <v>0</v>
      </c>
      <c r="CU22" s="303">
        <f>IFERROR('生産者価格表(106分類)'!CU22/'生産者価格表(106分類)'!CU$119,0)</f>
        <v>0</v>
      </c>
      <c r="CV22" s="303">
        <f>IFERROR('生産者価格表(106分類)'!CV22/'生産者価格表(106分類)'!CV$119,0)</f>
        <v>0</v>
      </c>
      <c r="CW22" s="303">
        <f>IFERROR('生産者価格表(106分類)'!CW22/'生産者価格表(106分類)'!CW$119,0)</f>
        <v>0</v>
      </c>
      <c r="CX22" s="303">
        <f>IFERROR('生産者価格表(106分類)'!CX22/'生産者価格表(106分類)'!CX$119,0)</f>
        <v>0</v>
      </c>
      <c r="CY22" s="303">
        <f>IFERROR('生産者価格表(106分類)'!CY22/'生産者価格表(106分類)'!CY$119,0)</f>
        <v>0</v>
      </c>
      <c r="CZ22" s="303">
        <f>IFERROR('生産者価格表(106分類)'!CZ22/'生産者価格表(106分類)'!CZ$119,0)</f>
        <v>0</v>
      </c>
      <c r="DA22" s="303">
        <f>IFERROR('生産者価格表(106分類)'!DA22/'生産者価格表(106分類)'!DA$119,0)</f>
        <v>9.020279474711831E-5</v>
      </c>
      <c r="DB22" s="303">
        <f>IFERROR('生産者価格表(106分類)'!DB22/'生産者価格表(106分類)'!DB$119,0)</f>
        <v>4.3563604752721902E-4</v>
      </c>
      <c r="DC22" s="303">
        <f>IFERROR('生産者価格表(106分類)'!DC22/'生産者価格表(106分類)'!DC$119,0)</f>
        <v>0</v>
      </c>
      <c r="DD22" s="304">
        <f>IFERROR('生産者価格表(106分類)'!DD22/'生産者価格表(106分類)'!DD$119,0)</f>
        <v>1.2129992399908718E-3</v>
      </c>
      <c r="DE22" s="304">
        <f>IFERROR('生産者価格表(106分類)'!DE22/'生産者価格表(106分類)'!DE$119,0)</f>
        <v>1.1306846636142988E-3</v>
      </c>
    </row>
    <row r="23" spans="1:109" x14ac:dyDescent="0.15">
      <c r="A23" s="309" t="s">
        <v>69</v>
      </c>
      <c r="B23" s="302" t="s">
        <v>70</v>
      </c>
      <c r="C23" s="303">
        <f>IFERROR('生産者価格表(106分類)'!C23/'生産者価格表(106分類)'!C$119,0)</f>
        <v>1.3505055055555973E-3</v>
      </c>
      <c r="D23" s="303">
        <f>IFERROR('生産者価格表(106分類)'!D23/'生産者価格表(106分類)'!D$119,0)</f>
        <v>2.4282406017276937E-4</v>
      </c>
      <c r="E23" s="303">
        <f>IFERROR('生産者価格表(106分類)'!E23/'生産者価格表(106分類)'!E$119,0)</f>
        <v>1.7614017919079217E-3</v>
      </c>
      <c r="F23" s="303">
        <f>IFERROR('生産者価格表(106分類)'!F23/'生産者価格表(106分類)'!F$119,0)</f>
        <v>1.6188646492622464E-4</v>
      </c>
      <c r="G23" s="303">
        <f>IFERROR('生産者価格表(106分類)'!G23/'生産者価格表(106分類)'!G$119,0)</f>
        <v>2.2906647588957206E-3</v>
      </c>
      <c r="H23" s="303">
        <f>IFERROR('生産者価格表(106分類)'!H23/'生産者価格表(106分類)'!H$119,0)</f>
        <v>0</v>
      </c>
      <c r="I23" s="303">
        <f>IFERROR('生産者価格表(106分類)'!I23/'生産者価格表(106分類)'!I$119,0)</f>
        <v>2.5800472949664516E-4</v>
      </c>
      <c r="J23" s="303">
        <f>IFERROR('生産者価格表(106分類)'!J23/'生産者価格表(106分類)'!J$119,0)</f>
        <v>2.2960892598977455E-3</v>
      </c>
      <c r="K23" s="303">
        <f>IFERROR('生産者価格表(106分類)'!K23/'生産者価格表(106分類)'!K$119,0)</f>
        <v>5.210287420692212E-3</v>
      </c>
      <c r="L23" s="303">
        <f>IFERROR('生産者価格表(106分類)'!L23/'生産者価格表(106分類)'!L$119,0)</f>
        <v>2.2112586223597304E-3</v>
      </c>
      <c r="M23" s="303">
        <f>IFERROR('生産者価格表(106分類)'!M23/'生産者価格表(106分類)'!M$119,0)</f>
        <v>0</v>
      </c>
      <c r="N23" s="303">
        <f>IFERROR('生産者価格表(106分類)'!N23/'生産者価格表(106分類)'!N$119,0)</f>
        <v>3.9604266740924663E-3</v>
      </c>
      <c r="O23" s="303">
        <f>IFERROR('生産者価格表(106分類)'!O23/'生産者価格表(106分類)'!O$119,0)</f>
        <v>9.6726054329240646E-4</v>
      </c>
      <c r="P23" s="303">
        <f>IFERROR('生産者価格表(106分類)'!P23/'生産者価格表(106分類)'!P$119,0)</f>
        <v>1.9688857109003761E-4</v>
      </c>
      <c r="Q23" s="303">
        <f>IFERROR('生産者価格表(106分類)'!Q23/'生産者価格表(106分類)'!Q$119,0)</f>
        <v>3.6586003240474574E-4</v>
      </c>
      <c r="R23" s="303">
        <f>IFERROR('生産者価格表(106分類)'!R23/'生産者価格表(106分類)'!R$119,0)</f>
        <v>2.0431994045892674E-2</v>
      </c>
      <c r="S23" s="303">
        <f>IFERROR('生産者価格表(106分類)'!S23/'生産者価格表(106分類)'!S$119,0)</f>
        <v>3.2384206222625228E-4</v>
      </c>
      <c r="T23" s="303">
        <f>IFERROR('生産者価格表(106分類)'!T23/'生産者価格表(106分類)'!T$119,0)</f>
        <v>6.4569555131907527E-6</v>
      </c>
      <c r="U23" s="303">
        <f>IFERROR('生産者価格表(106分類)'!U23/'生産者価格表(106分類)'!U$119,0)</f>
        <v>9.0292818703071362E-2</v>
      </c>
      <c r="V23" s="303">
        <f>IFERROR('生産者価格表(106分類)'!V23/'生産者価格表(106分類)'!V$119,0)</f>
        <v>0.16033165307883335</v>
      </c>
      <c r="W23" s="303">
        <f>IFERROR('生産者価格表(106分類)'!W23/'生産者価格表(106分類)'!W$119,0)</f>
        <v>0</v>
      </c>
      <c r="X23" s="303">
        <f>IFERROR('生産者価格表(106分類)'!X23/'生産者価格表(106分類)'!X$119,0)</f>
        <v>3.8356693374727024E-2</v>
      </c>
      <c r="Y23" s="303">
        <f>IFERROR('生産者価格表(106分類)'!Y23/'生産者価格表(106分類)'!Y$119,0)</f>
        <v>0</v>
      </c>
      <c r="Z23" s="303">
        <f>IFERROR('生産者価格表(106分類)'!Z23/'生産者価格表(106分類)'!Z$119,0)</f>
        <v>2.7694914655887595E-2</v>
      </c>
      <c r="AA23" s="303">
        <f>IFERROR('生産者価格表(106分類)'!AA23/'生産者価格表(106分類)'!AA$119,0)</f>
        <v>4.4556437518668453E-2</v>
      </c>
      <c r="AB23" s="303">
        <f>IFERROR('生産者価格表(106分類)'!AB23/'生産者価格表(106分類)'!AB$119,0)</f>
        <v>0</v>
      </c>
      <c r="AC23" s="303">
        <f>IFERROR('生産者価格表(106分類)'!AC23/'生産者価格表(106分類)'!AC$119,0)</f>
        <v>3.3643781774682786E-4</v>
      </c>
      <c r="AD23" s="303">
        <f>IFERROR('生産者価格表(106分類)'!AD23/'生産者価格表(106分類)'!AD$119,0)</f>
        <v>4.0993961962075371E-3</v>
      </c>
      <c r="AE23" s="303">
        <f>IFERROR('生産者価格表(106分類)'!AE23/'生産者価格表(106分類)'!AE$119,0)</f>
        <v>4.820218313873699E-2</v>
      </c>
      <c r="AF23" s="303">
        <f>IFERROR('生産者価格表(106分類)'!AF23/'生産者価格表(106分類)'!AF$119,0)</f>
        <v>1.8173198482932997E-3</v>
      </c>
      <c r="AG23" s="303">
        <f>IFERROR('生産者価格表(106分類)'!AG23/'生産者価格表(106分類)'!AG$119,0)</f>
        <v>5.834237542776062E-2</v>
      </c>
      <c r="AH23" s="303">
        <f>IFERROR('生産者価格表(106分類)'!AH23/'生産者価格表(106分類)'!AH$119,0)</f>
        <v>1.0826935643394712E-3</v>
      </c>
      <c r="AI23" s="303">
        <f>IFERROR('生産者価格表(106分類)'!AI23/'生産者価格表(106分類)'!AI$119,0)</f>
        <v>1.8305800573003985E-2</v>
      </c>
      <c r="AJ23" s="303">
        <f>IFERROR('生産者価格表(106分類)'!AJ23/'生産者価格表(106分類)'!AJ$119,0)</f>
        <v>2.5998708029888956E-3</v>
      </c>
      <c r="AK23" s="303">
        <f>IFERROR('生産者価格表(106分類)'!AK23/'生産者価格表(106分類)'!AK$119,0)</f>
        <v>0</v>
      </c>
      <c r="AL23" s="303">
        <f>IFERROR('生産者価格表(106分類)'!AL23/'生産者価格表(106分類)'!AL$119,0)</f>
        <v>0</v>
      </c>
      <c r="AM23" s="303">
        <f>IFERROR('生産者価格表(106分類)'!AM23/'生産者価格表(106分類)'!AM$119,0)</f>
        <v>0</v>
      </c>
      <c r="AN23" s="303">
        <f>IFERROR('生産者価格表(106分類)'!AN23/'生産者価格表(106分類)'!AN$119,0)</f>
        <v>1.6784831883123857E-4</v>
      </c>
      <c r="AO23" s="303">
        <f>IFERROR('生産者価格表(106分類)'!AO23/'生産者価格表(106分類)'!AO$119,0)</f>
        <v>1.2119916889284654E-3</v>
      </c>
      <c r="AP23" s="303">
        <f>IFERROR('生産者価格表(106分類)'!AP23/'生産者価格表(106分類)'!AP$119,0)</f>
        <v>3.0677614364341783E-3</v>
      </c>
      <c r="AQ23" s="303">
        <f>IFERROR('生産者価格表(106分類)'!AQ23/'生産者価格表(106分類)'!AQ$119,0)</f>
        <v>5.0323932831057346E-3</v>
      </c>
      <c r="AR23" s="303">
        <f>IFERROR('生産者価格表(106分類)'!AR23/'生産者価格表(106分類)'!AR$119,0)</f>
        <v>9.5327989494097389E-4</v>
      </c>
      <c r="AS23" s="303">
        <f>IFERROR('生産者価格表(106分類)'!AS23/'生産者価格表(106分類)'!AS$119,0)</f>
        <v>1.4116292026987167E-3</v>
      </c>
      <c r="AT23" s="303">
        <f>IFERROR('生産者価格表(106分類)'!AT23/'生産者価格表(106分類)'!AT$119,0)</f>
        <v>5.5428814567236556E-4</v>
      </c>
      <c r="AU23" s="303">
        <f>IFERROR('生産者価格表(106分類)'!AU23/'生産者価格表(106分類)'!AU$119,0)</f>
        <v>6.1279104896543306E-4</v>
      </c>
      <c r="AV23" s="303">
        <f>IFERROR('生産者価格表(106分類)'!AV23/'生産者価格表(106分類)'!AV$119,0)</f>
        <v>8.8192567690799206E-3</v>
      </c>
      <c r="AW23" s="303">
        <f>IFERROR('生産者価格表(106分類)'!AW23/'生産者価格表(106分類)'!AW$119,0)</f>
        <v>2.6392097792114259E-3</v>
      </c>
      <c r="AX23" s="303">
        <f>IFERROR('生産者価格表(106分類)'!AX23/'生産者価格表(106分類)'!AX$119,0)</f>
        <v>3.9671277538271612E-4</v>
      </c>
      <c r="AY23" s="303">
        <f>IFERROR('生産者価格表(106分類)'!AY23/'生産者価格表(106分類)'!AY$119,0)</f>
        <v>1.0643705915994153E-3</v>
      </c>
      <c r="AZ23" s="303">
        <f>IFERROR('生産者価格表(106分類)'!AZ23/'生産者価格表(106分類)'!AZ$119,0)</f>
        <v>2.3121811575586302E-3</v>
      </c>
      <c r="BA23" s="303">
        <f>IFERROR('生産者価格表(106分類)'!BA23/'生産者価格表(106分類)'!BA$119,0)</f>
        <v>4.1890213283294134E-3</v>
      </c>
      <c r="BB23" s="303">
        <f>IFERROR('生産者価格表(106分類)'!BB23/'生産者価格表(106分類)'!BB$119,0)</f>
        <v>3.6475614744784328E-3</v>
      </c>
      <c r="BC23" s="303">
        <f>IFERROR('生産者価格表(106分類)'!BC23/'生産者価格表(106分類)'!BC$119,0)</f>
        <v>9.7365744613643699E-4</v>
      </c>
      <c r="BD23" s="303">
        <f>IFERROR('生産者価格表(106分類)'!BD23/'生産者価格表(106分類)'!BD$119,0)</f>
        <v>0</v>
      </c>
      <c r="BE23" s="303">
        <f>IFERROR('生産者価格表(106分類)'!BE23/'生産者価格表(106分類)'!BE$119,0)</f>
        <v>0</v>
      </c>
      <c r="BF23" s="303">
        <f>IFERROR('生産者価格表(106分類)'!BF23/'生産者価格表(106分類)'!BF$119,0)</f>
        <v>1.7012884576826762E-4</v>
      </c>
      <c r="BG23" s="303">
        <f>IFERROR('生産者価格表(106分類)'!BG23/'生産者価格表(106分類)'!BG$119,0)</f>
        <v>3.7524972024467434E-3</v>
      </c>
      <c r="BH23" s="303">
        <f>IFERROR('生産者価格表(106分類)'!BH23/'生産者価格表(106分類)'!BH$119,0)</f>
        <v>2.1841691420583609E-4</v>
      </c>
      <c r="BI23" s="303">
        <f>IFERROR('生産者価格表(106分類)'!BI23/'生産者価格表(106分類)'!BI$119,0)</f>
        <v>2.5117062489472797E-3</v>
      </c>
      <c r="BJ23" s="303">
        <f>IFERROR('生産者価格表(106分類)'!BJ23/'生産者価格表(106分類)'!BJ$119,0)</f>
        <v>5.3359050480987253E-4</v>
      </c>
      <c r="BK23" s="303">
        <f>IFERROR('生産者価格表(106分類)'!BK23/'生産者価格表(106分類)'!BK$119,0)</f>
        <v>1.5255154636954481E-4</v>
      </c>
      <c r="BL23" s="303">
        <f>IFERROR('生産者価格表(106分類)'!BL23/'生産者価格表(106分類)'!BL$119,0)</f>
        <v>3.0852617331853904E-4</v>
      </c>
      <c r="BM23" s="303">
        <f>IFERROR('生産者価格表(106分類)'!BM23/'生産者価格表(106分類)'!BM$119,0)</f>
        <v>6.6939449576572309E-4</v>
      </c>
      <c r="BN23" s="303">
        <f>IFERROR('生産者価格表(106分類)'!BN23/'生産者価格表(106分類)'!BN$119,0)</f>
        <v>9.8472117867558218E-4</v>
      </c>
      <c r="BO23" s="303">
        <f>IFERROR('生産者価格表(106分類)'!BO23/'生産者価格表(106分類)'!BO$119,0)</f>
        <v>2.1969437687534651E-6</v>
      </c>
      <c r="BP23" s="303">
        <f>IFERROR('生産者価格表(106分類)'!BP23/'生産者価格表(106分類)'!BP$119,0)</f>
        <v>1.2295592183896975E-5</v>
      </c>
      <c r="BQ23" s="303">
        <f>IFERROR('生産者価格表(106分類)'!BQ23/'生産者価格表(106分類)'!BQ$119,0)</f>
        <v>7.2258790901956671E-3</v>
      </c>
      <c r="BR23" s="303">
        <f>IFERROR('生産者価格表(106分類)'!BR23/'生産者価格表(106分類)'!BR$119,0)</f>
        <v>6.4050771034337281E-3</v>
      </c>
      <c r="BS23" s="303">
        <f>IFERROR('生産者価格表(106分類)'!BS23/'生産者価格表(106分類)'!BS$119,0)</f>
        <v>0</v>
      </c>
      <c r="BT23" s="303">
        <f>IFERROR('生産者価格表(106分類)'!BT23/'生産者価格表(106分類)'!BT$119,0)</f>
        <v>0</v>
      </c>
      <c r="BU23" s="303">
        <f>IFERROR('生産者価格表(106分類)'!BU23/'生産者価格表(106分類)'!BU$119,0)</f>
        <v>0</v>
      </c>
      <c r="BV23" s="303">
        <f>IFERROR('生産者価格表(106分類)'!BV23/'生産者価格表(106分類)'!BV$119,0)</f>
        <v>0</v>
      </c>
      <c r="BW23" s="303">
        <f>IFERROR('生産者価格表(106分類)'!BW23/'生産者価格表(106分類)'!BW$119,0)</f>
        <v>0</v>
      </c>
      <c r="BX23" s="303">
        <f>IFERROR('生産者価格表(106分類)'!BX23/'生産者価格表(106分類)'!BX$119,0)</f>
        <v>2.7589500072953004E-5</v>
      </c>
      <c r="BY23" s="303">
        <f>IFERROR('生産者価格表(106分類)'!BY23/'生産者価格表(106分類)'!BY$119,0)</f>
        <v>1.7896108240554513E-5</v>
      </c>
      <c r="BZ23" s="303">
        <f>IFERROR('生産者価格表(106分類)'!BZ23/'生産者価格表(106分類)'!BZ$119,0)</f>
        <v>0</v>
      </c>
      <c r="CA23" s="303">
        <f>IFERROR('生産者価格表(106分類)'!CA23/'生産者価格表(106分類)'!CA$119,0)</f>
        <v>0</v>
      </c>
      <c r="CB23" s="303">
        <f>IFERROR('生産者価格表(106分類)'!CB23/'生産者価格表(106分類)'!CB$119,0)</f>
        <v>0</v>
      </c>
      <c r="CC23" s="303">
        <f>IFERROR('生産者価格表(106分類)'!CC23/'生産者価格表(106分類)'!CC$119,0)</f>
        <v>0</v>
      </c>
      <c r="CD23" s="303">
        <f>IFERROR('生産者価格表(106分類)'!CD23/'生産者価格表(106分類)'!CD$119,0)</f>
        <v>6.5078698995014192E-4</v>
      </c>
      <c r="CE23" s="303">
        <f>IFERROR('生産者価格表(106分類)'!CE23/'生産者価格表(106分類)'!CE$119,0)</f>
        <v>4.0519675501377669E-5</v>
      </c>
      <c r="CF23" s="303">
        <f>IFERROR('生産者価格表(106分類)'!CF23/'生産者価格表(106分類)'!CF$119,0)</f>
        <v>0</v>
      </c>
      <c r="CG23" s="303">
        <f>IFERROR('生産者価格表(106分類)'!CG23/'生産者価格表(106分類)'!CG$119,0)</f>
        <v>0</v>
      </c>
      <c r="CH23" s="303">
        <f>IFERROR('生産者価格表(106分類)'!CH23/'生産者価格表(106分類)'!CH$119,0)</f>
        <v>0</v>
      </c>
      <c r="CI23" s="303">
        <f>IFERROR('生産者価格表(106分類)'!CI23/'生産者価格表(106分類)'!CI$119,0)</f>
        <v>0</v>
      </c>
      <c r="CJ23" s="303">
        <f>IFERROR('生産者価格表(106分類)'!CJ23/'生産者価格表(106分類)'!CJ$119,0)</f>
        <v>0</v>
      </c>
      <c r="CK23" s="303">
        <f>IFERROR('生産者価格表(106分類)'!CK23/'生産者価格表(106分類)'!CK$119,0)</f>
        <v>3.9268465685974629E-5</v>
      </c>
      <c r="CL23" s="303">
        <f>IFERROR('生産者価格表(106分類)'!CL23/'生産者価格表(106分類)'!CL$119,0)</f>
        <v>1.2500063966119728E-4</v>
      </c>
      <c r="CM23" s="303">
        <f>IFERROR('生産者価格表(106分類)'!CM23/'生産者価格表(106分類)'!CM$119,0)</f>
        <v>1.5140180417092223E-5</v>
      </c>
      <c r="CN23" s="303">
        <f>IFERROR('生産者価格表(106分類)'!CN23/'生産者価格表(106分類)'!CN$119,0)</f>
        <v>4.4815782891674522E-4</v>
      </c>
      <c r="CO23" s="303">
        <f>IFERROR('生産者価格表(106分類)'!CO23/'生産者価格表(106分類)'!CO$119,0)</f>
        <v>3.8184093250093957E-4</v>
      </c>
      <c r="CP23" s="303">
        <f>IFERROR('生産者価格表(106分類)'!CP23/'生産者価格表(106分類)'!CP$119,0)</f>
        <v>9.5172539337603675E-3</v>
      </c>
      <c r="CQ23" s="303">
        <f>IFERROR('生産者価格表(106分類)'!CQ23/'生産者価格表(106分類)'!CQ$119,0)</f>
        <v>3.3680159748342739E-4</v>
      </c>
      <c r="CR23" s="303">
        <f>IFERROR('生産者価格表(106分類)'!CR23/'生産者価格表(106分類)'!CR$119,0)</f>
        <v>3.2711877068986424E-4</v>
      </c>
      <c r="CS23" s="303">
        <f>IFERROR('生産者価格表(106分類)'!CS23/'生産者価格表(106分類)'!CS$119,0)</f>
        <v>0</v>
      </c>
      <c r="CT23" s="303">
        <f>IFERROR('生産者価格表(106分類)'!CT23/'生産者価格表(106分類)'!CT$119,0)</f>
        <v>0</v>
      </c>
      <c r="CU23" s="303">
        <f>IFERROR('生産者価格表(106分類)'!CU23/'生産者価格表(106分類)'!CU$119,0)</f>
        <v>2.8285387458758357E-4</v>
      </c>
      <c r="CV23" s="303">
        <f>IFERROR('生産者価格表(106分類)'!CV23/'生産者価格表(106分類)'!CV$119,0)</f>
        <v>2.7593668733175283E-4</v>
      </c>
      <c r="CW23" s="303">
        <f>IFERROR('生産者価格表(106分類)'!CW23/'生産者価格表(106分類)'!CW$119,0)</f>
        <v>0</v>
      </c>
      <c r="CX23" s="303">
        <f>IFERROR('生産者価格表(106分類)'!CX23/'生産者価格表(106分類)'!CX$119,0)</f>
        <v>8.7442168423196038E-5</v>
      </c>
      <c r="CY23" s="303">
        <f>IFERROR('生産者価格表(106分類)'!CY23/'生産者価格表(106分類)'!CY$119,0)</f>
        <v>2.9688940869526101E-4</v>
      </c>
      <c r="CZ23" s="303">
        <f>IFERROR('生産者価格表(106分類)'!CZ23/'生産者価格表(106分類)'!CZ$119,0)</f>
        <v>2.8979212384473664E-3</v>
      </c>
      <c r="DA23" s="303">
        <f>IFERROR('生産者価格表(106分類)'!DA23/'生産者価格表(106分類)'!DA$119,0)</f>
        <v>4.1295966970165103E-4</v>
      </c>
      <c r="DB23" s="303">
        <f>IFERROR('生産者価格表(106分類)'!DB23/'生産者価格表(106分類)'!DB$119,0)</f>
        <v>1.8404842445510574E-5</v>
      </c>
      <c r="DC23" s="303">
        <f>IFERROR('生産者価格表(106分類)'!DC23/'生産者価格表(106分類)'!DC$119,0)</f>
        <v>0</v>
      </c>
      <c r="DD23" s="304">
        <f>IFERROR('生産者価格表(106分類)'!DD23/'生産者価格表(106分類)'!DD$119,0)</f>
        <v>9.3818980765395671E-4</v>
      </c>
      <c r="DE23" s="304">
        <f>IFERROR('生産者価格表(106分類)'!DE23/'生産者価格表(106分類)'!DE$119,0)</f>
        <v>1.222611588692718E-3</v>
      </c>
    </row>
    <row r="24" spans="1:109" x14ac:dyDescent="0.15">
      <c r="A24" s="305" t="s">
        <v>71</v>
      </c>
      <c r="B24" s="306" t="s">
        <v>419</v>
      </c>
      <c r="C24" s="307">
        <f>IFERROR('生産者価格表(106分類)'!C24/'生産者価格表(106分類)'!C$119,0)</f>
        <v>0</v>
      </c>
      <c r="D24" s="307">
        <f>IFERROR('生産者価格表(106分類)'!D24/'生産者価格表(106分類)'!D$119,0)</f>
        <v>0</v>
      </c>
      <c r="E24" s="307">
        <f>IFERROR('生産者価格表(106分類)'!E24/'生産者価格表(106分類)'!E$119,0)</f>
        <v>0</v>
      </c>
      <c r="F24" s="307">
        <f>IFERROR('生産者価格表(106分類)'!F24/'生産者価格表(106分類)'!F$119,0)</f>
        <v>0</v>
      </c>
      <c r="G24" s="307">
        <f>IFERROR('生産者価格表(106分類)'!G24/'生産者価格表(106分類)'!G$119,0)</f>
        <v>0</v>
      </c>
      <c r="H24" s="307">
        <f>IFERROR('生産者価格表(106分類)'!H24/'生産者価格表(106分類)'!H$119,0)</f>
        <v>0</v>
      </c>
      <c r="I24" s="307">
        <f>IFERROR('生産者価格表(106分類)'!I24/'生産者価格表(106分類)'!I$119,0)</f>
        <v>0</v>
      </c>
      <c r="J24" s="307">
        <f>IFERROR('生産者価格表(106分類)'!J24/'生産者価格表(106分類)'!J$119,0)</f>
        <v>0</v>
      </c>
      <c r="K24" s="307">
        <f>IFERROR('生産者価格表(106分類)'!K24/'生産者価格表(106分類)'!K$119,0)</f>
        <v>0</v>
      </c>
      <c r="L24" s="307">
        <f>IFERROR('生産者価格表(106分類)'!L24/'生産者価格表(106分類)'!L$119,0)</f>
        <v>0</v>
      </c>
      <c r="M24" s="307">
        <f>IFERROR('生産者価格表(106分類)'!M24/'生産者価格表(106分類)'!M$119,0)</f>
        <v>0</v>
      </c>
      <c r="N24" s="307">
        <f>IFERROR('生産者価格表(106分類)'!N24/'生産者価格表(106分類)'!N$119,0)</f>
        <v>1.5470416695673696E-5</v>
      </c>
      <c r="O24" s="307">
        <f>IFERROR('生産者価格表(106分類)'!O24/'生産者価格表(106分類)'!O$119,0)</f>
        <v>0</v>
      </c>
      <c r="P24" s="307">
        <f>IFERROR('生産者価格表(106分類)'!P24/'生産者価格表(106分類)'!P$119,0)</f>
        <v>0</v>
      </c>
      <c r="Q24" s="307">
        <f>IFERROR('生産者価格表(106分類)'!Q24/'生産者価格表(106分類)'!Q$119,0)</f>
        <v>0</v>
      </c>
      <c r="R24" s="307">
        <f>IFERROR('生産者価格表(106分類)'!R24/'生産者価格表(106分類)'!R$119,0)</f>
        <v>4.2389103412456682E-5</v>
      </c>
      <c r="S24" s="307">
        <f>IFERROR('生産者価格表(106分類)'!S24/'生産者価格表(106分類)'!S$119,0)</f>
        <v>7.3600468687784608E-7</v>
      </c>
      <c r="T24" s="307">
        <f>IFERROR('生産者価格表(106分類)'!T24/'生産者価格表(106分類)'!T$119,0)</f>
        <v>1.7218548035175343E-5</v>
      </c>
      <c r="U24" s="307">
        <f>IFERROR('生産者価格表(106分類)'!U24/'生産者価格表(106分類)'!U$119,0)</f>
        <v>1.7002376307369296E-2</v>
      </c>
      <c r="V24" s="307">
        <f>IFERROR('生産者価格表(106分類)'!V24/'生産者価格表(106分類)'!V$119,0)</f>
        <v>1.3203023980075957E-2</v>
      </c>
      <c r="W24" s="307">
        <f>IFERROR('生産者価格表(106分類)'!W24/'生産者価格表(106分類)'!W$119,0)</f>
        <v>0</v>
      </c>
      <c r="X24" s="307">
        <f>IFERROR('生産者価格表(106分類)'!X24/'生産者価格表(106分類)'!X$119,0)</f>
        <v>0.10102742331895206</v>
      </c>
      <c r="Y24" s="307">
        <f>IFERROR('生産者価格表(106分類)'!Y24/'生産者価格表(106分類)'!Y$119,0)</f>
        <v>0</v>
      </c>
      <c r="Z24" s="307">
        <f>IFERROR('生産者価格表(106分類)'!Z24/'生産者価格表(106分類)'!Z$119,0)</f>
        <v>4.0598026582881752E-4</v>
      </c>
      <c r="AA24" s="307">
        <f>IFERROR('生産者価格表(106分類)'!AA24/'生産者価格表(106分類)'!AA$119,0)</f>
        <v>5.2888129087199955E-3</v>
      </c>
      <c r="AB24" s="307">
        <f>IFERROR('生産者価格表(106分類)'!AB24/'生産者価格表(106分類)'!AB$119,0)</f>
        <v>1.0278548668927948E-4</v>
      </c>
      <c r="AC24" s="307">
        <f>IFERROR('生産者価格表(106分類)'!AC24/'生産者価格表(106分類)'!AC$119,0)</f>
        <v>0</v>
      </c>
      <c r="AD24" s="307">
        <f>IFERROR('生産者価格表(106分類)'!AD24/'生産者価格表(106分類)'!AD$119,0)</f>
        <v>1.8633619073670622E-5</v>
      </c>
      <c r="AE24" s="307">
        <f>IFERROR('生産者価格表(106分類)'!AE24/'生産者価格表(106分類)'!AE$119,0)</f>
        <v>1.6890821949623123E-4</v>
      </c>
      <c r="AF24" s="307">
        <f>IFERROR('生産者価格表(106分類)'!AF24/'生産者価格表(106分類)'!AF$119,0)</f>
        <v>0</v>
      </c>
      <c r="AG24" s="307">
        <f>IFERROR('生産者価格表(106分類)'!AG24/'生産者価格表(106分類)'!AG$119,0)</f>
        <v>2.0747135345249024E-3</v>
      </c>
      <c r="AH24" s="307">
        <f>IFERROR('生産者価格表(106分類)'!AH24/'生産者価格表(106分類)'!AH$119,0)</f>
        <v>0</v>
      </c>
      <c r="AI24" s="307">
        <f>IFERROR('生産者価格表(106分類)'!AI24/'生産者価格表(106分類)'!AI$119,0)</f>
        <v>0</v>
      </c>
      <c r="AJ24" s="307">
        <f>IFERROR('生産者価格表(106分類)'!AJ24/'生産者価格表(106分類)'!AJ$119,0)</f>
        <v>3.8233394161601406E-4</v>
      </c>
      <c r="AK24" s="307">
        <f>IFERROR('生産者価格表(106分類)'!AK24/'生産者価格表(106分類)'!AK$119,0)</f>
        <v>0</v>
      </c>
      <c r="AL24" s="307">
        <f>IFERROR('生産者価格表(106分類)'!AL24/'生産者価格表(106分類)'!AL$119,0)</f>
        <v>0</v>
      </c>
      <c r="AM24" s="307">
        <f>IFERROR('生産者価格表(106分類)'!AM24/'生産者価格表(106分類)'!AM$119,0)</f>
        <v>0</v>
      </c>
      <c r="AN24" s="307">
        <f>IFERROR('生産者価格表(106分類)'!AN24/'生産者価格表(106分類)'!AN$119,0)</f>
        <v>0</v>
      </c>
      <c r="AO24" s="307">
        <f>IFERROR('生産者価格表(106分類)'!AO24/'生産者価格表(106分類)'!AO$119,0)</f>
        <v>0</v>
      </c>
      <c r="AP24" s="307">
        <f>IFERROR('生産者価格表(106分類)'!AP24/'生産者価格表(106分類)'!AP$119,0)</f>
        <v>0</v>
      </c>
      <c r="AQ24" s="307">
        <f>IFERROR('生産者価格表(106分類)'!AQ24/'生産者価格表(106分類)'!AQ$119,0)</f>
        <v>0</v>
      </c>
      <c r="AR24" s="307">
        <f>IFERROR('生産者価格表(106分類)'!AR24/'生産者価格表(106分類)'!AR$119,0)</f>
        <v>3.4778544142319365E-7</v>
      </c>
      <c r="AS24" s="307">
        <f>IFERROR('生産者価格表(106分類)'!AS24/'生産者価格表(106分類)'!AS$119,0)</f>
        <v>4.9161216014383165E-5</v>
      </c>
      <c r="AT24" s="307">
        <f>IFERROR('生産者価格表(106分類)'!AT24/'生産者価格表(106分類)'!AT$119,0)</f>
        <v>6.1634801474304448E-6</v>
      </c>
      <c r="AU24" s="307">
        <f>IFERROR('生産者価格表(106分類)'!AU24/'生産者価格表(106分類)'!AU$119,0)</f>
        <v>0</v>
      </c>
      <c r="AV24" s="307">
        <f>IFERROR('生産者価格表(106分類)'!AV24/'生産者価格表(106分類)'!AV$119,0)</f>
        <v>1.9557646395580097E-5</v>
      </c>
      <c r="AW24" s="307">
        <f>IFERROR('生産者価格表(106分類)'!AW24/'生産者価格表(106分類)'!AW$119,0)</f>
        <v>1.376961983117754E-4</v>
      </c>
      <c r="AX24" s="307">
        <f>IFERROR('生産者価格表(106分類)'!AX24/'生産者価格表(106分類)'!AX$119,0)</f>
        <v>0</v>
      </c>
      <c r="AY24" s="307">
        <f>IFERROR('生産者価格表(106分類)'!AY24/'生産者価格表(106分類)'!AY$119,0)</f>
        <v>0</v>
      </c>
      <c r="AZ24" s="307">
        <f>IFERROR('生産者価格表(106分類)'!AZ24/'生産者価格表(106分類)'!AZ$119,0)</f>
        <v>0</v>
      </c>
      <c r="BA24" s="307">
        <f>IFERROR('生産者価格表(106分類)'!BA24/'生産者価格表(106分類)'!BA$119,0)</f>
        <v>0</v>
      </c>
      <c r="BB24" s="307">
        <f>IFERROR('生産者価格表(106分類)'!BB24/'生産者価格表(106分類)'!BB$119,0)</f>
        <v>0</v>
      </c>
      <c r="BC24" s="307">
        <f>IFERROR('生産者価格表(106分類)'!BC24/'生産者価格表(106分類)'!BC$119,0)</f>
        <v>0</v>
      </c>
      <c r="BD24" s="307">
        <f>IFERROR('生産者価格表(106分類)'!BD24/'生産者価格表(106分類)'!BD$119,0)</f>
        <v>0</v>
      </c>
      <c r="BE24" s="307">
        <f>IFERROR('生産者価格表(106分類)'!BE24/'生産者価格表(106分類)'!BE$119,0)</f>
        <v>0</v>
      </c>
      <c r="BF24" s="307">
        <f>IFERROR('生産者価格表(106分類)'!BF24/'生産者価格表(106分類)'!BF$119,0)</f>
        <v>0</v>
      </c>
      <c r="BG24" s="307">
        <f>IFERROR('生産者価格表(106分類)'!BG24/'生産者価格表(106分類)'!BG$119,0)</f>
        <v>5.4921290924943187E-6</v>
      </c>
      <c r="BH24" s="307">
        <f>IFERROR('生産者価格表(106分類)'!BH24/'生産者価格表(106分類)'!BH$119,0)</f>
        <v>0</v>
      </c>
      <c r="BI24" s="307">
        <f>IFERROR('生産者価格表(106分類)'!BI24/'生産者価格表(106分類)'!BI$119,0)</f>
        <v>3.3552299140980293E-4</v>
      </c>
      <c r="BJ24" s="307">
        <f>IFERROR('生産者価格表(106分類)'!BJ24/'生産者価格表(106分類)'!BJ$119,0)</f>
        <v>0</v>
      </c>
      <c r="BK24" s="307">
        <f>IFERROR('生産者価格表(106分類)'!BK24/'生産者価格表(106分類)'!BK$119,0)</f>
        <v>0</v>
      </c>
      <c r="BL24" s="307">
        <f>IFERROR('生産者価格表(106分類)'!BL24/'生産者価格表(106分類)'!BL$119,0)</f>
        <v>0</v>
      </c>
      <c r="BM24" s="307">
        <f>IFERROR('生産者価格表(106分類)'!BM24/'生産者価格表(106分類)'!BM$119,0)</f>
        <v>0</v>
      </c>
      <c r="BN24" s="307">
        <f>IFERROR('生産者価格表(106分類)'!BN24/'生産者価格表(106分類)'!BN$119,0)</f>
        <v>0</v>
      </c>
      <c r="BO24" s="307">
        <f>IFERROR('生産者価格表(106分類)'!BO24/'生産者価格表(106分類)'!BO$119,0)</f>
        <v>0</v>
      </c>
      <c r="BP24" s="307">
        <f>IFERROR('生産者価格表(106分類)'!BP24/'生産者価格表(106分類)'!BP$119,0)</f>
        <v>2.4232562929096956E-4</v>
      </c>
      <c r="BQ24" s="307">
        <f>IFERROR('生産者価格表(106分類)'!BQ24/'生産者価格表(106分類)'!BQ$119,0)</f>
        <v>0</v>
      </c>
      <c r="BR24" s="307">
        <f>IFERROR('生産者価格表(106分類)'!BR24/'生産者価格表(106分類)'!BR$119,0)</f>
        <v>0</v>
      </c>
      <c r="BS24" s="307">
        <f>IFERROR('生産者価格表(106分類)'!BS24/'生産者価格表(106分類)'!BS$119,0)</f>
        <v>0</v>
      </c>
      <c r="BT24" s="307">
        <f>IFERROR('生産者価格表(106分類)'!BT24/'生産者価格表(106分類)'!BT$119,0)</f>
        <v>0</v>
      </c>
      <c r="BU24" s="307">
        <f>IFERROR('生産者価格表(106分類)'!BU24/'生産者価格表(106分類)'!BU$119,0)</f>
        <v>0</v>
      </c>
      <c r="BV24" s="307">
        <f>IFERROR('生産者価格表(106分類)'!BV24/'生産者価格表(106分類)'!BV$119,0)</f>
        <v>0</v>
      </c>
      <c r="BW24" s="307">
        <f>IFERROR('生産者価格表(106分類)'!BW24/'生産者価格表(106分類)'!BW$119,0)</f>
        <v>0</v>
      </c>
      <c r="BX24" s="307">
        <f>IFERROR('生産者価格表(106分類)'!BX24/'生産者価格表(106分類)'!BX$119,0)</f>
        <v>0</v>
      </c>
      <c r="BY24" s="307">
        <f>IFERROR('生産者価格表(106分類)'!BY24/'生産者価格表(106分類)'!BY$119,0)</f>
        <v>0</v>
      </c>
      <c r="BZ24" s="307">
        <f>IFERROR('生産者価格表(106分類)'!BZ24/'生産者価格表(106分類)'!BZ$119,0)</f>
        <v>0</v>
      </c>
      <c r="CA24" s="307">
        <f>IFERROR('生産者価格表(106分類)'!CA24/'生産者価格表(106分類)'!CA$119,0)</f>
        <v>0</v>
      </c>
      <c r="CB24" s="307">
        <f>IFERROR('生産者価格表(106分類)'!CB24/'生産者価格表(106分類)'!CB$119,0)</f>
        <v>0</v>
      </c>
      <c r="CC24" s="307">
        <f>IFERROR('生産者価格表(106分類)'!CC24/'生産者価格表(106分類)'!CC$119,0)</f>
        <v>0</v>
      </c>
      <c r="CD24" s="307">
        <f>IFERROR('生産者価格表(106分類)'!CD24/'生産者価格表(106分類)'!CD$119,0)</f>
        <v>0</v>
      </c>
      <c r="CE24" s="307">
        <f>IFERROR('生産者価格表(106分類)'!CE24/'生産者価格表(106分類)'!CE$119,0)</f>
        <v>0</v>
      </c>
      <c r="CF24" s="307">
        <f>IFERROR('生産者価格表(106分類)'!CF24/'生産者価格表(106分類)'!CF$119,0)</f>
        <v>0</v>
      </c>
      <c r="CG24" s="307">
        <f>IFERROR('生産者価格表(106分類)'!CG24/'生産者価格表(106分類)'!CG$119,0)</f>
        <v>0</v>
      </c>
      <c r="CH24" s="307">
        <f>IFERROR('生産者価格表(106分類)'!CH24/'生産者価格表(106分類)'!CH$119,0)</f>
        <v>0</v>
      </c>
      <c r="CI24" s="307">
        <f>IFERROR('生産者価格表(106分類)'!CI24/'生産者価格表(106分類)'!CI$119,0)</f>
        <v>0</v>
      </c>
      <c r="CJ24" s="307">
        <f>IFERROR('生産者価格表(106分類)'!CJ24/'生産者価格表(106分類)'!CJ$119,0)</f>
        <v>0</v>
      </c>
      <c r="CK24" s="307">
        <f>IFERROR('生産者価格表(106分類)'!CK24/'生産者価格表(106分類)'!CK$119,0)</f>
        <v>1.2400568111360408E-6</v>
      </c>
      <c r="CL24" s="307">
        <f>IFERROR('生産者価格表(106分類)'!CL24/'生産者価格表(106分類)'!CL$119,0)</f>
        <v>0</v>
      </c>
      <c r="CM24" s="307">
        <f>IFERROR('生産者価格表(106分類)'!CM24/'生産者価格表(106分類)'!CM$119,0)</f>
        <v>0</v>
      </c>
      <c r="CN24" s="307">
        <f>IFERROR('生産者価格表(106分類)'!CN24/'生産者価格表(106分類)'!CN$119,0)</f>
        <v>1.1101037342608982E-4</v>
      </c>
      <c r="CO24" s="307">
        <f>IFERROR('生産者価格表(106分類)'!CO24/'生産者価格表(106分類)'!CO$119,0)</f>
        <v>7.5439009069664067E-5</v>
      </c>
      <c r="CP24" s="307">
        <f>IFERROR('生産者価格表(106分類)'!CP24/'生産者価格表(106分類)'!CP$119,0)</f>
        <v>4.4992723590564147E-5</v>
      </c>
      <c r="CQ24" s="307">
        <f>IFERROR('生産者価格表(106分類)'!CQ24/'生産者価格表(106分類)'!CQ$119,0)</f>
        <v>0</v>
      </c>
      <c r="CR24" s="307">
        <f>IFERROR('生産者価格表(106分類)'!CR24/'生産者価格表(106分類)'!CR$119,0)</f>
        <v>0</v>
      </c>
      <c r="CS24" s="307">
        <f>IFERROR('生産者価格表(106分類)'!CS24/'生産者価格表(106分類)'!CS$119,0)</f>
        <v>0</v>
      </c>
      <c r="CT24" s="307">
        <f>IFERROR('生産者価格表(106分類)'!CT24/'生産者価格表(106分類)'!CT$119,0)</f>
        <v>0</v>
      </c>
      <c r="CU24" s="307">
        <f>IFERROR('生産者価格表(106分類)'!CU24/'生産者価格表(106分類)'!CU$119,0)</f>
        <v>0</v>
      </c>
      <c r="CV24" s="307">
        <f>IFERROR('生産者価格表(106分類)'!CV24/'生産者価格表(106分類)'!CV$119,0)</f>
        <v>0</v>
      </c>
      <c r="CW24" s="307">
        <f>IFERROR('生産者価格表(106分類)'!CW24/'生産者価格表(106分類)'!CW$119,0)</f>
        <v>0</v>
      </c>
      <c r="CX24" s="307">
        <f>IFERROR('生産者価格表(106分類)'!CX24/'生産者価格表(106分類)'!CX$119,0)</f>
        <v>0</v>
      </c>
      <c r="CY24" s="307">
        <f>IFERROR('生産者価格表(106分類)'!CY24/'生産者価格表(106分類)'!CY$119,0)</f>
        <v>0</v>
      </c>
      <c r="CZ24" s="307">
        <f>IFERROR('生産者価格表(106分類)'!CZ24/'生産者価格表(106分類)'!CZ$119,0)</f>
        <v>0</v>
      </c>
      <c r="DA24" s="307">
        <f>IFERROR('生産者価格表(106分類)'!DA24/'生産者価格表(106分類)'!DA$119,0)</f>
        <v>0</v>
      </c>
      <c r="DB24" s="307">
        <f>IFERROR('生産者価格表(106分類)'!DB24/'生産者価格表(106分類)'!DB$119,0)</f>
        <v>0</v>
      </c>
      <c r="DC24" s="307">
        <f>IFERROR('生産者価格表(106分類)'!DC24/'生産者価格表(106分類)'!DC$119,0)</f>
        <v>0</v>
      </c>
      <c r="DD24" s="308">
        <f>IFERROR('生産者価格表(106分類)'!DD24/'生産者価格表(106分類)'!DD$119,0)</f>
        <v>0</v>
      </c>
      <c r="DE24" s="308">
        <f>IFERROR('生産者価格表(106分類)'!DE24/'生産者価格表(106分類)'!DE$119,0)</f>
        <v>1.3654336348153695E-4</v>
      </c>
    </row>
    <row r="25" spans="1:109" x14ac:dyDescent="0.15">
      <c r="A25" s="309" t="s">
        <v>72</v>
      </c>
      <c r="B25" s="302" t="s">
        <v>420</v>
      </c>
      <c r="C25" s="303">
        <f>IFERROR('生産者価格表(106分類)'!C25/'生産者価格表(106分類)'!C$119,0)</f>
        <v>0</v>
      </c>
      <c r="D25" s="303">
        <f>IFERROR('生産者価格表(106分類)'!D25/'生産者価格表(106分類)'!D$119,0)</f>
        <v>6.958706409880194E-8</v>
      </c>
      <c r="E25" s="303">
        <f>IFERROR('生産者価格表(106分類)'!E25/'生産者価格表(106分類)'!E$119,0)</f>
        <v>4.7571440221577199E-4</v>
      </c>
      <c r="F25" s="303">
        <f>IFERROR('生産者価格表(106分類)'!F25/'生産者価格表(106分類)'!F$119,0)</f>
        <v>6.2414058766737207E-5</v>
      </c>
      <c r="G25" s="303">
        <f>IFERROR('生産者価格表(106分類)'!G25/'生産者価格表(106分類)'!G$119,0)</f>
        <v>0</v>
      </c>
      <c r="H25" s="303">
        <f>IFERROR('生産者価格表(106分類)'!H25/'生産者価格表(106分類)'!H$119,0)</f>
        <v>0</v>
      </c>
      <c r="I25" s="303">
        <f>IFERROR('生産者価格表(106分類)'!I25/'生産者価格表(106分類)'!I$119,0)</f>
        <v>2.1720192321947416E-3</v>
      </c>
      <c r="J25" s="303">
        <f>IFERROR('生産者価格表(106分類)'!J25/'生産者価格表(106分類)'!J$119,0)</f>
        <v>1.8778312422511152E-3</v>
      </c>
      <c r="K25" s="303">
        <f>IFERROR('生産者価格表(106分類)'!K25/'生産者価格表(106分類)'!K$119,0)</f>
        <v>3.716206036531874E-3</v>
      </c>
      <c r="L25" s="303">
        <f>IFERROR('生産者価格表(106分類)'!L25/'生産者価格表(106分類)'!L$119,0)</f>
        <v>1.4486683549754767E-3</v>
      </c>
      <c r="M25" s="303">
        <f>IFERROR('生産者価格表(106分類)'!M25/'生産者価格表(106分類)'!M$119,0)</f>
        <v>0</v>
      </c>
      <c r="N25" s="303">
        <f>IFERROR('生産者価格表(106分類)'!N25/'生産者価格表(106分類)'!N$119,0)</f>
        <v>5.2831473015725675E-3</v>
      </c>
      <c r="O25" s="303">
        <f>IFERROR('生産者価格表(106分類)'!O25/'生産者価格表(106分類)'!O$119,0)</f>
        <v>6.5060089091659496E-5</v>
      </c>
      <c r="P25" s="303">
        <f>IFERROR('生産者価格表(106分類)'!P25/'生産者価格表(106分類)'!P$119,0)</f>
        <v>3.1785125009505472E-3</v>
      </c>
      <c r="Q25" s="303">
        <f>IFERROR('生産者価格表(106分類)'!Q25/'生産者価格表(106分類)'!Q$119,0)</f>
        <v>2.2050483034123866E-3</v>
      </c>
      <c r="R25" s="303">
        <f>IFERROR('生産者価格表(106分類)'!R25/'生産者価格表(106分類)'!R$119,0)</f>
        <v>1.4357858627431908E-2</v>
      </c>
      <c r="S25" s="303">
        <f>IFERROR('生産者価格表(106分類)'!S25/'生産者価格表(106分類)'!S$119,0)</f>
        <v>2.1307335685113644E-3</v>
      </c>
      <c r="T25" s="303">
        <f>IFERROR('生産者価格表(106分類)'!T25/'生産者価格表(106分類)'!T$119,0)</f>
        <v>1.0879970039726419E-3</v>
      </c>
      <c r="U25" s="303">
        <f>IFERROR('生産者価格表(106分類)'!U25/'生産者価格表(106分類)'!U$119,0)</f>
        <v>6.2964140401113363E-3</v>
      </c>
      <c r="V25" s="303">
        <f>IFERROR('生産者価格表(106分類)'!V25/'生産者価格表(106分類)'!V$119,0)</f>
        <v>4.5125469359854106E-2</v>
      </c>
      <c r="W25" s="303">
        <f>IFERROR('生産者価格表(106分類)'!W25/'生産者価格表(106分類)'!W$119,0)</f>
        <v>0</v>
      </c>
      <c r="X25" s="303">
        <f>IFERROR('生産者価格表(106分類)'!X25/'生産者価格表(106分類)'!X$119,0)</f>
        <v>0.242249145874708</v>
      </c>
      <c r="Y25" s="303">
        <f>IFERROR('生産者価格表(106分類)'!Y25/'生産者価格表(106分類)'!Y$119,0)</f>
        <v>0</v>
      </c>
      <c r="Z25" s="303">
        <f>IFERROR('生産者価格表(106分類)'!Z25/'生産者価格表(106分類)'!Z$119,0)</f>
        <v>6.8187033343335743E-2</v>
      </c>
      <c r="AA25" s="303">
        <f>IFERROR('生産者価格表(106分類)'!AA25/'生産者価格表(106分類)'!AA$119,0)</f>
        <v>0.12526262940813848</v>
      </c>
      <c r="AB25" s="303">
        <f>IFERROR('生産者価格表(106分類)'!AB25/'生産者価格表(106分類)'!AB$119,0)</f>
        <v>2.5696371672319867E-4</v>
      </c>
      <c r="AC25" s="303">
        <f>IFERROR('生産者価格表(106分類)'!AC25/'生産者価格表(106分類)'!AC$119,0)</f>
        <v>3.8396633485709404E-3</v>
      </c>
      <c r="AD25" s="303">
        <f>IFERROR('生産者価格表(106分類)'!AD25/'生産者価格表(106分類)'!AD$119,0)</f>
        <v>0.19786592887473065</v>
      </c>
      <c r="AE25" s="303">
        <f>IFERROR('生産者価格表(106分類)'!AE25/'生産者価格表(106分類)'!AE$119,0)</f>
        <v>0.14268521841944135</v>
      </c>
      <c r="AF25" s="303">
        <f>IFERROR('生産者価格表(106分類)'!AF25/'生産者価格表(106分類)'!AF$119,0)</f>
        <v>1.5676359039190898E-2</v>
      </c>
      <c r="AG25" s="303">
        <f>IFERROR('生産者価格表(106分類)'!AG25/'生産者価格表(106分類)'!AG$119,0)</f>
        <v>5.7710422454600738E-3</v>
      </c>
      <c r="AH25" s="303">
        <f>IFERROR('生産者価格表(106分類)'!AH25/'生産者価格表(106分類)'!AH$119,0)</f>
        <v>1.0073629070661929E-4</v>
      </c>
      <c r="AI25" s="303">
        <f>IFERROR('生産者価格表(106分類)'!AI25/'生産者価格表(106分類)'!AI$119,0)</f>
        <v>8.3834817643666946E-4</v>
      </c>
      <c r="AJ25" s="303">
        <f>IFERROR('生産者価格表(106分類)'!AJ25/'生産者価格表(106分類)'!AJ$119,0)</f>
        <v>1.0281596913290645E-2</v>
      </c>
      <c r="AK25" s="303">
        <f>IFERROR('生産者価格表(106分類)'!AK25/'生産者価格表(106分類)'!AK$119,0)</f>
        <v>0</v>
      </c>
      <c r="AL25" s="303">
        <f>IFERROR('生産者価格表(106分類)'!AL25/'生産者価格表(106分類)'!AL$119,0)</f>
        <v>0</v>
      </c>
      <c r="AM25" s="303">
        <f>IFERROR('生産者価格表(106分類)'!AM25/'生産者価格表(106分類)'!AM$119,0)</f>
        <v>0</v>
      </c>
      <c r="AN25" s="303">
        <f>IFERROR('生産者価格表(106分類)'!AN25/'生産者価格表(106分類)'!AN$119,0)</f>
        <v>0</v>
      </c>
      <c r="AO25" s="303">
        <f>IFERROR('生産者価格表(106分類)'!AO25/'生産者価格表(106分類)'!AO$119,0)</f>
        <v>8.5485307212822793E-5</v>
      </c>
      <c r="AP25" s="303">
        <f>IFERROR('生産者価格表(106分類)'!AP25/'生産者価格表(106分類)'!AP$119,0)</f>
        <v>6.0001804565550845E-3</v>
      </c>
      <c r="AQ25" s="303">
        <f>IFERROR('生産者価格表(106分類)'!AQ25/'生産者価格表(106分類)'!AQ$119,0)</f>
        <v>1.3005061293419314E-4</v>
      </c>
      <c r="AR25" s="303">
        <f>IFERROR('生産者価格表(106分類)'!AR25/'生産者価格表(106分類)'!AR$119,0)</f>
        <v>4.1525581705929322E-4</v>
      </c>
      <c r="AS25" s="303">
        <f>IFERROR('生産者価格表(106分類)'!AS25/'生産者価格表(106分類)'!AS$119,0)</f>
        <v>5.8525257159979958E-4</v>
      </c>
      <c r="AT25" s="303">
        <f>IFERROR('生産者価格表(106分類)'!AT25/'生産者価格表(106分類)'!AT$119,0)</f>
        <v>1.0190995623078959E-4</v>
      </c>
      <c r="AU25" s="303">
        <f>IFERROR('生産者価格表(106分類)'!AU25/'生産者価格表(106分類)'!AU$119,0)</f>
        <v>7.7563062841079283E-3</v>
      </c>
      <c r="AV25" s="303">
        <f>IFERROR('生産者価格表(106分類)'!AV25/'生産者価格表(106分類)'!AV$119,0)</f>
        <v>8.0482819306128862E-3</v>
      </c>
      <c r="AW25" s="303">
        <f>IFERROR('生産者価格表(106分類)'!AW25/'生産者価格表(106分類)'!AW$119,0)</f>
        <v>4.779736029401827E-3</v>
      </c>
      <c r="AX25" s="303">
        <f>IFERROR('生産者価格表(106分類)'!AX25/'生産者価格表(106分類)'!AX$119,0)</f>
        <v>2.0575441066157389E-3</v>
      </c>
      <c r="AY25" s="303">
        <f>IFERROR('生産者価格表(106分類)'!AY25/'生産者価格表(106分類)'!AY$119,0)</f>
        <v>1.0484844633665884E-2</v>
      </c>
      <c r="AZ25" s="303">
        <f>IFERROR('生産者価格表(106分類)'!AZ25/'生産者価格表(106分類)'!AZ$119,0)</f>
        <v>1.4680515286086542E-4</v>
      </c>
      <c r="BA25" s="303">
        <f>IFERROR('生産者価格表(106分類)'!BA25/'生産者価格表(106分類)'!BA$119,0)</f>
        <v>3.3855749663028252E-3</v>
      </c>
      <c r="BB25" s="303">
        <f>IFERROR('生産者価格表(106分類)'!BB25/'生産者価格表(106分類)'!BB$119,0)</f>
        <v>1.6395358652528782E-3</v>
      </c>
      <c r="BC25" s="303">
        <f>IFERROR('生産者価格表(106分類)'!BC25/'生産者価格表(106分類)'!BC$119,0)</f>
        <v>9.2737545226185885E-4</v>
      </c>
      <c r="BD25" s="303">
        <f>IFERROR('生産者価格表(106分類)'!BD25/'生産者価格表(106分類)'!BD$119,0)</f>
        <v>0</v>
      </c>
      <c r="BE25" s="303">
        <f>IFERROR('生産者価格表(106分類)'!BE25/'生産者価格表(106分類)'!BE$119,0)</f>
        <v>7.94044665012407E-5</v>
      </c>
      <c r="BF25" s="303">
        <f>IFERROR('生産者価格表(106分類)'!BF25/'生産者価格表(106分類)'!BF$119,0)</f>
        <v>1.4382167391255698E-3</v>
      </c>
      <c r="BG25" s="303">
        <f>IFERROR('生産者価格表(106分類)'!BG25/'生産者価格表(106分類)'!BG$119,0)</f>
        <v>2.2929638961163783E-4</v>
      </c>
      <c r="BH25" s="303">
        <f>IFERROR('生産者価格表(106分類)'!BH25/'生産者価格表(106分類)'!BH$119,0)</f>
        <v>0</v>
      </c>
      <c r="BI25" s="303">
        <f>IFERROR('生産者価格表(106分類)'!BI25/'生産者価格表(106分類)'!BI$119,0)</f>
        <v>5.1022401886474649E-3</v>
      </c>
      <c r="BJ25" s="303">
        <f>IFERROR('生産者価格表(106分類)'!BJ25/'生産者価格表(106分類)'!BJ$119,0)</f>
        <v>0</v>
      </c>
      <c r="BK25" s="303">
        <f>IFERROR('生産者価格表(106分類)'!BK25/'生産者価格表(106分類)'!BK$119,0)</f>
        <v>5.7244293431400898E-5</v>
      </c>
      <c r="BL25" s="303">
        <f>IFERROR('生産者価格表(106分類)'!BL25/'生産者価格表(106分類)'!BL$119,0)</f>
        <v>2.03221365749055E-4</v>
      </c>
      <c r="BM25" s="303">
        <f>IFERROR('生産者価格表(106分類)'!BM25/'生産者価格表(106分類)'!BM$119,0)</f>
        <v>4.6528811105124405E-7</v>
      </c>
      <c r="BN25" s="303">
        <f>IFERROR('生産者価格表(106分類)'!BN25/'生産者価格表(106分類)'!BN$119,0)</f>
        <v>0</v>
      </c>
      <c r="BO25" s="303">
        <f>IFERROR('生産者価格表(106分類)'!BO25/'生産者価格表(106分類)'!BO$119,0)</f>
        <v>0</v>
      </c>
      <c r="BP25" s="303">
        <f>IFERROR('生産者価格表(106分類)'!BP25/'生産者価格表(106分類)'!BP$119,0)</f>
        <v>3.0738980459742437E-6</v>
      </c>
      <c r="BQ25" s="303">
        <f>IFERROR('生産者価格表(106分類)'!BQ25/'生産者価格表(106分類)'!BQ$119,0)</f>
        <v>4.8791648181875585E-5</v>
      </c>
      <c r="BR25" s="303">
        <f>IFERROR('生産者価格表(106分類)'!BR25/'生産者価格表(106分類)'!BR$119,0)</f>
        <v>0</v>
      </c>
      <c r="BS25" s="303">
        <f>IFERROR('生産者価格表(106分類)'!BS25/'生産者価格表(106分類)'!BS$119,0)</f>
        <v>0</v>
      </c>
      <c r="BT25" s="303">
        <f>IFERROR('生産者価格表(106分類)'!BT25/'生産者価格表(106分類)'!BT$119,0)</f>
        <v>0</v>
      </c>
      <c r="BU25" s="303">
        <f>IFERROR('生産者価格表(106分類)'!BU25/'生産者価格表(106分類)'!BU$119,0)</f>
        <v>0</v>
      </c>
      <c r="BV25" s="303">
        <f>IFERROR('生産者価格表(106分類)'!BV25/'生産者価格表(106分類)'!BV$119,0)</f>
        <v>0</v>
      </c>
      <c r="BW25" s="303">
        <f>IFERROR('生産者価格表(106分類)'!BW25/'生産者価格表(106分類)'!BW$119,0)</f>
        <v>0</v>
      </c>
      <c r="BX25" s="303">
        <f>IFERROR('生産者価格表(106分類)'!BX25/'生産者価格表(106分類)'!BX$119,0)</f>
        <v>0</v>
      </c>
      <c r="BY25" s="303">
        <f>IFERROR('生産者価格表(106分類)'!BY25/'生産者価格表(106分類)'!BY$119,0)</f>
        <v>1.6306248966336686E-7</v>
      </c>
      <c r="BZ25" s="303">
        <f>IFERROR('生産者価格表(106分類)'!BZ25/'生産者価格表(106分類)'!BZ$119,0)</f>
        <v>0</v>
      </c>
      <c r="CA25" s="303">
        <f>IFERROR('生産者価格表(106分類)'!CA25/'生産者価格表(106分類)'!CA$119,0)</f>
        <v>0</v>
      </c>
      <c r="CB25" s="303">
        <f>IFERROR('生産者価格表(106分類)'!CB25/'生産者価格表(106分類)'!CB$119,0)</f>
        <v>0</v>
      </c>
      <c r="CC25" s="303">
        <f>IFERROR('生産者価格表(106分類)'!CC25/'生産者価格表(106分類)'!CC$119,0)</f>
        <v>0</v>
      </c>
      <c r="CD25" s="303">
        <f>IFERROR('生産者価格表(106分類)'!CD25/'生産者価格表(106分類)'!CD$119,0)</f>
        <v>5.197542164376921E-6</v>
      </c>
      <c r="CE25" s="303">
        <f>IFERROR('生産者価格表(106分類)'!CE25/'生産者価格表(106分類)'!CE$119,0)</f>
        <v>2.3458759500797599E-5</v>
      </c>
      <c r="CF25" s="303">
        <f>IFERROR('生産者価格表(106分類)'!CF25/'生産者価格表(106分類)'!CF$119,0)</f>
        <v>3.6377310925516091E-6</v>
      </c>
      <c r="CG25" s="303">
        <f>IFERROR('生産者価格表(106分類)'!CG25/'生産者価格表(106分類)'!CG$119,0)</f>
        <v>0</v>
      </c>
      <c r="CH25" s="303">
        <f>IFERROR('生産者価格表(106分類)'!CH25/'生産者価格表(106分類)'!CH$119,0)</f>
        <v>0</v>
      </c>
      <c r="CI25" s="303">
        <f>IFERROR('生産者価格表(106分類)'!CI25/'生産者価格表(106分類)'!CI$119,0)</f>
        <v>0</v>
      </c>
      <c r="CJ25" s="303">
        <f>IFERROR('生産者価格表(106分類)'!CJ25/'生産者価格表(106分類)'!CJ$119,0)</f>
        <v>0</v>
      </c>
      <c r="CK25" s="303">
        <f>IFERROR('生産者価格表(106分類)'!CK25/'生産者価格表(106分類)'!CK$119,0)</f>
        <v>7.0683238234754326E-5</v>
      </c>
      <c r="CL25" s="303">
        <f>IFERROR('生産者価格表(106分類)'!CL25/'生産者価格表(106分類)'!CL$119,0)</f>
        <v>3.4346553778680348E-6</v>
      </c>
      <c r="CM25" s="303">
        <f>IFERROR('生産者価格表(106分類)'!CM25/'生産者価格表(106分類)'!CM$119,0)</f>
        <v>4.0543368508221266E-4</v>
      </c>
      <c r="CN25" s="303">
        <f>IFERROR('生産者価格表(106分類)'!CN25/'生産者価格表(106分類)'!CN$119,0)</f>
        <v>7.8203835169915784E-4</v>
      </c>
      <c r="CO25" s="303">
        <f>IFERROR('生産者価格表(106分類)'!CO25/'生産者価格表(106分類)'!CO$119,0)</f>
        <v>6.2582082946394438E-4</v>
      </c>
      <c r="CP25" s="303">
        <f>IFERROR('生産者価格表(106分類)'!CP25/'生産者価格表(106分類)'!CP$119,0)</f>
        <v>8.0909328801652425E-4</v>
      </c>
      <c r="CQ25" s="303">
        <f>IFERROR('生産者価格表(106分類)'!CQ25/'生産者価格表(106分類)'!CQ$119,0)</f>
        <v>1.4398004535867912E-5</v>
      </c>
      <c r="CR25" s="303">
        <f>IFERROR('生産者価格表(106分類)'!CR25/'生産者価格表(106分類)'!CR$119,0)</f>
        <v>9.5833185348116347E-5</v>
      </c>
      <c r="CS25" s="303">
        <f>IFERROR('生産者価格表(106分類)'!CS25/'生産者価格表(106分類)'!CS$119,0)</f>
        <v>0</v>
      </c>
      <c r="CT25" s="303">
        <f>IFERROR('生産者価格表(106分類)'!CT25/'生産者価格表(106分類)'!CT$119,0)</f>
        <v>8.840679028981072E-7</v>
      </c>
      <c r="CU25" s="303">
        <f>IFERROR('生産者価格表(106分類)'!CU25/'生産者価格表(106分類)'!CU$119,0)</f>
        <v>0</v>
      </c>
      <c r="CV25" s="303">
        <f>IFERROR('生産者価格表(106分類)'!CV25/'生産者価格表(106分類)'!CV$119,0)</f>
        <v>2.5285248975341553E-4</v>
      </c>
      <c r="CW25" s="303">
        <f>IFERROR('生産者価格表(106分類)'!CW25/'生産者価格表(106分類)'!CW$119,0)</f>
        <v>0</v>
      </c>
      <c r="CX25" s="303">
        <f>IFERROR('生産者価格表(106分類)'!CX25/'生産者価格表(106分類)'!CX$119,0)</f>
        <v>0</v>
      </c>
      <c r="CY25" s="303">
        <f>IFERROR('生産者価格表(106分類)'!CY25/'生産者価格表(106分類)'!CY$119,0)</f>
        <v>0</v>
      </c>
      <c r="CZ25" s="303">
        <f>IFERROR('生産者価格表(106分類)'!CZ25/'生産者価格表(106分類)'!CZ$119,0)</f>
        <v>1.0064982267232855E-3</v>
      </c>
      <c r="DA25" s="303">
        <f>IFERROR('生産者価格表(106分類)'!DA25/'生産者価格表(106分類)'!DA$119,0)</f>
        <v>0</v>
      </c>
      <c r="DB25" s="303">
        <f>IFERROR('生産者価格表(106分類)'!DB25/'生産者価格表(106分類)'!DB$119,0)</f>
        <v>5.1927948328404837E-5</v>
      </c>
      <c r="DC25" s="303">
        <f>IFERROR('生産者価格表(106分類)'!DC25/'生産者価格表(106分類)'!DC$119,0)</f>
        <v>0</v>
      </c>
      <c r="DD25" s="304">
        <f>IFERROR('生産者価格表(106分類)'!DD25/'生産者価格表(106分類)'!DD$119,0)</f>
        <v>1.6947723844618224E-3</v>
      </c>
      <c r="DE25" s="304">
        <f>IFERROR('生産者価格表(106分類)'!DE25/'生産者価格表(106分類)'!DE$119,0)</f>
        <v>1.2881481883309065E-3</v>
      </c>
    </row>
    <row r="26" spans="1:109" x14ac:dyDescent="0.15">
      <c r="A26" s="309" t="s">
        <v>75</v>
      </c>
      <c r="B26" s="302" t="s">
        <v>76</v>
      </c>
      <c r="C26" s="303">
        <f>IFERROR('生産者価格表(106分類)'!C26/'生産者価格表(106分類)'!C$119,0)</f>
        <v>0</v>
      </c>
      <c r="D26" s="303">
        <f>IFERROR('生産者価格表(106分類)'!D26/'生産者価格表(106分類)'!D$119,0)</f>
        <v>0</v>
      </c>
      <c r="E26" s="303">
        <f>IFERROR('生産者価格表(106分類)'!E26/'生産者価格表(106分類)'!E$119,0)</f>
        <v>0</v>
      </c>
      <c r="F26" s="303">
        <f>IFERROR('生産者価格表(106分類)'!F26/'生産者価格表(106分類)'!F$119,0)</f>
        <v>0</v>
      </c>
      <c r="G26" s="303">
        <f>IFERROR('生産者価格表(106分類)'!G26/'生産者価格表(106分類)'!G$119,0)</f>
        <v>0</v>
      </c>
      <c r="H26" s="303">
        <f>IFERROR('生産者価格表(106分類)'!H26/'生産者価格表(106分類)'!H$119,0)</f>
        <v>0</v>
      </c>
      <c r="I26" s="303">
        <f>IFERROR('生産者価格表(106分類)'!I26/'生産者価格表(106分類)'!I$119,0)</f>
        <v>0</v>
      </c>
      <c r="J26" s="303">
        <f>IFERROR('生産者価格表(106分類)'!J26/'生産者価格表(106分類)'!J$119,0)</f>
        <v>0</v>
      </c>
      <c r="K26" s="303">
        <f>IFERROR('生産者価格表(106分類)'!K26/'生産者価格表(106分類)'!K$119,0)</f>
        <v>0</v>
      </c>
      <c r="L26" s="303">
        <f>IFERROR('生産者価格表(106分類)'!L26/'生産者価格表(106分類)'!L$119,0)</f>
        <v>0</v>
      </c>
      <c r="M26" s="303">
        <f>IFERROR('生産者価格表(106分類)'!M26/'生産者価格表(106分類)'!M$119,0)</f>
        <v>0</v>
      </c>
      <c r="N26" s="303">
        <f>IFERROR('生産者価格表(106分類)'!N26/'生産者価格表(106分類)'!N$119,0)</f>
        <v>0.23518514221180548</v>
      </c>
      <c r="O26" s="303">
        <f>IFERROR('生産者価格表(106分類)'!O26/'生産者価格表(106分類)'!O$119,0)</f>
        <v>5.9546754823087383E-2</v>
      </c>
      <c r="P26" s="303">
        <f>IFERROR('生産者価格表(106分類)'!P26/'生産者価格表(106分類)'!P$119,0)</f>
        <v>6.838046181570168E-5</v>
      </c>
      <c r="Q26" s="303">
        <f>IFERROR('生産者価格表(106分類)'!Q26/'生産者価格表(106分類)'!Q$119,0)</f>
        <v>7.8398578372445508E-4</v>
      </c>
      <c r="R26" s="303">
        <f>IFERROR('生産者価格表(106分類)'!R26/'生産者価格表(106分類)'!R$119,0)</f>
        <v>1.2290608984169677E-3</v>
      </c>
      <c r="S26" s="303">
        <f>IFERROR('生産者価格表(106分類)'!S26/'生産者価格表(106分類)'!S$119,0)</f>
        <v>7.3600468687784608E-7</v>
      </c>
      <c r="T26" s="303">
        <f>IFERROR('生産者価格表(106分類)'!T26/'生産者価格表(106分類)'!T$119,0)</f>
        <v>0</v>
      </c>
      <c r="U26" s="303">
        <f>IFERROR('生産者価格表(106分類)'!U26/'生産者価格表(106分類)'!U$119,0)</f>
        <v>0</v>
      </c>
      <c r="V26" s="303">
        <f>IFERROR('生産者価格表(106分類)'!V26/'生産者価格表(106分類)'!V$119,0)</f>
        <v>0</v>
      </c>
      <c r="W26" s="303">
        <f>IFERROR('生産者価格表(106分類)'!W26/'生産者価格表(106分類)'!W$119,0)</f>
        <v>0</v>
      </c>
      <c r="X26" s="303">
        <f>IFERROR('生産者価格表(106分類)'!X26/'生産者価格表(106分類)'!X$119,0)</f>
        <v>0</v>
      </c>
      <c r="Y26" s="303">
        <f>IFERROR('生産者価格表(106分類)'!Y26/'生産者価格表(106分類)'!Y$119,0)</f>
        <v>0</v>
      </c>
      <c r="Z26" s="303">
        <f>IFERROR('生産者価格表(106分類)'!Z26/'生産者価格表(106分類)'!Z$119,0)</f>
        <v>0</v>
      </c>
      <c r="AA26" s="303">
        <f>IFERROR('生産者価格表(106分類)'!AA26/'生産者価格表(106分類)'!AA$119,0)</f>
        <v>0</v>
      </c>
      <c r="AB26" s="303">
        <f>IFERROR('生産者価格表(106分類)'!AB26/'生産者価格表(106分類)'!AB$119,0)</f>
        <v>0</v>
      </c>
      <c r="AC26" s="303">
        <f>IFERROR('生産者価格表(106分類)'!AC26/'生産者価格表(106分類)'!AC$119,0)</f>
        <v>7.6900072627846374E-4</v>
      </c>
      <c r="AD26" s="303">
        <f>IFERROR('生産者価格表(106分類)'!AD26/'生産者価格表(106分類)'!AD$119,0)</f>
        <v>3.3242376427428387E-4</v>
      </c>
      <c r="AE26" s="303">
        <f>IFERROR('生産者価格表(106分類)'!AE26/'生産者価格表(106分類)'!AE$119,0)</f>
        <v>8.4454109748115613E-5</v>
      </c>
      <c r="AF26" s="303">
        <f>IFERROR('生産者価格表(106分類)'!AF26/'生産者価格表(106分類)'!AF$119,0)</f>
        <v>1.5802781289506953E-5</v>
      </c>
      <c r="AG26" s="303">
        <f>IFERROR('生産者価格表(106分類)'!AG26/'生産者価格表(106分類)'!AG$119,0)</f>
        <v>0</v>
      </c>
      <c r="AH26" s="303">
        <f>IFERROR('生産者価格表(106分類)'!AH26/'生産者価格表(106分類)'!AH$119,0)</f>
        <v>0</v>
      </c>
      <c r="AI26" s="303">
        <f>IFERROR('生産者価格表(106分類)'!AI26/'生産者価格表(106分類)'!AI$119,0)</f>
        <v>0</v>
      </c>
      <c r="AJ26" s="303">
        <f>IFERROR('生産者価格表(106分類)'!AJ26/'生産者価格表(106分類)'!AJ$119,0)</f>
        <v>0</v>
      </c>
      <c r="AK26" s="303">
        <f>IFERROR('生産者価格表(106分類)'!AK26/'生産者価格表(106分類)'!AK$119,0)</f>
        <v>0</v>
      </c>
      <c r="AL26" s="303">
        <f>IFERROR('生産者価格表(106分類)'!AL26/'生産者価格表(106分類)'!AL$119,0)</f>
        <v>0</v>
      </c>
      <c r="AM26" s="303">
        <f>IFERROR('生産者価格表(106分類)'!AM26/'生産者価格表(106分類)'!AM$119,0)</f>
        <v>0</v>
      </c>
      <c r="AN26" s="303">
        <f>IFERROR('生産者価格表(106分類)'!AN26/'生産者価格表(106分類)'!AN$119,0)</f>
        <v>0</v>
      </c>
      <c r="AO26" s="303">
        <f>IFERROR('生産者価格表(106分類)'!AO26/'生産者価格表(106分類)'!AO$119,0)</f>
        <v>0</v>
      </c>
      <c r="AP26" s="303">
        <f>IFERROR('生産者価格表(106分類)'!AP26/'生産者価格表(106分類)'!AP$119,0)</f>
        <v>0</v>
      </c>
      <c r="AQ26" s="303">
        <f>IFERROR('生産者価格表(106分類)'!AQ26/'生産者価格表(106分類)'!AQ$119,0)</f>
        <v>0</v>
      </c>
      <c r="AR26" s="303">
        <f>IFERROR('生産者価格表(106分類)'!AR26/'生産者価格表(106分類)'!AR$119,0)</f>
        <v>0</v>
      </c>
      <c r="AS26" s="303">
        <f>IFERROR('生産者価格表(106分類)'!AS26/'生産者価格表(106分類)'!AS$119,0)</f>
        <v>0</v>
      </c>
      <c r="AT26" s="303">
        <f>IFERROR('生産者価格表(106分類)'!AT26/'生産者価格表(106分類)'!AT$119,0)</f>
        <v>0</v>
      </c>
      <c r="AU26" s="303">
        <f>IFERROR('生産者価格表(106分類)'!AU26/'生産者価格表(106分類)'!AU$119,0)</f>
        <v>1.4248463201468984E-3</v>
      </c>
      <c r="AV26" s="303">
        <f>IFERROR('生産者価格表(106分類)'!AV26/'生産者価格表(106分類)'!AV$119,0)</f>
        <v>0</v>
      </c>
      <c r="AW26" s="303">
        <f>IFERROR('生産者価格表(106分類)'!AW26/'生産者価格表(106分類)'!AW$119,0)</f>
        <v>0</v>
      </c>
      <c r="AX26" s="303">
        <f>IFERROR('生産者価格表(106分類)'!AX26/'生産者価格表(106分類)'!AX$119,0)</f>
        <v>0</v>
      </c>
      <c r="AY26" s="303">
        <f>IFERROR('生産者価格表(106分類)'!AY26/'生産者価格表(106分類)'!AY$119,0)</f>
        <v>0</v>
      </c>
      <c r="AZ26" s="303">
        <f>IFERROR('生産者価格表(106分類)'!AZ26/'生産者価格表(106分類)'!AZ$119,0)</f>
        <v>0</v>
      </c>
      <c r="BA26" s="303">
        <f>IFERROR('生産者価格表(106分類)'!BA26/'生産者価格表(106分類)'!BA$119,0)</f>
        <v>0</v>
      </c>
      <c r="BB26" s="303">
        <f>IFERROR('生産者価格表(106分類)'!BB26/'生産者価格表(106分類)'!BB$119,0)</f>
        <v>0</v>
      </c>
      <c r="BC26" s="303">
        <f>IFERROR('生産者価格表(106分類)'!BC26/'生産者価格表(106分類)'!BC$119,0)</f>
        <v>0</v>
      </c>
      <c r="BD26" s="303">
        <f>IFERROR('生産者価格表(106分類)'!BD26/'生産者価格表(106分類)'!BD$119,0)</f>
        <v>0</v>
      </c>
      <c r="BE26" s="303">
        <f>IFERROR('生産者価格表(106分類)'!BE26/'生産者価格表(106分類)'!BE$119,0)</f>
        <v>0</v>
      </c>
      <c r="BF26" s="303">
        <f>IFERROR('生産者価格表(106分類)'!BF26/'生産者価格表(106分類)'!BF$119,0)</f>
        <v>0</v>
      </c>
      <c r="BG26" s="303">
        <f>IFERROR('生産者価格表(106分類)'!BG26/'生産者価格表(106分類)'!BG$119,0)</f>
        <v>0</v>
      </c>
      <c r="BH26" s="303">
        <f>IFERROR('生産者価格表(106分類)'!BH26/'生産者価格表(106分類)'!BH$119,0)</f>
        <v>0</v>
      </c>
      <c r="BI26" s="303">
        <f>IFERROR('生産者価格表(106分類)'!BI26/'生産者価格表(106分類)'!BI$119,0)</f>
        <v>6.9994946942900458E-3</v>
      </c>
      <c r="BJ26" s="303">
        <f>IFERROR('生産者価格表(106分類)'!BJ26/'生産者価格表(106分類)'!BJ$119,0)</f>
        <v>0</v>
      </c>
      <c r="BK26" s="303">
        <f>IFERROR('生産者価格表(106分類)'!BK26/'生産者価格表(106分類)'!BK$119,0)</f>
        <v>0</v>
      </c>
      <c r="BL26" s="303">
        <f>IFERROR('生産者価格表(106分類)'!BL26/'生産者価格表(106分類)'!BL$119,0)</f>
        <v>0</v>
      </c>
      <c r="BM26" s="303">
        <f>IFERROR('生産者価格表(106分類)'!BM26/'生産者価格表(106分類)'!BM$119,0)</f>
        <v>0</v>
      </c>
      <c r="BN26" s="303">
        <f>IFERROR('生産者価格表(106分類)'!BN26/'生産者価格表(106分類)'!BN$119,0)</f>
        <v>0</v>
      </c>
      <c r="BO26" s="303">
        <f>IFERROR('生産者価格表(106分類)'!BO26/'生産者価格表(106分類)'!BO$119,0)</f>
        <v>0</v>
      </c>
      <c r="BP26" s="303">
        <f>IFERROR('生産者価格表(106分類)'!BP26/'生産者価格表(106分類)'!BP$119,0)</f>
        <v>0</v>
      </c>
      <c r="BQ26" s="303">
        <f>IFERROR('生産者価格表(106分類)'!BQ26/'生産者価格表(106分類)'!BQ$119,0)</f>
        <v>0</v>
      </c>
      <c r="BR26" s="303">
        <f>IFERROR('生産者価格表(106分類)'!BR26/'生産者価格表(106分類)'!BR$119,0)</f>
        <v>0</v>
      </c>
      <c r="BS26" s="303">
        <f>IFERROR('生産者価格表(106分類)'!BS26/'生産者価格表(106分類)'!BS$119,0)</f>
        <v>0</v>
      </c>
      <c r="BT26" s="303">
        <f>IFERROR('生産者価格表(106分類)'!BT26/'生産者価格表(106分類)'!BT$119,0)</f>
        <v>0</v>
      </c>
      <c r="BU26" s="303">
        <f>IFERROR('生産者価格表(106分類)'!BU26/'生産者価格表(106分類)'!BU$119,0)</f>
        <v>0</v>
      </c>
      <c r="BV26" s="303">
        <f>IFERROR('生産者価格表(106分類)'!BV26/'生産者価格表(106分類)'!BV$119,0)</f>
        <v>0</v>
      </c>
      <c r="BW26" s="303">
        <f>IFERROR('生産者価格表(106分類)'!BW26/'生産者価格表(106分類)'!BW$119,0)</f>
        <v>0</v>
      </c>
      <c r="BX26" s="303">
        <f>IFERROR('生産者価格表(106分類)'!BX26/'生産者価格表(106分類)'!BX$119,0)</f>
        <v>0</v>
      </c>
      <c r="BY26" s="303">
        <f>IFERROR('生産者価格表(106分類)'!BY26/'生産者価格表(106分類)'!BY$119,0)</f>
        <v>0</v>
      </c>
      <c r="BZ26" s="303">
        <f>IFERROR('生産者価格表(106分類)'!BZ26/'生産者価格表(106分類)'!BZ$119,0)</f>
        <v>0</v>
      </c>
      <c r="CA26" s="303">
        <f>IFERROR('生産者価格表(106分類)'!CA26/'生産者価格表(106分類)'!CA$119,0)</f>
        <v>0</v>
      </c>
      <c r="CB26" s="303">
        <f>IFERROR('生産者価格表(106分類)'!CB26/'生産者価格表(106分類)'!CB$119,0)</f>
        <v>0</v>
      </c>
      <c r="CC26" s="303">
        <f>IFERROR('生産者価格表(106分類)'!CC26/'生産者価格表(106分類)'!CC$119,0)</f>
        <v>0</v>
      </c>
      <c r="CD26" s="303">
        <f>IFERROR('生産者価格表(106分類)'!CD26/'生産者価格表(106分類)'!CD$119,0)</f>
        <v>0</v>
      </c>
      <c r="CE26" s="303">
        <f>IFERROR('生産者価格表(106分類)'!CE26/'生産者価格表(106分類)'!CE$119,0)</f>
        <v>0</v>
      </c>
      <c r="CF26" s="303">
        <f>IFERROR('生産者価格表(106分類)'!CF26/'生産者価格表(106分類)'!CF$119,0)</f>
        <v>0</v>
      </c>
      <c r="CG26" s="303">
        <f>IFERROR('生産者価格表(106分類)'!CG26/'生産者価格表(106分類)'!CG$119,0)</f>
        <v>0</v>
      </c>
      <c r="CH26" s="303">
        <f>IFERROR('生産者価格表(106分類)'!CH26/'生産者価格表(106分類)'!CH$119,0)</f>
        <v>0</v>
      </c>
      <c r="CI26" s="303">
        <f>IFERROR('生産者価格表(106分類)'!CI26/'生産者価格表(106分類)'!CI$119,0)</f>
        <v>0</v>
      </c>
      <c r="CJ26" s="303">
        <f>IFERROR('生産者価格表(106分類)'!CJ26/'生産者価格表(106分類)'!CJ$119,0)</f>
        <v>0</v>
      </c>
      <c r="CK26" s="303">
        <f>IFERROR('生産者価格表(106分類)'!CK26/'生産者価格表(106分類)'!CK$119,0)</f>
        <v>0</v>
      </c>
      <c r="CL26" s="303">
        <f>IFERROR('生産者価格表(106分類)'!CL26/'生産者価格表(106分類)'!CL$119,0)</f>
        <v>8.8468396096600902E-7</v>
      </c>
      <c r="CM26" s="303">
        <f>IFERROR('生産者価格表(106分類)'!CM26/'生産者価格表(106分類)'!CM$119,0)</f>
        <v>0</v>
      </c>
      <c r="CN26" s="303">
        <f>IFERROR('生産者価格表(106分類)'!CN26/'生産者価格表(106分類)'!CN$119,0)</f>
        <v>0</v>
      </c>
      <c r="CO26" s="303">
        <f>IFERROR('生産者価格表(106分類)'!CO26/'生産者価格表(106分類)'!CO$119,0)</f>
        <v>0</v>
      </c>
      <c r="CP26" s="303">
        <f>IFERROR('生産者価格表(106分類)'!CP26/'生産者価格表(106分類)'!CP$119,0)</f>
        <v>0</v>
      </c>
      <c r="CQ26" s="303">
        <f>IFERROR('生産者価格表(106分類)'!CQ26/'生産者価格表(106分類)'!CQ$119,0)</f>
        <v>0</v>
      </c>
      <c r="CR26" s="303">
        <f>IFERROR('生産者価格表(106分類)'!CR26/'生産者価格表(106分類)'!CR$119,0)</f>
        <v>0</v>
      </c>
      <c r="CS26" s="303">
        <f>IFERROR('生産者価格表(106分類)'!CS26/'生産者価格表(106分類)'!CS$119,0)</f>
        <v>0</v>
      </c>
      <c r="CT26" s="303">
        <f>IFERROR('生産者価格表(106分類)'!CT26/'生産者価格表(106分類)'!CT$119,0)</f>
        <v>0</v>
      </c>
      <c r="CU26" s="303">
        <f>IFERROR('生産者価格表(106分類)'!CU26/'生産者価格表(106分類)'!CU$119,0)</f>
        <v>0</v>
      </c>
      <c r="CV26" s="303">
        <f>IFERROR('生産者価格表(106分類)'!CV26/'生産者価格表(106分類)'!CV$119,0)</f>
        <v>0</v>
      </c>
      <c r="CW26" s="303">
        <f>IFERROR('生産者価格表(106分類)'!CW26/'生産者価格表(106分類)'!CW$119,0)</f>
        <v>0</v>
      </c>
      <c r="CX26" s="303">
        <f>IFERROR('生産者価格表(106分類)'!CX26/'生産者価格表(106分類)'!CX$119,0)</f>
        <v>0</v>
      </c>
      <c r="CY26" s="303">
        <f>IFERROR('生産者価格表(106分類)'!CY26/'生産者価格表(106分類)'!CY$119,0)</f>
        <v>0</v>
      </c>
      <c r="CZ26" s="303">
        <f>IFERROR('生産者価格表(106分類)'!CZ26/'生産者価格表(106分類)'!CZ$119,0)</f>
        <v>0</v>
      </c>
      <c r="DA26" s="303">
        <f>IFERROR('生産者価格表(106分類)'!DA26/'生産者価格表(106分類)'!DA$119,0)</f>
        <v>0</v>
      </c>
      <c r="DB26" s="303">
        <f>IFERROR('生産者価格表(106分類)'!DB26/'生産者価格表(106分類)'!DB$119,0)</f>
        <v>0</v>
      </c>
      <c r="DC26" s="303">
        <f>IFERROR('生産者価格表(106分類)'!DC26/'生産者価格表(106分類)'!DC$119,0)</f>
        <v>0</v>
      </c>
      <c r="DD26" s="304">
        <f>IFERROR('生産者価格表(106分類)'!DD26/'生産者価格表(106分類)'!DD$119,0)</f>
        <v>1.2267054460924633E-4</v>
      </c>
      <c r="DE26" s="304">
        <f>IFERROR('生産者価格表(106分類)'!DE26/'生産者価格表(106分類)'!DE$119,0)</f>
        <v>1.9907892100531817E-4</v>
      </c>
    </row>
    <row r="27" spans="1:109" x14ac:dyDescent="0.15">
      <c r="A27" s="309" t="s">
        <v>77</v>
      </c>
      <c r="B27" s="302" t="s">
        <v>78</v>
      </c>
      <c r="C27" s="303">
        <f>IFERROR('生産者価格表(106分類)'!C27/'生産者価格表(106分類)'!C$119,0)</f>
        <v>0</v>
      </c>
      <c r="D27" s="303">
        <f>IFERROR('生産者価格表(106分類)'!D27/'生産者価格表(106分類)'!D$119,0)</f>
        <v>9.4267508122724032E-3</v>
      </c>
      <c r="E27" s="303">
        <f>IFERROR('生産者価格表(106分類)'!E27/'生産者価格表(106分類)'!E$119,0)</f>
        <v>4.056962898303839E-2</v>
      </c>
      <c r="F27" s="303">
        <f>IFERROR('生産者価格表(106分類)'!F27/'生産者価格表(106分類)'!F$119,0)</f>
        <v>0</v>
      </c>
      <c r="G27" s="303">
        <f>IFERROR('生産者価格表(106分類)'!G27/'生産者価格表(106分類)'!G$119,0)</f>
        <v>1.0327581117655388E-2</v>
      </c>
      <c r="H27" s="303">
        <f>IFERROR('生産者価格表(106分類)'!H27/'生産者価格表(106分類)'!H$119,0)</f>
        <v>0</v>
      </c>
      <c r="I27" s="303">
        <f>IFERROR('生産者価格表(106分類)'!I27/'生産者価格表(106分類)'!I$119,0)</f>
        <v>0</v>
      </c>
      <c r="J27" s="303">
        <f>IFERROR('生産者価格表(106分類)'!J27/'生産者価格表(106分類)'!J$119,0)</f>
        <v>5.296432557166677E-5</v>
      </c>
      <c r="K27" s="303">
        <f>IFERROR('生産者価格表(106分類)'!K27/'生産者価格表(106分類)'!K$119,0)</f>
        <v>0</v>
      </c>
      <c r="L27" s="303">
        <f>IFERROR('生産者価格表(106分類)'!L27/'生産者価格表(106分類)'!L$119,0)</f>
        <v>2.0299544018053278E-3</v>
      </c>
      <c r="M27" s="303">
        <f>IFERROR('生産者価格表(106分類)'!M27/'生産者価格表(106分類)'!M$119,0)</f>
        <v>0</v>
      </c>
      <c r="N27" s="303">
        <f>IFERROR('生産者価格表(106分類)'!N27/'生産者価格表(106分類)'!N$119,0)</f>
        <v>0</v>
      </c>
      <c r="O27" s="303">
        <f>IFERROR('生産者価格表(106分類)'!O27/'生産者価格表(106分類)'!O$119,0)</f>
        <v>1.3215330596743337E-5</v>
      </c>
      <c r="P27" s="303">
        <f>IFERROR('生産者価格表(106分類)'!P27/'生産者価格表(106分類)'!P$119,0)</f>
        <v>0</v>
      </c>
      <c r="Q27" s="303">
        <f>IFERROR('生産者価格表(106分類)'!Q27/'生産者価格表(106分類)'!Q$119,0)</f>
        <v>0</v>
      </c>
      <c r="R27" s="303">
        <f>IFERROR('生産者価格表(106分類)'!R27/'生産者価格表(106分類)'!R$119,0)</f>
        <v>0</v>
      </c>
      <c r="S27" s="303">
        <f>IFERROR('生産者価格表(106分類)'!S27/'生産者価格表(106分類)'!S$119,0)</f>
        <v>0</v>
      </c>
      <c r="T27" s="303">
        <f>IFERROR('生産者価格表(106分類)'!T27/'生産者価格表(106分類)'!T$119,0)</f>
        <v>0</v>
      </c>
      <c r="U27" s="303">
        <f>IFERROR('生産者価格表(106分類)'!U27/'生産者価格表(106分類)'!U$119,0)</f>
        <v>0</v>
      </c>
      <c r="V27" s="303">
        <f>IFERROR('生産者価格表(106分類)'!V27/'生産者価格表(106分類)'!V$119,0)</f>
        <v>0</v>
      </c>
      <c r="W27" s="303">
        <f>IFERROR('生産者価格表(106分類)'!W27/'生産者価格表(106分類)'!W$119,0)</f>
        <v>0</v>
      </c>
      <c r="X27" s="303">
        <f>IFERROR('生産者価格表(106分類)'!X27/'生産者価格表(106分類)'!X$119,0)</f>
        <v>0</v>
      </c>
      <c r="Y27" s="303">
        <f>IFERROR('生産者価格表(106分類)'!Y27/'生産者価格表(106分類)'!Y$119,0)</f>
        <v>0</v>
      </c>
      <c r="Z27" s="303">
        <f>IFERROR('生産者価格表(106分類)'!Z27/'生産者価格表(106分類)'!Z$119,0)</f>
        <v>3.8550473937832064E-2</v>
      </c>
      <c r="AA27" s="303">
        <f>IFERROR('生産者価格表(106分類)'!AA27/'生産者価格表(106分類)'!AA$119,0)</f>
        <v>9.5328278816149881E-4</v>
      </c>
      <c r="AB27" s="303">
        <f>IFERROR('生産者価格表(106分類)'!AB27/'生産者価格表(106分類)'!AB$119,0)</f>
        <v>0</v>
      </c>
      <c r="AC27" s="303">
        <f>IFERROR('生産者価格表(106分類)'!AC27/'生産者価格表(106分類)'!AC$119,0)</f>
        <v>0</v>
      </c>
      <c r="AD27" s="303">
        <f>IFERROR('生産者価格表(106分類)'!AD27/'生産者価格表(106分類)'!AD$119,0)</f>
        <v>0</v>
      </c>
      <c r="AE27" s="303">
        <f>IFERROR('生産者価格表(106分類)'!AE27/'生産者価格表(106分類)'!AE$119,0)</f>
        <v>0</v>
      </c>
      <c r="AF27" s="303">
        <f>IFERROR('生産者価格表(106分類)'!AF27/'生産者価格表(106分類)'!AF$119,0)</f>
        <v>0</v>
      </c>
      <c r="AG27" s="303">
        <f>IFERROR('生産者価格表(106分類)'!AG27/'生産者価格表(106分類)'!AG$119,0)</f>
        <v>0</v>
      </c>
      <c r="AH27" s="303">
        <f>IFERROR('生産者価格表(106分類)'!AH27/'生産者価格表(106分類)'!AH$119,0)</f>
        <v>0</v>
      </c>
      <c r="AI27" s="303">
        <f>IFERROR('生産者価格表(106分類)'!AI27/'生産者価格表(106分類)'!AI$119,0)</f>
        <v>0</v>
      </c>
      <c r="AJ27" s="303">
        <f>IFERROR('生産者価格表(106分類)'!AJ27/'生産者価格表(106分類)'!AJ$119,0)</f>
        <v>0</v>
      </c>
      <c r="AK27" s="303">
        <f>IFERROR('生産者価格表(106分類)'!AK27/'生産者価格表(106分類)'!AK$119,0)</f>
        <v>0</v>
      </c>
      <c r="AL27" s="303">
        <f>IFERROR('生産者価格表(106分類)'!AL27/'生産者価格表(106分類)'!AL$119,0)</f>
        <v>0</v>
      </c>
      <c r="AM27" s="303">
        <f>IFERROR('生産者価格表(106分類)'!AM27/'生産者価格表(106分類)'!AM$119,0)</f>
        <v>0</v>
      </c>
      <c r="AN27" s="303">
        <f>IFERROR('生産者価格表(106分類)'!AN27/'生産者価格表(106分類)'!AN$119,0)</f>
        <v>0</v>
      </c>
      <c r="AO27" s="303">
        <f>IFERROR('生産者価格表(106分類)'!AO27/'生産者価格表(106分類)'!AO$119,0)</f>
        <v>0</v>
      </c>
      <c r="AP27" s="303">
        <f>IFERROR('生産者価格表(106分類)'!AP27/'生産者価格表(106分類)'!AP$119,0)</f>
        <v>0</v>
      </c>
      <c r="AQ27" s="303">
        <f>IFERROR('生産者価格表(106分類)'!AQ27/'生産者価格表(106分類)'!AQ$119,0)</f>
        <v>0</v>
      </c>
      <c r="AR27" s="303">
        <f>IFERROR('生産者価格表(106分類)'!AR27/'生産者価格表(106分類)'!AR$119,0)</f>
        <v>0</v>
      </c>
      <c r="AS27" s="303">
        <f>IFERROR('生産者価格表(106分類)'!AS27/'生産者価格表(106分類)'!AS$119,0)</f>
        <v>0</v>
      </c>
      <c r="AT27" s="303">
        <f>IFERROR('生産者価格表(106分類)'!AT27/'生産者価格表(106分類)'!AT$119,0)</f>
        <v>0</v>
      </c>
      <c r="AU27" s="303">
        <f>IFERROR('生産者価格表(106分類)'!AU27/'生産者価格表(106分類)'!AU$119,0)</f>
        <v>0</v>
      </c>
      <c r="AV27" s="303">
        <f>IFERROR('生産者価格表(106分類)'!AV27/'生産者価格表(106分類)'!AV$119,0)</f>
        <v>0</v>
      </c>
      <c r="AW27" s="303">
        <f>IFERROR('生産者価格表(106分類)'!AW27/'生産者価格表(106分類)'!AW$119,0)</f>
        <v>0</v>
      </c>
      <c r="AX27" s="303">
        <f>IFERROR('生産者価格表(106分類)'!AX27/'生産者価格表(106分類)'!AX$119,0)</f>
        <v>0</v>
      </c>
      <c r="AY27" s="303">
        <f>IFERROR('生産者価格表(106分類)'!AY27/'生産者価格表(106分類)'!AY$119,0)</f>
        <v>0</v>
      </c>
      <c r="AZ27" s="303">
        <f>IFERROR('生産者価格表(106分類)'!AZ27/'生産者価格表(106分類)'!AZ$119,0)</f>
        <v>0</v>
      </c>
      <c r="BA27" s="303">
        <f>IFERROR('生産者価格表(106分類)'!BA27/'生産者価格表(106分類)'!BA$119,0)</f>
        <v>0</v>
      </c>
      <c r="BB27" s="303">
        <f>IFERROR('生産者価格表(106分類)'!BB27/'生産者価格表(106分類)'!BB$119,0)</f>
        <v>0</v>
      </c>
      <c r="BC27" s="303">
        <f>IFERROR('生産者価格表(106分類)'!BC27/'生産者価格表(106分類)'!BC$119,0)</f>
        <v>0</v>
      </c>
      <c r="BD27" s="303">
        <f>IFERROR('生産者価格表(106分類)'!BD27/'生産者価格表(106分類)'!BD$119,0)</f>
        <v>0</v>
      </c>
      <c r="BE27" s="303">
        <f>IFERROR('生産者価格表(106分類)'!BE27/'生産者価格表(106分類)'!BE$119,0)</f>
        <v>0</v>
      </c>
      <c r="BF27" s="303">
        <f>IFERROR('生産者価格表(106分類)'!BF27/'生産者価格表(106分類)'!BF$119,0)</f>
        <v>0</v>
      </c>
      <c r="BG27" s="303">
        <f>IFERROR('生産者価格表(106分類)'!BG27/'生産者価格表(106分類)'!BG$119,0)</f>
        <v>0</v>
      </c>
      <c r="BH27" s="303">
        <f>IFERROR('生産者価格表(106分類)'!BH27/'生産者価格表(106分類)'!BH$119,0)</f>
        <v>0</v>
      </c>
      <c r="BI27" s="303">
        <f>IFERROR('生産者価格表(106分類)'!BI27/'生産者価格表(106分類)'!BI$119,0)</f>
        <v>0</v>
      </c>
      <c r="BJ27" s="303">
        <f>IFERROR('生産者価格表(106分類)'!BJ27/'生産者価格表(106分類)'!BJ$119,0)</f>
        <v>3.02317566464517E-5</v>
      </c>
      <c r="BK27" s="303">
        <f>IFERROR('生産者価格表(106分類)'!BK27/'生産者価格表(106分類)'!BK$119,0)</f>
        <v>0</v>
      </c>
      <c r="BL27" s="303">
        <f>IFERROR('生産者価格表(106分類)'!BL27/'生産者価格表(106分類)'!BL$119,0)</f>
        <v>0</v>
      </c>
      <c r="BM27" s="303">
        <f>IFERROR('生産者価格表(106分類)'!BM27/'生産者価格表(106分類)'!BM$119,0)</f>
        <v>0</v>
      </c>
      <c r="BN27" s="303">
        <f>IFERROR('生産者価格表(106分類)'!BN27/'生産者価格表(106分類)'!BN$119,0)</f>
        <v>0</v>
      </c>
      <c r="BO27" s="303">
        <f>IFERROR('生産者価格表(106分類)'!BO27/'生産者価格表(106分類)'!BO$119,0)</f>
        <v>0</v>
      </c>
      <c r="BP27" s="303">
        <f>IFERROR('生産者価格表(106分類)'!BP27/'生産者価格表(106分類)'!BP$119,0)</f>
        <v>0</v>
      </c>
      <c r="BQ27" s="303">
        <f>IFERROR('生産者価格表(106分類)'!BQ27/'生産者価格表(106分類)'!BQ$119,0)</f>
        <v>2.1525727139062759E-5</v>
      </c>
      <c r="BR27" s="303">
        <f>IFERROR('生産者価格表(106分類)'!BR27/'生産者価格表(106分類)'!BR$119,0)</f>
        <v>4.7711264764779627E-3</v>
      </c>
      <c r="BS27" s="303">
        <f>IFERROR('生産者価格表(106分類)'!BS27/'生産者価格表(106分類)'!BS$119,0)</f>
        <v>0</v>
      </c>
      <c r="BT27" s="303">
        <f>IFERROR('生産者価格表(106分類)'!BT27/'生産者価格表(106分類)'!BT$119,0)</f>
        <v>0</v>
      </c>
      <c r="BU27" s="303">
        <f>IFERROR('生産者価格表(106分類)'!BU27/'生産者価格表(106分類)'!BU$119,0)</f>
        <v>0</v>
      </c>
      <c r="BV27" s="303">
        <f>IFERROR('生産者価格表(106分類)'!BV27/'生産者価格表(106分類)'!BV$119,0)</f>
        <v>0</v>
      </c>
      <c r="BW27" s="303">
        <f>IFERROR('生産者価格表(106分類)'!BW27/'生産者価格表(106分類)'!BW$119,0)</f>
        <v>0</v>
      </c>
      <c r="BX27" s="303">
        <f>IFERROR('生産者価格表(106分類)'!BX27/'生産者価格表(106分類)'!BX$119,0)</f>
        <v>0</v>
      </c>
      <c r="BY27" s="303">
        <f>IFERROR('生産者価格表(106分類)'!BY27/'生産者価格表(106分類)'!BY$119,0)</f>
        <v>5.421827781306948E-6</v>
      </c>
      <c r="BZ27" s="303">
        <f>IFERROR('生産者価格表(106分類)'!BZ27/'生産者価格表(106分類)'!BZ$119,0)</f>
        <v>0</v>
      </c>
      <c r="CA27" s="303">
        <f>IFERROR('生産者価格表(106分類)'!CA27/'生産者価格表(106分類)'!CA$119,0)</f>
        <v>4.0739368896526848E-5</v>
      </c>
      <c r="CB27" s="303">
        <f>IFERROR('生産者価格表(106分類)'!CB27/'生産者価格表(106分類)'!CB$119,0)</f>
        <v>2.0073477850478462E-6</v>
      </c>
      <c r="CC27" s="303">
        <f>IFERROR('生産者価格表(106分類)'!CC27/'生産者価格表(106分類)'!CC$119,0)</f>
        <v>0</v>
      </c>
      <c r="CD27" s="303">
        <f>IFERROR('生産者価格表(106分類)'!CD27/'生産者価格表(106分類)'!CD$119,0)</f>
        <v>0</v>
      </c>
      <c r="CE27" s="303">
        <f>IFERROR('生産者価格表(106分類)'!CE27/'生産者価格表(106分類)'!CE$119,0)</f>
        <v>0</v>
      </c>
      <c r="CF27" s="303">
        <f>IFERROR('生産者価格表(106分類)'!CF27/'生産者価格表(106分類)'!CF$119,0)</f>
        <v>1.1276966386909988E-3</v>
      </c>
      <c r="CG27" s="303">
        <f>IFERROR('生産者価格表(106分類)'!CG27/'生産者価格表(106分類)'!CG$119,0)</f>
        <v>0</v>
      </c>
      <c r="CH27" s="303">
        <f>IFERROR('生産者価格表(106分類)'!CH27/'生産者価格表(106分類)'!CH$119,0)</f>
        <v>0</v>
      </c>
      <c r="CI27" s="303">
        <f>IFERROR('生産者価格表(106分類)'!CI27/'生産者価格表(106分類)'!CI$119,0)</f>
        <v>0</v>
      </c>
      <c r="CJ27" s="303">
        <f>IFERROR('生産者価格表(106分類)'!CJ27/'生産者価格表(106分類)'!CJ$119,0)</f>
        <v>0</v>
      </c>
      <c r="CK27" s="303">
        <f>IFERROR('生産者価格表(106分類)'!CK27/'生産者価格表(106分類)'!CK$119,0)</f>
        <v>8.2670454075736055E-7</v>
      </c>
      <c r="CL27" s="303">
        <f>IFERROR('生産者価格表(106分類)'!CL27/'生産者価格表(106分類)'!CL$119,0)</f>
        <v>2.669143550467447E-4</v>
      </c>
      <c r="CM27" s="303">
        <f>IFERROR('生産者価格表(106分類)'!CM27/'生産者価格表(106分類)'!CM$119,0)</f>
        <v>4.6378023016784476E-6</v>
      </c>
      <c r="CN27" s="303">
        <f>IFERROR('生産者価格表(106分類)'!CN27/'生産者価格表(106分類)'!CN$119,0)</f>
        <v>4.6318571937466202E-4</v>
      </c>
      <c r="CO27" s="303">
        <f>IFERROR('生産者価格表(106分類)'!CO27/'生産者価格表(106分類)'!CO$119,0)</f>
        <v>0.18134289906389481</v>
      </c>
      <c r="CP27" s="303">
        <f>IFERROR('生産者価格表(106分類)'!CP27/'生産者価格表(106分類)'!CP$119,0)</f>
        <v>1.3505315864434339E-2</v>
      </c>
      <c r="CQ27" s="303">
        <f>IFERROR('生産者価格表(106分類)'!CQ27/'生産者価格表(106分類)'!CQ$119,0)</f>
        <v>8.6944708683684771E-3</v>
      </c>
      <c r="CR27" s="303">
        <f>IFERROR('生産者価格表(106分類)'!CR27/'生産者価格表(106分類)'!CR$119,0)</f>
        <v>5.0268639095285743E-3</v>
      </c>
      <c r="CS27" s="303">
        <f>IFERROR('生産者価格表(106分類)'!CS27/'生産者価格表(106分類)'!CS$119,0)</f>
        <v>0</v>
      </c>
      <c r="CT27" s="303">
        <f>IFERROR('生産者価格表(106分類)'!CT27/'生産者価格表(106分類)'!CT$119,0)</f>
        <v>0</v>
      </c>
      <c r="CU27" s="303">
        <f>IFERROR('生産者価格表(106分類)'!CU27/'生産者価格表(106分類)'!CU$119,0)</f>
        <v>0</v>
      </c>
      <c r="CV27" s="303">
        <f>IFERROR('生産者価格表(106分類)'!CV27/'生産者価格表(106分類)'!CV$119,0)</f>
        <v>0</v>
      </c>
      <c r="CW27" s="303">
        <f>IFERROR('生産者価格表(106分類)'!CW27/'生産者価格表(106分類)'!CW$119,0)</f>
        <v>0</v>
      </c>
      <c r="CX27" s="303">
        <f>IFERROR('生産者価格表(106分類)'!CX27/'生産者価格表(106分類)'!CX$119,0)</f>
        <v>2.1275737794688461E-5</v>
      </c>
      <c r="CY27" s="303">
        <f>IFERROR('生産者価格表(106分類)'!CY27/'生産者価格表(106分類)'!CY$119,0)</f>
        <v>0</v>
      </c>
      <c r="CZ27" s="303">
        <f>IFERROR('生産者価格表(106分類)'!CZ27/'生産者価格表(106分類)'!CZ$119,0)</f>
        <v>0</v>
      </c>
      <c r="DA27" s="303">
        <f>IFERROR('生産者価格表(106分類)'!DA27/'生産者価格表(106分類)'!DA$119,0)</f>
        <v>6.9386765190091007E-6</v>
      </c>
      <c r="DB27" s="303">
        <f>IFERROR('生産者価格表(106分類)'!DB27/'生産者価格表(106分類)'!DB$119,0)</f>
        <v>8.2164475203172204E-7</v>
      </c>
      <c r="DC27" s="303">
        <f>IFERROR('生産者価格表(106分類)'!DC27/'生産者価格表(106分類)'!DC$119,0)</f>
        <v>0</v>
      </c>
      <c r="DD27" s="304">
        <f>IFERROR('生産者価格表(106分類)'!DD27/'生産者価格表(106分類)'!DD$119,0)</f>
        <v>1.7766669659188333E-3</v>
      </c>
      <c r="DE27" s="304">
        <f>IFERROR('生産者価格表(106分類)'!DE27/'生産者価格表(106分類)'!DE$119,0)</f>
        <v>1.3840616766799395E-2</v>
      </c>
    </row>
    <row r="28" spans="1:109" x14ac:dyDescent="0.15">
      <c r="A28" s="309" t="s">
        <v>79</v>
      </c>
      <c r="B28" s="302" t="s">
        <v>421</v>
      </c>
      <c r="C28" s="303">
        <f>IFERROR('生産者価格表(106分類)'!C28/'生産者価格表(106分類)'!C$119,0)</f>
        <v>3.7631641650870365E-2</v>
      </c>
      <c r="D28" s="303">
        <f>IFERROR('生産者価格表(106分類)'!D28/'生産者価格表(106分類)'!D$119,0)</f>
        <v>1.2306820221193618E-3</v>
      </c>
      <c r="E28" s="303">
        <f>IFERROR('生産者価格表(106分類)'!E28/'生産者価格表(106分類)'!E$119,0)</f>
        <v>4.9428991696895928E-3</v>
      </c>
      <c r="F28" s="303">
        <f>IFERROR('生産者価格表(106分類)'!F28/'生産者価格表(106分類)'!F$119,0)</f>
        <v>1.8938765957031822E-3</v>
      </c>
      <c r="G28" s="303">
        <f>IFERROR('生産者価格表(106分類)'!G28/'生産者価格表(106分類)'!G$119,0)</f>
        <v>4.1884344047294951E-3</v>
      </c>
      <c r="H28" s="303">
        <f>IFERROR('生産者価格表(106分類)'!H28/'生産者価格表(106分類)'!H$119,0)</f>
        <v>0</v>
      </c>
      <c r="I28" s="303">
        <f>IFERROR('生産者価格表(106分類)'!I28/'生産者価格表(106分類)'!I$119,0)</f>
        <v>1.4538101833094837E-2</v>
      </c>
      <c r="J28" s="303">
        <f>IFERROR('生産者価格表(106分類)'!J28/'生産者価格表(106分類)'!J$119,0)</f>
        <v>1.0862151222404445E-3</v>
      </c>
      <c r="K28" s="303">
        <f>IFERROR('生産者価格表(106分類)'!K28/'生産者価格表(106分類)'!K$119,0)</f>
        <v>5.5586117876432371E-4</v>
      </c>
      <c r="L28" s="303">
        <f>IFERROR('生産者価格表(106分類)'!L28/'生産者価格表(106分類)'!L$119,0)</f>
        <v>8.3607127244451644E-6</v>
      </c>
      <c r="M28" s="303">
        <f>IFERROR('生産者価格表(106分類)'!M28/'生産者価格表(106分類)'!M$119,0)</f>
        <v>0</v>
      </c>
      <c r="N28" s="303">
        <f>IFERROR('生産者価格表(106分類)'!N28/'生産者価格表(106分類)'!N$119,0)</f>
        <v>7.0777156382707167E-3</v>
      </c>
      <c r="O28" s="303">
        <f>IFERROR('生産者価格表(106分類)'!O28/'生産者価格表(106分類)'!O$119,0)</f>
        <v>5.0482562879559543E-3</v>
      </c>
      <c r="P28" s="303">
        <f>IFERROR('生産者価格表(106分類)'!P28/'生産者価格表(106分類)'!P$119,0)</f>
        <v>1.5344929323487333E-2</v>
      </c>
      <c r="Q28" s="303">
        <f>IFERROR('生産者価格表(106分類)'!Q28/'生産者価格表(106分類)'!Q$119,0)</f>
        <v>2.419055233564197E-2</v>
      </c>
      <c r="R28" s="303">
        <f>IFERROR('生産者価格表(106分類)'!R28/'生産者価格表(106分類)'!R$119,0)</f>
        <v>7.1193614683942386E-3</v>
      </c>
      <c r="S28" s="303">
        <f>IFERROR('生産者価格表(106分類)'!S28/'生産者価格表(106分類)'!S$119,0)</f>
        <v>2.3446165305180663E-2</v>
      </c>
      <c r="T28" s="303">
        <f>IFERROR('生産者価格表(106分類)'!T28/'生産者価格表(106分類)'!T$119,0)</f>
        <v>3.1268883231878417E-2</v>
      </c>
      <c r="U28" s="303">
        <f>IFERROR('生産者価格表(106分類)'!U28/'生産者価格表(106分類)'!U$119,0)</f>
        <v>3.9361164413482053E-3</v>
      </c>
      <c r="V28" s="303">
        <f>IFERROR('生産者価格表(106分類)'!V28/'生産者価格表(106分類)'!V$119,0)</f>
        <v>7.3018172083874101E-3</v>
      </c>
      <c r="W28" s="303">
        <f>IFERROR('生産者価格表(106分類)'!W28/'生産者価格表(106分類)'!W$119,0)</f>
        <v>0</v>
      </c>
      <c r="X28" s="303">
        <f>IFERROR('生産者価格表(106分類)'!X28/'生産者価格表(106分類)'!X$119,0)</f>
        <v>1.6671612603769564E-2</v>
      </c>
      <c r="Y28" s="303">
        <f>IFERROR('生産者価格表(106分類)'!Y28/'生産者価格表(106分類)'!Y$119,0)</f>
        <v>0</v>
      </c>
      <c r="Z28" s="303">
        <f>IFERROR('生産者価格表(106分類)'!Z28/'生産者価格表(106分類)'!Z$119,0)</f>
        <v>1.5621414576456674E-2</v>
      </c>
      <c r="AA28" s="303">
        <f>IFERROR('生産者価格表(106分類)'!AA28/'生産者価格表(106分類)'!AA$119,0)</f>
        <v>0.17597346060717758</v>
      </c>
      <c r="AB28" s="303">
        <f>IFERROR('生産者価格表(106分類)'!AB28/'生産者価格表(106分類)'!AB$119,0)</f>
        <v>6.167129201356768E-4</v>
      </c>
      <c r="AC28" s="303">
        <f>IFERROR('生産者価格表(106分類)'!AC28/'生産者価格表(106分類)'!AC$119,0)</f>
        <v>3.3328705088221472E-2</v>
      </c>
      <c r="AD28" s="303">
        <f>IFERROR('生産者価格表(106分類)'!AD28/'生産者価格表(106分類)'!AD$119,0)</f>
        <v>5.6966700232025822E-3</v>
      </c>
      <c r="AE28" s="303">
        <f>IFERROR('生産者価格表(106分類)'!AE28/'生産者価格表(106分類)'!AE$119,0)</f>
        <v>9.0365897430483705E-3</v>
      </c>
      <c r="AF28" s="303">
        <f>IFERROR('生産者価格表(106分類)'!AF28/'生産者価格表(106分類)'!AF$119,0)</f>
        <v>2.2914032869785082E-3</v>
      </c>
      <c r="AG28" s="303">
        <f>IFERROR('生産者価格表(106分類)'!AG28/'生産者価格表(106分類)'!AG$119,0)</f>
        <v>3.1239939427903703E-3</v>
      </c>
      <c r="AH28" s="303">
        <f>IFERROR('生産者価格表(106分類)'!AH28/'生産者価格表(106分類)'!AH$119,0)</f>
        <v>7.4078100462146197E-3</v>
      </c>
      <c r="AI28" s="303">
        <f>IFERROR('生産者価格表(106分類)'!AI28/'生産者価格表(106分類)'!AI$119,0)</f>
        <v>8.5093954185940239E-4</v>
      </c>
      <c r="AJ28" s="303">
        <f>IFERROR('生産者価格表(106分類)'!AJ28/'生産者価格表(106分類)'!AJ$119,0)</f>
        <v>2.5097833679956223E-2</v>
      </c>
      <c r="AK28" s="303">
        <f>IFERROR('生産者価格表(106分類)'!AK28/'生産者価格表(106分類)'!AK$119,0)</f>
        <v>0</v>
      </c>
      <c r="AL28" s="303">
        <f>IFERROR('生産者価格表(106分類)'!AL28/'生産者価格表(106分類)'!AL$119,0)</f>
        <v>0</v>
      </c>
      <c r="AM28" s="303">
        <f>IFERROR('生産者価格表(106分類)'!AM28/'生産者価格表(106分類)'!AM$119,0)</f>
        <v>0</v>
      </c>
      <c r="AN28" s="303">
        <f>IFERROR('生産者価格表(106分類)'!AN28/'生産者価格表(106分類)'!AN$119,0)</f>
        <v>1.7120528520786336E-4</v>
      </c>
      <c r="AO28" s="303">
        <f>IFERROR('生産者価格表(106分類)'!AO28/'生産者価格表(106分類)'!AO$119,0)</f>
        <v>5.2241021074502817E-6</v>
      </c>
      <c r="AP28" s="303">
        <f>IFERROR('生産者価格表(106分類)'!AP28/'生産者価格表(106分類)'!AP$119,0)</f>
        <v>3.4286745466029053E-3</v>
      </c>
      <c r="AQ28" s="303">
        <f>IFERROR('生産者価格表(106分類)'!AQ28/'生産者価格表(106分類)'!AQ$119,0)</f>
        <v>7.5309985374018024E-3</v>
      </c>
      <c r="AR28" s="303">
        <f>IFERROR('生産者価格表(106分類)'!AR28/'生産者価格表(106分類)'!AR$119,0)</f>
        <v>7.0857805835561477E-3</v>
      </c>
      <c r="AS28" s="303">
        <f>IFERROR('生産者価格表(106分類)'!AS28/'生産者価格表(106分類)'!AS$119,0)</f>
        <v>3.1650459072117164E-3</v>
      </c>
      <c r="AT28" s="303">
        <f>IFERROR('生産者価格表(106分類)'!AT28/'生産者価格表(106分類)'!AT$119,0)</f>
        <v>2.9663342212995422E-3</v>
      </c>
      <c r="AU28" s="303">
        <f>IFERROR('生産者価格表(106分類)'!AU28/'生産者価格表(106分類)'!AU$119,0)</f>
        <v>3.2246521982271913E-3</v>
      </c>
      <c r="AV28" s="303">
        <f>IFERROR('生産者価格表(106分類)'!AV28/'生産者価格表(106分類)'!AV$119,0)</f>
        <v>2.1986830253443814E-3</v>
      </c>
      <c r="AW28" s="303">
        <f>IFERROR('生産者価格表(106分類)'!AW28/'生産者価格表(106分類)'!AW$119,0)</f>
        <v>4.433438904771359E-3</v>
      </c>
      <c r="AX28" s="303">
        <f>IFERROR('生産者価格表(106分類)'!AX28/'生産者価格表(106分類)'!AX$119,0)</f>
        <v>3.4693252149051194E-3</v>
      </c>
      <c r="AY28" s="303">
        <f>IFERROR('生産者価格表(106分類)'!AY28/'生産者価格表(106分類)'!AY$119,0)</f>
        <v>3.479062082989134E-3</v>
      </c>
      <c r="AZ28" s="303">
        <f>IFERROR('生産者価格表(106分類)'!AZ28/'生産者価格表(106分類)'!AZ$119,0)</f>
        <v>2.5323888868499286E-3</v>
      </c>
      <c r="BA28" s="303">
        <f>IFERROR('生産者価格表(106分類)'!BA28/'生産者価格表(106分類)'!BA$119,0)</f>
        <v>5.4087269075243812E-3</v>
      </c>
      <c r="BB28" s="303">
        <f>IFERROR('生産者価格表(106分類)'!BB28/'生産者価格表(106分類)'!BB$119,0)</f>
        <v>6.0841390326413737E-3</v>
      </c>
      <c r="BC28" s="303">
        <f>IFERROR('生産者価格表(106分類)'!BC28/'生産者価格表(106分類)'!BC$119,0)</f>
        <v>7.5833046963496237E-3</v>
      </c>
      <c r="BD28" s="303">
        <f>IFERROR('生産者価格表(106分類)'!BD28/'生産者価格表(106分類)'!BD$119,0)</f>
        <v>0</v>
      </c>
      <c r="BE28" s="303">
        <f>IFERROR('生産者価格表(106分類)'!BE28/'生産者価格表(106分類)'!BE$119,0)</f>
        <v>8.7543424317617861E-3</v>
      </c>
      <c r="BF28" s="303">
        <f>IFERROR('生産者価格表(106分類)'!BF28/'生産者価格表(106分類)'!BF$119,0)</f>
        <v>2.7581425492471628E-3</v>
      </c>
      <c r="BG28" s="303">
        <f>IFERROR('生産者価格表(106分類)'!BG28/'生産者価格表(106分類)'!BG$119,0)</f>
        <v>3.5686481810754962E-2</v>
      </c>
      <c r="BH28" s="303">
        <f>IFERROR('生産者価格表(106分類)'!BH28/'生産者価格表(106分類)'!BH$119,0)</f>
        <v>2.4025860562641973E-3</v>
      </c>
      <c r="BI28" s="303">
        <f>IFERROR('生産者価格表(106分類)'!BI28/'生産者価格表(106分類)'!BI$119,0)</f>
        <v>1.9628094997473471E-2</v>
      </c>
      <c r="BJ28" s="303">
        <f>IFERROR('生産者価格表(106分類)'!BJ28/'生産者価格表(106分類)'!BJ$119,0)</f>
        <v>2.1162229652516189E-4</v>
      </c>
      <c r="BK28" s="303">
        <f>IFERROR('生産者価格表(106分類)'!BK28/'生産者価格表(106分類)'!BK$119,0)</f>
        <v>5.5764483489947805E-3</v>
      </c>
      <c r="BL28" s="303">
        <f>IFERROR('生産者価格表(106分類)'!BL28/'生産者価格表(106分類)'!BL$119,0)</f>
        <v>6.6789774484814256E-3</v>
      </c>
      <c r="BM28" s="303">
        <f>IFERROR('生産者価格表(106分類)'!BM28/'生産者価格表(106分類)'!BM$119,0)</f>
        <v>1.8425409197629263E-3</v>
      </c>
      <c r="BN28" s="303">
        <f>IFERROR('生産者価格表(106分類)'!BN28/'生産者価格表(106分類)'!BN$119,0)</f>
        <v>1.5490885151003566E-3</v>
      </c>
      <c r="BO28" s="303">
        <f>IFERROR('生産者価格表(106分類)'!BO28/'生産者価格表(106分類)'!BO$119,0)</f>
        <v>9.9254780981183338E-5</v>
      </c>
      <c r="BP28" s="303">
        <f>IFERROR('生産者価格表(106分類)'!BP28/'生産者価格表(106分類)'!BP$119,0)</f>
        <v>2.4324779870476183E-3</v>
      </c>
      <c r="BQ28" s="303">
        <f>IFERROR('生産者価格表(106分類)'!BQ28/'生産者価格表(106分類)'!BQ$119,0)</f>
        <v>1.2739130327822474E-3</v>
      </c>
      <c r="BR28" s="303">
        <f>IFERROR('生産者価格表(106分類)'!BR28/'生産者価格表(106分類)'!BR$119,0)</f>
        <v>2.3848616707735646E-3</v>
      </c>
      <c r="BS28" s="303">
        <f>IFERROR('生産者価格表(106分類)'!BS28/'生産者価格表(106分類)'!BS$119,0)</f>
        <v>8.355046703562801E-6</v>
      </c>
      <c r="BT28" s="303">
        <f>IFERROR('生産者価格表(106分類)'!BT28/'生産者価格表(106分類)'!BT$119,0)</f>
        <v>1.8939221186719659E-5</v>
      </c>
      <c r="BU28" s="303">
        <f>IFERROR('生産者価格表(106分類)'!BU28/'生産者価格表(106分類)'!BU$119,0)</f>
        <v>1.7839835218689095E-5</v>
      </c>
      <c r="BV28" s="303">
        <f>IFERROR('生産者価格表(106分類)'!BV28/'生産者価格表(106分類)'!BV$119,0)</f>
        <v>2.6119837815899345E-5</v>
      </c>
      <c r="BW28" s="303">
        <f>IFERROR('生産者価格表(106分類)'!BW28/'生産者価格表(106分類)'!BW$119,0)</f>
        <v>5.5703903682994936E-5</v>
      </c>
      <c r="BX28" s="303">
        <f>IFERROR('生産者価格表(106分類)'!BX28/'生産者価格表(106分類)'!BX$119,0)</f>
        <v>8.6482471382525762E-5</v>
      </c>
      <c r="BY28" s="303">
        <f>IFERROR('生産者価格表(106分類)'!BY28/'生産者価格表(106分類)'!BY$119,0)</f>
        <v>1.4365805339342622E-4</v>
      </c>
      <c r="BZ28" s="303">
        <f>IFERROR('生産者価格表(106分類)'!BZ28/'生産者価格表(106分類)'!BZ$119,0)</f>
        <v>8.3555879988689579E-5</v>
      </c>
      <c r="CA28" s="303">
        <f>IFERROR('生産者価格表(106分類)'!CA28/'生産者価格表(106分類)'!CA$119,0)</f>
        <v>1.9687024753240541E-4</v>
      </c>
      <c r="CB28" s="303">
        <f>IFERROR('生産者価格表(106分類)'!CB28/'生産者価格表(106分類)'!CB$119,0)</f>
        <v>2.1456317435733646E-4</v>
      </c>
      <c r="CC28" s="303">
        <f>IFERROR('生産者価格表(106分類)'!CC28/'生産者価格表(106分類)'!CC$119,0)</f>
        <v>1.9164522635696797E-5</v>
      </c>
      <c r="CD28" s="303">
        <f>IFERROR('生産者価格表(106分類)'!CD28/'生産者価格表(106分類)'!CD$119,0)</f>
        <v>2.2732408097880113E-4</v>
      </c>
      <c r="CE28" s="303">
        <f>IFERROR('生産者価格表(106分類)'!CE28/'生産者価格表(106分類)'!CE$119,0)</f>
        <v>5.0400789351713626E-4</v>
      </c>
      <c r="CF28" s="303">
        <f>IFERROR('生産者価格表(106分類)'!CF28/'生産者価格表(106分類)'!CF$119,0)</f>
        <v>8.6396113448100717E-6</v>
      </c>
      <c r="CG28" s="303">
        <f>IFERROR('生産者価格表(106分類)'!CG28/'生産者価格表(106分類)'!CG$119,0)</f>
        <v>3.588661999222965E-7</v>
      </c>
      <c r="CH28" s="303">
        <f>IFERROR('生産者価格表(106分類)'!CH28/'生産者価格表(106分類)'!CH$119,0)</f>
        <v>4.5760602936471259E-4</v>
      </c>
      <c r="CI28" s="303">
        <f>IFERROR('生産者価格表(106分類)'!CI28/'生産者価格表(106分類)'!CI$119,0)</f>
        <v>8.4389874787729616E-4</v>
      </c>
      <c r="CJ28" s="303">
        <f>IFERROR('生産者価格表(106分類)'!CJ28/'生産者価格表(106分類)'!CJ$119,0)</f>
        <v>0</v>
      </c>
      <c r="CK28" s="303">
        <f>IFERROR('生産者価格表(106分類)'!CK28/'生産者価格表(106分類)'!CK$119,0)</f>
        <v>1.38315936714114E-2</v>
      </c>
      <c r="CL28" s="303">
        <f>IFERROR('生産者価格表(106分類)'!CL28/'生産者価格表(106分類)'!CL$119,0)</f>
        <v>3.7345805873798443E-4</v>
      </c>
      <c r="CM28" s="303">
        <f>IFERROR('生産者価格表(106分類)'!CM28/'生産者価格表(106分類)'!CM$119,0)</f>
        <v>3.1716583482446156E-5</v>
      </c>
      <c r="CN28" s="303">
        <f>IFERROR('生産者価格表(106分類)'!CN28/'生産者価格表(106分類)'!CN$119,0)</f>
        <v>1.4054997897402109E-3</v>
      </c>
      <c r="CO28" s="303">
        <f>IFERROR('生産者価格表(106分類)'!CO28/'生産者価格表(106分類)'!CO$119,0)</f>
        <v>1.9754368830097201E-3</v>
      </c>
      <c r="CP28" s="303">
        <f>IFERROR('生産者価格表(106分類)'!CP28/'生産者価格表(106分類)'!CP$119,0)</f>
        <v>7.516112049465104E-3</v>
      </c>
      <c r="CQ28" s="303">
        <f>IFERROR('生産者価格表(106分類)'!CQ28/'生産者価格表(106分類)'!CQ$119,0)</f>
        <v>3.4227532162163237E-3</v>
      </c>
      <c r="CR28" s="303">
        <f>IFERROR('生産者価格表(106分類)'!CR28/'生産者価格表(106分類)'!CR$119,0)</f>
        <v>3.2417947810410731E-3</v>
      </c>
      <c r="CS28" s="303">
        <f>IFERROR('生産者価格表(106分類)'!CS28/'生産者価格表(106分類)'!CS$119,0)</f>
        <v>2.7654967007962748E-3</v>
      </c>
      <c r="CT28" s="303">
        <f>IFERROR('生産者価格表(106分類)'!CT28/'生産者価格表(106分類)'!CT$119,0)</f>
        <v>2.5604079914434016E-3</v>
      </c>
      <c r="CU28" s="303">
        <f>IFERROR('生産者価格表(106分類)'!CU28/'生産者価格表(106分類)'!CU$119,0)</f>
        <v>5.1938475500808287E-3</v>
      </c>
      <c r="CV28" s="303">
        <f>IFERROR('生産者価格表(106分類)'!CV28/'生産者価格表(106分類)'!CV$119,0)</f>
        <v>5.1973955810096966E-3</v>
      </c>
      <c r="CW28" s="303">
        <f>IFERROR('生産者価格表(106分類)'!CW28/'生産者価格表(106分類)'!CW$119,0)</f>
        <v>3.4969002731889379E-3</v>
      </c>
      <c r="CX28" s="303">
        <f>IFERROR('生産者価格表(106分類)'!CX28/'生産者価格表(106分類)'!CX$119,0)</f>
        <v>3.4688363909130544E-3</v>
      </c>
      <c r="CY28" s="303">
        <f>IFERROR('生産者価格表(106分類)'!CY28/'生産者価格表(106分類)'!CY$119,0)</f>
        <v>2.1436300692277842E-3</v>
      </c>
      <c r="CZ28" s="303">
        <f>IFERROR('生産者価格表(106分類)'!CZ28/'生産者価格表(106分類)'!CZ$119,0)</f>
        <v>2.5163177172187315E-2</v>
      </c>
      <c r="DA28" s="303">
        <f>IFERROR('生産者価格表(106分類)'!DA28/'生産者価格表(106分類)'!DA$119,0)</f>
        <v>2.0604616756838743E-3</v>
      </c>
      <c r="DB28" s="303">
        <f>IFERROR('生産者価格表(106分類)'!DB28/'生産者価格表(106分類)'!DB$119,0)</f>
        <v>5.1503979636356462E-3</v>
      </c>
      <c r="DC28" s="303">
        <f>IFERROR('生産者価格表(106分類)'!DC28/'生産者価格表(106分類)'!DC$119,0)</f>
        <v>9.3380203029008839E-3</v>
      </c>
      <c r="DD28" s="304">
        <f>IFERROR('生産者価格表(106分類)'!DD28/'生産者価格表(106分類)'!DD$119,0)</f>
        <v>1.1300766930762414E-3</v>
      </c>
      <c r="DE28" s="304">
        <f>IFERROR('生産者価格表(106分類)'!DE28/'生産者価格表(106分類)'!DE$119,0)</f>
        <v>2.7588391706079686E-3</v>
      </c>
    </row>
    <row r="29" spans="1:109" x14ac:dyDescent="0.15">
      <c r="A29" s="305" t="s">
        <v>81</v>
      </c>
      <c r="B29" s="306" t="s">
        <v>82</v>
      </c>
      <c r="C29" s="307">
        <f>IFERROR('生産者価格表(106分類)'!C29/'生産者価格表(106分類)'!C$119,0)</f>
        <v>7.8170180353560794E-3</v>
      </c>
      <c r="D29" s="307">
        <f>IFERROR('生産者価格表(106分類)'!D29/'生産者価格表(106分類)'!D$119,0)</f>
        <v>1.2493313552978406E-3</v>
      </c>
      <c r="E29" s="307">
        <f>IFERROR('生産者価格表(106分類)'!E29/'生産者価格表(106分類)'!E$119,0)</f>
        <v>4.2914976496184719E-3</v>
      </c>
      <c r="F29" s="307">
        <f>IFERROR('生産者価格表(106分類)'!F29/'生産者価格表(106分類)'!F$119,0)</f>
        <v>1.1982036453711199E-2</v>
      </c>
      <c r="G29" s="307">
        <f>IFERROR('生産者価格表(106分類)'!G29/'生産者価格表(106分類)'!G$119,0)</f>
        <v>2.27616746140301E-2</v>
      </c>
      <c r="H29" s="307">
        <f>IFERROR('生産者価格表(106分類)'!H29/'生産者価格表(106分類)'!H$119,0)</f>
        <v>0</v>
      </c>
      <c r="I29" s="307">
        <f>IFERROR('生産者価格表(106分類)'!I29/'生産者価格表(106分類)'!I$119,0)</f>
        <v>1.4137375790969259E-2</v>
      </c>
      <c r="J29" s="307">
        <f>IFERROR('生産者価格表(106分類)'!J29/'生産者価格表(106分類)'!J$119,0)</f>
        <v>3.6440363062302345E-3</v>
      </c>
      <c r="K29" s="307">
        <f>IFERROR('生産者価格表(106分類)'!K29/'生産者価格表(106分類)'!K$119,0)</f>
        <v>2.4583584790926461E-3</v>
      </c>
      <c r="L29" s="307">
        <f>IFERROR('生産者価格表(106分類)'!L29/'生産者価格表(106分類)'!L$119,0)</f>
        <v>4.4111586668746962E-3</v>
      </c>
      <c r="M29" s="307">
        <f>IFERROR('生産者価格表(106分類)'!M29/'生産者価格表(106分類)'!M$119,0)</f>
        <v>0</v>
      </c>
      <c r="N29" s="307">
        <f>IFERROR('生産者価格表(106分類)'!N29/'生産者価格表(106分類)'!N$119,0)</f>
        <v>6.2036370949651526E-3</v>
      </c>
      <c r="O29" s="307">
        <f>IFERROR('生産者価格表(106分類)'!O29/'生産者価格表(106分類)'!O$119,0)</f>
        <v>1.9965314840003009E-3</v>
      </c>
      <c r="P29" s="307">
        <f>IFERROR('生産者価格表(106分類)'!P29/'生産者価格表(106分類)'!P$119,0)</f>
        <v>2.807725341622303E-3</v>
      </c>
      <c r="Q29" s="307">
        <f>IFERROR('生産者価格表(106分類)'!Q29/'生産者価格表(106分類)'!Q$119,0)</f>
        <v>1.9917476667594266E-3</v>
      </c>
      <c r="R29" s="307">
        <f>IFERROR('生産者価格表(106分類)'!R29/'生産者価格表(106分類)'!R$119,0)</f>
        <v>7.5412445976203203E-3</v>
      </c>
      <c r="S29" s="307">
        <f>IFERROR('生産者価格表(106分類)'!S29/'生産者価格表(106分類)'!S$119,0)</f>
        <v>2.1815178919059358E-3</v>
      </c>
      <c r="T29" s="307">
        <f>IFERROR('生産者価格表(106分類)'!T29/'生産者価格表(106分類)'!T$119,0)</f>
        <v>1.7460683866919995E-3</v>
      </c>
      <c r="U29" s="307">
        <f>IFERROR('生産者価格表(106分類)'!U29/'生産者価格表(106分類)'!U$119,0)</f>
        <v>5.854773084373778E-2</v>
      </c>
      <c r="V29" s="307">
        <f>IFERROR('生産者価格表(106分類)'!V29/'生産者価格表(106分類)'!V$119,0)</f>
        <v>1.0982602315070426E-2</v>
      </c>
      <c r="W29" s="307">
        <f>IFERROR('生産者価格表(106分類)'!W29/'生産者価格表(106分類)'!W$119,0)</f>
        <v>0</v>
      </c>
      <c r="X29" s="307">
        <f>IFERROR('生産者価格表(106分類)'!X29/'生産者価格表(106分類)'!X$119,0)</f>
        <v>3.0018033647590567E-3</v>
      </c>
      <c r="Y29" s="307">
        <f>IFERROR('生産者価格表(106分類)'!Y29/'生産者価格表(106分類)'!Y$119,0)</f>
        <v>0</v>
      </c>
      <c r="Z29" s="307">
        <f>IFERROR('生産者価格表(106分類)'!Z29/'生産者価格表(106分類)'!Z$119,0)</f>
        <v>1.9769473814272853E-3</v>
      </c>
      <c r="AA29" s="307">
        <f>IFERROR('生産者価格表(106分類)'!AA29/'生産者価格表(106分類)'!AA$119,0)</f>
        <v>4.0342927594994634E-3</v>
      </c>
      <c r="AB29" s="307">
        <f>IFERROR('生産者価格表(106分類)'!AB29/'生産者価格表(106分類)'!AB$119,0)</f>
        <v>5.3499845821769969E-2</v>
      </c>
      <c r="AC29" s="307">
        <f>IFERROR('生産者価格表(106分類)'!AC29/'生産者価格表(106分類)'!AC$119,0)</f>
        <v>0.3325269506273052</v>
      </c>
      <c r="AD29" s="307">
        <f>IFERROR('生産者価格表(106分類)'!AD29/'生産者価格表(106分類)'!AD$119,0)</f>
        <v>9.786376737491811E-4</v>
      </c>
      <c r="AE29" s="307">
        <f>IFERROR('生産者価格表(106分類)'!AE29/'生産者価格表(106分類)'!AE$119,0)</f>
        <v>5.7851065177459199E-3</v>
      </c>
      <c r="AF29" s="307">
        <f>IFERROR('生産者価格表(106分類)'!AF29/'生産者価格表(106分類)'!AF$119,0)</f>
        <v>2.1175726927939319E-3</v>
      </c>
      <c r="AG29" s="307">
        <f>IFERROR('生産者価格表(106分類)'!AG29/'生産者価格表(106分類)'!AG$119,0)</f>
        <v>2.414537303110878E-2</v>
      </c>
      <c r="AH29" s="307">
        <f>IFERROR('生産者価格表(106分類)'!AH29/'生産者価格表(106分類)'!AH$119,0)</f>
        <v>7.0816726123726619E-3</v>
      </c>
      <c r="AI29" s="307">
        <f>IFERROR('生産者価格表(106分類)'!AI29/'生産者価格表(106分類)'!AI$119,0)</f>
        <v>4.7476980939255592E-2</v>
      </c>
      <c r="AJ29" s="307">
        <f>IFERROR('生産者価格表(106分類)'!AJ29/'生産者価格表(106分類)'!AJ$119,0)</f>
        <v>1.0580295305178155E-2</v>
      </c>
      <c r="AK29" s="307">
        <f>IFERROR('生産者価格表(106分類)'!AK29/'生産者価格表(106分類)'!AK$119,0)</f>
        <v>0</v>
      </c>
      <c r="AL29" s="307">
        <f>IFERROR('生産者価格表(106分類)'!AL29/'生産者価格表(106分類)'!AL$119,0)</f>
        <v>0</v>
      </c>
      <c r="AM29" s="307">
        <f>IFERROR('生産者価格表(106分類)'!AM29/'生産者価格表(106分類)'!AM$119,0)</f>
        <v>0</v>
      </c>
      <c r="AN29" s="307">
        <f>IFERROR('生産者価格表(106分類)'!AN29/'生産者価格表(106分類)'!AN$119,0)</f>
        <v>1.2991459877537866E-3</v>
      </c>
      <c r="AO29" s="307">
        <f>IFERROR('生産者価格表(106分類)'!AO29/'生産者価格表(106分類)'!AO$119,0)</f>
        <v>1.0946868506975364E-3</v>
      </c>
      <c r="AP29" s="307">
        <f>IFERROR('生産者価格表(106分類)'!AP29/'生産者価格表(106分類)'!AP$119,0)</f>
        <v>2.6617341874943606E-3</v>
      </c>
      <c r="AQ29" s="307">
        <f>IFERROR('生産者価格表(106分類)'!AQ29/'生産者価格表(106分類)'!AQ$119,0)</f>
        <v>2.6895974587984582E-3</v>
      </c>
      <c r="AR29" s="307">
        <f>IFERROR('生産者価格表(106分類)'!AR29/'生産者価格表(106分類)'!AR$119,0)</f>
        <v>3.2952670574847602E-3</v>
      </c>
      <c r="AS29" s="307">
        <f>IFERROR('生産者価格表(106分類)'!AS29/'生産者価格表(106分類)'!AS$119,0)</f>
        <v>1.0042934128652562E-3</v>
      </c>
      <c r="AT29" s="307">
        <f>IFERROR('生産者価格表(106分類)'!AT29/'生産者価格表(106分類)'!AT$119,0)</f>
        <v>1.0637316599272199E-3</v>
      </c>
      <c r="AU29" s="307">
        <f>IFERROR('生産者価格表(106分類)'!AU29/'生産者価格表(106分類)'!AU$119,0)</f>
        <v>1.5169792400962468E-3</v>
      </c>
      <c r="AV29" s="307">
        <f>IFERROR('生産者価格表(106分類)'!AV29/'生産者価格表(106分類)'!AV$119,0)</f>
        <v>1.7362843855631663E-3</v>
      </c>
      <c r="AW29" s="307">
        <f>IFERROR('生産者価格表(106分類)'!AW29/'生産者価格表(106分類)'!AW$119,0)</f>
        <v>1.1522997648195942E-3</v>
      </c>
      <c r="AX29" s="307">
        <f>IFERROR('生産者価格表(106分類)'!AX29/'生産者価格表(106分類)'!AX$119,0)</f>
        <v>1.3259839022992262E-3</v>
      </c>
      <c r="AY29" s="307">
        <f>IFERROR('生産者価格表(106分類)'!AY29/'生産者価格表(106分類)'!AY$119,0)</f>
        <v>4.368685264027451E-4</v>
      </c>
      <c r="AZ29" s="307">
        <f>IFERROR('生産者価格表(106分類)'!AZ29/'生産者価格表(106分類)'!AZ$119,0)</f>
        <v>1.8350644107608177E-4</v>
      </c>
      <c r="BA29" s="307">
        <f>IFERROR('生産者価格表(106分類)'!BA29/'生産者価格表(106分類)'!BA$119,0)</f>
        <v>1.6623939530089596E-3</v>
      </c>
      <c r="BB29" s="307">
        <f>IFERROR('生産者価格表(106分類)'!BB29/'生産者価格表(106分類)'!BB$119,0)</f>
        <v>7.3373288227158507E-4</v>
      </c>
      <c r="BC29" s="307">
        <f>IFERROR('生産者価格表(106分類)'!BC29/'生産者価格表(106分類)'!BC$119,0)</f>
        <v>3.9050432331675283E-4</v>
      </c>
      <c r="BD29" s="307">
        <f>IFERROR('生産者価格表(106分類)'!BD29/'生産者価格表(106分類)'!BD$119,0)</f>
        <v>0</v>
      </c>
      <c r="BE29" s="307">
        <f>IFERROR('生産者価格表(106分類)'!BE29/'生産者価格表(106分類)'!BE$119,0)</f>
        <v>6.7493796526054588E-4</v>
      </c>
      <c r="BF29" s="307">
        <f>IFERROR('生産者価格表(106分類)'!BF29/'生産者価格表(106分類)'!BF$119,0)</f>
        <v>3.2979876383695582E-3</v>
      </c>
      <c r="BG29" s="307">
        <f>IFERROR('生産者価格表(106分類)'!BG29/'生産者価格表(106分類)'!BG$119,0)</f>
        <v>9.9819446256084248E-4</v>
      </c>
      <c r="BH29" s="307">
        <f>IFERROR('生産者価格表(106分類)'!BH29/'生産者価格表(106分類)'!BH$119,0)</f>
        <v>4.8925388782107291E-3</v>
      </c>
      <c r="BI29" s="307">
        <f>IFERROR('生産者価格表(106分類)'!BI29/'生産者価格表(106分類)'!BI$119,0)</f>
        <v>8.6440963449553642E-4</v>
      </c>
      <c r="BJ29" s="307">
        <f>IFERROR('生産者価格表(106分類)'!BJ29/'生産者価格表(106分類)'!BJ$119,0)</f>
        <v>6.6842413945304704E-3</v>
      </c>
      <c r="BK29" s="307">
        <f>IFERROR('生産者価格表(106分類)'!BK29/'生産者価格表(106分類)'!BK$119,0)</f>
        <v>2.1287159666659888E-3</v>
      </c>
      <c r="BL29" s="307">
        <f>IFERROR('生産者価格表(106分類)'!BL29/'生産者価格表(106分類)'!BL$119,0)</f>
        <v>3.0738678064154037E-3</v>
      </c>
      <c r="BM29" s="307">
        <f>IFERROR('生産者価格表(106分類)'!BM29/'生産者価格表(106分類)'!BM$119,0)</f>
        <v>1.1945690641101877E-2</v>
      </c>
      <c r="BN29" s="307">
        <f>IFERROR('生産者価格表(106分類)'!BN29/'生産者価格表(106分類)'!BN$119,0)</f>
        <v>3.6500055755012959E-3</v>
      </c>
      <c r="BO29" s="307">
        <f>IFERROR('生産者価格表(106分類)'!BO29/'生産者価格表(106分類)'!BO$119,0)</f>
        <v>2.6356734393735322E-2</v>
      </c>
      <c r="BP29" s="307">
        <f>IFERROR('生産者価格表(106分類)'!BP29/'生産者価格表(106分類)'!BP$119,0)</f>
        <v>2.8575468551717567E-2</v>
      </c>
      <c r="BQ29" s="307">
        <f>IFERROR('生産者価格表(106分類)'!BQ29/'生産者価格表(106分類)'!BQ$119,0)</f>
        <v>1.378036050057771E-2</v>
      </c>
      <c r="BR29" s="307">
        <f>IFERROR('生産者価格表(106分類)'!BR29/'生産者価格表(106分類)'!BR$119,0)</f>
        <v>1.0579871234307398E-2</v>
      </c>
      <c r="BS29" s="307">
        <f>IFERROR('生産者価格表(106分類)'!BS29/'生産者価格表(106分類)'!BS$119,0)</f>
        <v>1.489330818610088E-3</v>
      </c>
      <c r="BT29" s="307">
        <f>IFERROR('生産者価格表(106分類)'!BT29/'生産者価格表(106分類)'!BT$119,0)</f>
        <v>4.5361259010433984E-4</v>
      </c>
      <c r="BU29" s="307">
        <f>IFERROR('生産者価格表(106分類)'!BU29/'生産者価格表(106分類)'!BU$119,0)</f>
        <v>2.2312386848221621E-3</v>
      </c>
      <c r="BV29" s="307">
        <f>IFERROR('生産者価格表(106分類)'!BV29/'生産者価格表(106分類)'!BV$119,0)</f>
        <v>9.414393236167537E-4</v>
      </c>
      <c r="BW29" s="307">
        <f>IFERROR('生産者価格表(106分類)'!BW29/'生産者価格表(106分類)'!BW$119,0)</f>
        <v>1.4345152453480301E-6</v>
      </c>
      <c r="BX29" s="307">
        <f>IFERROR('生産者価格表(106分類)'!BX29/'生産者価格表(106分類)'!BX$119,0)</f>
        <v>3.6826676924301307E-3</v>
      </c>
      <c r="BY29" s="307">
        <f>IFERROR('生産者価格表(106分類)'!BY29/'生産者価格表(106分類)'!BY$119,0)</f>
        <v>2.1869900348028347E-2</v>
      </c>
      <c r="BZ29" s="307">
        <f>IFERROR('生産者価格表(106分類)'!BZ29/'生産者価格表(106分類)'!BZ$119,0)</f>
        <v>0.33790523256671445</v>
      </c>
      <c r="CA29" s="307">
        <f>IFERROR('生産者価格表(106分類)'!CA29/'生産者価格表(106分類)'!CA$119,0)</f>
        <v>7.0924708801597514E-2</v>
      </c>
      <c r="CB29" s="307">
        <f>IFERROR('生産者価格表(106分類)'!CB29/'生産者価格表(106分類)'!CB$119,0)</f>
        <v>0.24532845562690808</v>
      </c>
      <c r="CC29" s="307">
        <f>IFERROR('生産者価格表(106分類)'!CC29/'生産者価格表(106分類)'!CC$119,0)</f>
        <v>2.6595566287688232E-2</v>
      </c>
      <c r="CD29" s="307">
        <f>IFERROR('生産者価格表(106分類)'!CD29/'生産者価格表(106分類)'!CD$119,0)</f>
        <v>1.3125161739305511E-3</v>
      </c>
      <c r="CE29" s="307">
        <f>IFERROR('生産者価格表(106分類)'!CE29/'生産者価格表(106分類)'!CE$119,0)</f>
        <v>2.4418436025830225E-3</v>
      </c>
      <c r="CF29" s="307">
        <f>IFERROR('生産者価格表(106分類)'!CF29/'生産者価格表(106分類)'!CF$119,0)</f>
        <v>6.3773973216295398E-3</v>
      </c>
      <c r="CG29" s="307">
        <f>IFERROR('生産者価格表(106分類)'!CG29/'生産者価格表(106分類)'!CG$119,0)</f>
        <v>7.2208365251865087E-4</v>
      </c>
      <c r="CH29" s="307">
        <f>IFERROR('生産者価格表(106分類)'!CH29/'生産者価格表(106分類)'!CH$119,0)</f>
        <v>8.0116605638309217E-4</v>
      </c>
      <c r="CI29" s="307">
        <f>IFERROR('生産者価格表(106分類)'!CI29/'生産者価格表(106分類)'!CI$119,0)</f>
        <v>6.9735131601380976E-4</v>
      </c>
      <c r="CJ29" s="307">
        <f>IFERROR('生産者価格表(106分類)'!CJ29/'生産者価格表(106分類)'!CJ$119,0)</f>
        <v>2.9183479905490421E-4</v>
      </c>
      <c r="CK29" s="307">
        <f>IFERROR('生産者価格表(106分類)'!CK29/'生産者価格表(106分類)'!CK$119,0)</f>
        <v>1.0763693120660835E-3</v>
      </c>
      <c r="CL29" s="307">
        <f>IFERROR('生産者価格表(106分類)'!CL29/'生産者価格表(106分類)'!CL$119,0)</f>
        <v>8.8474467457117338E-3</v>
      </c>
      <c r="CM29" s="307">
        <f>IFERROR('生産者価格表(106分類)'!CM29/'生産者価格表(106分類)'!CM$119,0)</f>
        <v>1.5009723526541784E-3</v>
      </c>
      <c r="CN29" s="307">
        <f>IFERROR('生産者価格表(106分類)'!CN29/'生産者価格表(106分類)'!CN$119,0)</f>
        <v>5.1129457043624527E-3</v>
      </c>
      <c r="CO29" s="307">
        <f>IFERROR('生産者価格表(106分類)'!CO29/'生産者価格表(106分類)'!CO$119,0)</f>
        <v>2.4255213652098037E-3</v>
      </c>
      <c r="CP29" s="307">
        <f>IFERROR('生産者価格表(106分類)'!CP29/'生産者価格表(106分類)'!CP$119,0)</f>
        <v>2.763690975493963E-3</v>
      </c>
      <c r="CQ29" s="307">
        <f>IFERROR('生産者価格表(106分類)'!CQ29/'生産者価格表(106分類)'!CQ$119,0)</f>
        <v>1.7999367480766252E-3</v>
      </c>
      <c r="CR29" s="307">
        <f>IFERROR('生産者価格表(106分類)'!CR29/'生産者価格表(106分類)'!CR$119,0)</f>
        <v>3.5755269600488901E-3</v>
      </c>
      <c r="CS29" s="307">
        <f>IFERROR('生産者価格表(106分類)'!CS29/'生産者価格表(106分類)'!CS$119,0)</f>
        <v>3.6378720214992545E-3</v>
      </c>
      <c r="CT29" s="307">
        <f>IFERROR('生産者価格表(106分類)'!CT29/'生産者価格表(106分類)'!CT$119,0)</f>
        <v>1.6784029136520564E-3</v>
      </c>
      <c r="CU29" s="307">
        <f>IFERROR('生産者価格表(106分類)'!CU29/'生産者価格表(106分類)'!CU$119,0)</f>
        <v>1.2180111364259447E-3</v>
      </c>
      <c r="CV29" s="307">
        <f>IFERROR('生産者価格表(106分類)'!CV29/'生産者価格表(106分類)'!CV$119,0)</f>
        <v>2.6620451233942389E-3</v>
      </c>
      <c r="CW29" s="307">
        <f>IFERROR('生産者価格表(106分類)'!CW29/'生産者価格表(106分類)'!CW$119,0)</f>
        <v>1.9838888341838887E-3</v>
      </c>
      <c r="CX29" s="307">
        <f>IFERROR('生産者価格表(106分類)'!CX29/'生産者価格表(106分類)'!CX$119,0)</f>
        <v>2.7956987810004766E-3</v>
      </c>
      <c r="CY29" s="307">
        <f>IFERROR('生産者価格表(106分類)'!CY29/'生産者価格表(106分類)'!CY$119,0)</f>
        <v>3.6292909462653732E-3</v>
      </c>
      <c r="CZ29" s="307">
        <f>IFERROR('生産者価格表(106分類)'!CZ29/'生産者価格表(106分類)'!CZ$119,0)</f>
        <v>9.6643671128327797E-3</v>
      </c>
      <c r="DA29" s="307">
        <f>IFERROR('生産者価格表(106分類)'!DA29/'生産者価格表(106分類)'!DA$119,0)</f>
        <v>1.1896469308661712E-2</v>
      </c>
      <c r="DB29" s="307">
        <f>IFERROR('生産者価格表(106分類)'!DB29/'生産者価格表(106分類)'!DB$119,0)</f>
        <v>2.1581321056865213E-3</v>
      </c>
      <c r="DC29" s="307">
        <f>IFERROR('生産者価格表(106分類)'!DC29/'生産者価格表(106分類)'!DC$119,0)</f>
        <v>0</v>
      </c>
      <c r="DD29" s="308">
        <f>IFERROR('生産者価格表(106分類)'!DD29/'生産者価格表(106分類)'!DD$119,0)</f>
        <v>1.8206981530201966E-2</v>
      </c>
      <c r="DE29" s="308">
        <f>IFERROR('生産者価格表(106分類)'!DE29/'生産者価格表(106分類)'!DE$119,0)</f>
        <v>1.2127344924211077E-2</v>
      </c>
    </row>
    <row r="30" spans="1:109" x14ac:dyDescent="0.15">
      <c r="A30" s="309" t="s">
        <v>83</v>
      </c>
      <c r="B30" s="302" t="s">
        <v>84</v>
      </c>
      <c r="C30" s="303">
        <f>IFERROR('生産者価格表(106分類)'!C30/'生産者価格表(106分類)'!C$119,0)</f>
        <v>0</v>
      </c>
      <c r="D30" s="303">
        <f>IFERROR('生産者価格表(106分類)'!D30/'生産者価格表(106分類)'!D$119,0)</f>
        <v>0</v>
      </c>
      <c r="E30" s="303">
        <f>IFERROR('生産者価格表(106分類)'!E30/'生産者価格表(106分類)'!E$119,0)</f>
        <v>0</v>
      </c>
      <c r="F30" s="303">
        <f>IFERROR('生産者価格表(106分類)'!F30/'生産者価格表(106分類)'!F$119,0)</f>
        <v>0</v>
      </c>
      <c r="G30" s="303">
        <f>IFERROR('生産者価格表(106分類)'!G30/'生産者価格表(106分類)'!G$119,0)</f>
        <v>0</v>
      </c>
      <c r="H30" s="303">
        <f>IFERROR('生産者価格表(106分類)'!H30/'生産者価格表(106分類)'!H$119,0)</f>
        <v>0</v>
      </c>
      <c r="I30" s="303">
        <f>IFERROR('生産者価格表(106分類)'!I30/'生産者価格表(106分類)'!I$119,0)</f>
        <v>7.324147981422775E-5</v>
      </c>
      <c r="J30" s="303">
        <f>IFERROR('生産者価格表(106分類)'!J30/'生産者価格表(106分類)'!J$119,0)</f>
        <v>1.7149273198211612E-6</v>
      </c>
      <c r="K30" s="303">
        <f>IFERROR('生産者価格表(106分類)'!K30/'生産者価格表(106分類)'!K$119,0)</f>
        <v>0</v>
      </c>
      <c r="L30" s="303">
        <f>IFERROR('生産者価格表(106分類)'!L30/'生産者価格表(106分類)'!L$119,0)</f>
        <v>0</v>
      </c>
      <c r="M30" s="303">
        <f>IFERROR('生産者価格表(106分類)'!M30/'生産者価格表(106分類)'!M$119,0)</f>
        <v>0</v>
      </c>
      <c r="N30" s="303">
        <f>IFERROR('生産者価格表(106分類)'!N30/'生産者価格表(106分類)'!N$119,0)</f>
        <v>0</v>
      </c>
      <c r="O30" s="303">
        <f>IFERROR('生産者価格表(106分類)'!O30/'生産者価格表(106分類)'!O$119,0)</f>
        <v>0</v>
      </c>
      <c r="P30" s="303">
        <f>IFERROR('生産者価格表(106分類)'!P30/'生産者価格表(106分類)'!P$119,0)</f>
        <v>0</v>
      </c>
      <c r="Q30" s="303">
        <f>IFERROR('生産者価格表(106分類)'!Q30/'生産者価格表(106分類)'!Q$119,0)</f>
        <v>0</v>
      </c>
      <c r="R30" s="303">
        <f>IFERROR('生産者価格表(106分類)'!R30/'生産者価格表(106分類)'!R$119,0)</f>
        <v>0</v>
      </c>
      <c r="S30" s="303">
        <f>IFERROR('生産者価格表(106分類)'!S30/'生産者価格表(106分類)'!S$119,0)</f>
        <v>0</v>
      </c>
      <c r="T30" s="303">
        <f>IFERROR('生産者価格表(106分類)'!T30/'生産者価格表(106分類)'!T$119,0)</f>
        <v>0</v>
      </c>
      <c r="U30" s="303">
        <f>IFERROR('生産者価格表(106分類)'!U30/'生産者価格表(106分類)'!U$119,0)</f>
        <v>4.7183080874499406E-3</v>
      </c>
      <c r="V30" s="303">
        <f>IFERROR('生産者価格表(106分類)'!V30/'生産者価格表(106分類)'!V$119,0)</f>
        <v>4.7802403982896301E-4</v>
      </c>
      <c r="W30" s="303">
        <f>IFERROR('生産者価格表(106分類)'!W30/'生産者価格表(106分類)'!W$119,0)</f>
        <v>0</v>
      </c>
      <c r="X30" s="303">
        <f>IFERROR('生産者価格表(106分類)'!X30/'生産者価格表(106分類)'!X$119,0)</f>
        <v>1.1855030778947048E-2</v>
      </c>
      <c r="Y30" s="303">
        <f>IFERROR('生産者価格表(106分類)'!Y30/'生産者価格表(106分類)'!Y$119,0)</f>
        <v>0</v>
      </c>
      <c r="Z30" s="303">
        <f>IFERROR('生産者価格表(106分類)'!Z30/'生産者価格表(106分類)'!Z$119,0)</f>
        <v>0</v>
      </c>
      <c r="AA30" s="303">
        <f>IFERROR('生産者価格表(106分類)'!AA30/'生産者価格表(106分類)'!AA$119,0)</f>
        <v>2.4149830633424637E-5</v>
      </c>
      <c r="AB30" s="303">
        <f>IFERROR('生産者価格表(106分類)'!AB30/'生産者価格表(106分類)'!AB$119,0)</f>
        <v>0</v>
      </c>
      <c r="AC30" s="303">
        <f>IFERROR('生産者価格表(106分類)'!AC30/'生産者価格表(106分類)'!AC$119,0)</f>
        <v>0</v>
      </c>
      <c r="AD30" s="303">
        <f>IFERROR('生産者価格表(106分類)'!AD30/'生産者価格表(106分類)'!AD$119,0)</f>
        <v>5.3664822932171388E-5</v>
      </c>
      <c r="AE30" s="303">
        <f>IFERROR('生産者価格表(106分類)'!AE30/'生産者価格表(106分類)'!AE$119,0)</f>
        <v>0</v>
      </c>
      <c r="AF30" s="303">
        <f>IFERROR('生産者価格表(106分類)'!AF30/'生産者価格表(106分類)'!AF$119,0)</f>
        <v>0</v>
      </c>
      <c r="AG30" s="303">
        <f>IFERROR('生産者価格表(106分類)'!AG30/'生産者価格表(106分類)'!AG$119,0)</f>
        <v>0</v>
      </c>
      <c r="AH30" s="303">
        <f>IFERROR('生産者価格表(106分類)'!AH30/'生産者価格表(106分類)'!AH$119,0)</f>
        <v>0</v>
      </c>
      <c r="AI30" s="303">
        <f>IFERROR('生産者価格表(106分類)'!AI30/'生産者価格表(106分類)'!AI$119,0)</f>
        <v>0</v>
      </c>
      <c r="AJ30" s="303">
        <f>IFERROR('生産者価格表(106分類)'!AJ30/'生産者価格表(106分類)'!AJ$119,0)</f>
        <v>6.0950402525952905E-3</v>
      </c>
      <c r="AK30" s="303">
        <f>IFERROR('生産者価格表(106分類)'!AK30/'生産者価格表(106分類)'!AK$119,0)</f>
        <v>0</v>
      </c>
      <c r="AL30" s="303">
        <f>IFERROR('生産者価格表(106分類)'!AL30/'生産者価格表(106分類)'!AL$119,0)</f>
        <v>0</v>
      </c>
      <c r="AM30" s="303">
        <f>IFERROR('生産者価格表(106分類)'!AM30/'生産者価格表(106分類)'!AM$119,0)</f>
        <v>0</v>
      </c>
      <c r="AN30" s="303">
        <f>IFERROR('生産者価格表(106分類)'!AN30/'生産者価格表(106分類)'!AN$119,0)</f>
        <v>2.0141798259748632E-5</v>
      </c>
      <c r="AO30" s="303">
        <f>IFERROR('生産者価格表(106分類)'!AO30/'生産者価格表(106分類)'!AO$119,0)</f>
        <v>4.3407539329177796E-4</v>
      </c>
      <c r="AP30" s="303">
        <f>IFERROR('生産者価格表(106分類)'!AP30/'生産者価格表(106分類)'!AP$119,0)</f>
        <v>2.481277632409997E-4</v>
      </c>
      <c r="AQ30" s="303">
        <f>IFERROR('生産者価格表(106分類)'!AQ30/'生産者価格表(106分類)'!AQ$119,0)</f>
        <v>1.9476178748598972E-5</v>
      </c>
      <c r="AR30" s="303">
        <f>IFERROR('生産者価格表(106分類)'!AR30/'生産者価格表(106分類)'!AR$119,0)</f>
        <v>4.9037747240670305E-5</v>
      </c>
      <c r="AS30" s="303">
        <f>IFERROR('生産者価格表(106分類)'!AS30/'生産者価格表(106分類)'!AS$119,0)</f>
        <v>2.1069092577592786E-5</v>
      </c>
      <c r="AT30" s="303">
        <f>IFERROR('生産者価格表(106分類)'!AT30/'生産者価格表(106分類)'!AT$119,0)</f>
        <v>1.4133497579452572E-5</v>
      </c>
      <c r="AU30" s="303">
        <f>IFERROR('生産者価格表(106分類)'!AU30/'生産者価格表(106分類)'!AU$119,0)</f>
        <v>5.3565651133342048E-5</v>
      </c>
      <c r="AV30" s="303">
        <f>IFERROR('生産者価格表(106分類)'!AV30/'生産者価格表(106分類)'!AV$119,0)</f>
        <v>0</v>
      </c>
      <c r="AW30" s="303">
        <f>IFERROR('生産者価格表(106分類)'!AW30/'生産者価格表(106分類)'!AW$119,0)</f>
        <v>0</v>
      </c>
      <c r="AX30" s="303">
        <f>IFERROR('生産者価格表(106分類)'!AX30/'生産者価格表(106分類)'!AX$119,0)</f>
        <v>1.0823953070517161E-5</v>
      </c>
      <c r="AY30" s="303">
        <f>IFERROR('生産者価格表(106分類)'!AY30/'生産者価格表(106分類)'!AY$119,0)</f>
        <v>0</v>
      </c>
      <c r="AZ30" s="303">
        <f>IFERROR('生産者価格表(106分類)'!AZ30/'生産者価格表(106分類)'!AZ$119,0)</f>
        <v>0</v>
      </c>
      <c r="BA30" s="303">
        <f>IFERROR('生産者価格表(106分類)'!BA30/'生産者価格表(106分類)'!BA$119,0)</f>
        <v>0</v>
      </c>
      <c r="BB30" s="303">
        <f>IFERROR('生産者価格表(106分類)'!BB30/'生産者価格表(106分類)'!BB$119,0)</f>
        <v>1.7856331205724417E-5</v>
      </c>
      <c r="BC30" s="303">
        <f>IFERROR('生産者価格表(106分類)'!BC30/'生産者価格表(106分類)'!BC$119,0)</f>
        <v>0</v>
      </c>
      <c r="BD30" s="303">
        <f>IFERROR('生産者価格表(106分類)'!BD30/'生産者価格表(106分類)'!BD$119,0)</f>
        <v>0</v>
      </c>
      <c r="BE30" s="303">
        <f>IFERROR('生産者価格表(106分類)'!BE30/'生産者価格表(106分類)'!BE$119,0)</f>
        <v>0</v>
      </c>
      <c r="BF30" s="303">
        <f>IFERROR('生産者価格表(106分類)'!BF30/'生産者価格表(106分類)'!BF$119,0)</f>
        <v>7.8556138180247055E-5</v>
      </c>
      <c r="BG30" s="303">
        <f>IFERROR('生産者価格表(106分類)'!BG30/'生産者価格表(106分類)'!BG$119,0)</f>
        <v>8.2381936387414784E-6</v>
      </c>
      <c r="BH30" s="303">
        <f>IFERROR('生産者価格表(106分類)'!BH30/'生産者価格表(106分類)'!BH$119,0)</f>
        <v>0</v>
      </c>
      <c r="BI30" s="303">
        <f>IFERROR('生産者価格表(106分類)'!BI30/'生産者価格表(106分類)'!BI$119,0)</f>
        <v>3.8403233956543711E-5</v>
      </c>
      <c r="BJ30" s="303">
        <f>IFERROR('生産者価格表(106分類)'!BJ30/'生産者価格表(106分類)'!BJ$119,0)</f>
        <v>1.8441371554335536E-4</v>
      </c>
      <c r="BK30" s="303">
        <f>IFERROR('生産者価格表(106分類)'!BK30/'生産者価格表(106分類)'!BK$119,0)</f>
        <v>6.5939581720293663E-4</v>
      </c>
      <c r="BL30" s="303">
        <f>IFERROR('生産者価格表(106分類)'!BL30/'生産者価格表(106分類)'!BL$119,0)</f>
        <v>2.7594666396060906E-5</v>
      </c>
      <c r="BM30" s="303">
        <f>IFERROR('生産者価格表(106分類)'!BM30/'生産者価格表(106分類)'!BM$119,0)</f>
        <v>2.7167785064189598E-2</v>
      </c>
      <c r="BN30" s="303">
        <f>IFERROR('生産者価格表(106分類)'!BN30/'生産者価格表(106分類)'!BN$119,0)</f>
        <v>7.6081245523164625E-3</v>
      </c>
      <c r="BO30" s="303">
        <f>IFERROR('生産者価格表(106分類)'!BO30/'生産者価格表(106分類)'!BO$119,0)</f>
        <v>1.7552403778178353E-2</v>
      </c>
      <c r="BP30" s="303">
        <f>IFERROR('生産者価格表(106分類)'!BP30/'生産者価格表(106分類)'!BP$119,0)</f>
        <v>0</v>
      </c>
      <c r="BQ30" s="303">
        <f>IFERROR('生産者価格表(106分類)'!BQ30/'生産者価格表(106分類)'!BQ$119,0)</f>
        <v>2.0500692513393102E-7</v>
      </c>
      <c r="BR30" s="303">
        <f>IFERROR('生産者価格表(106分類)'!BR30/'生産者価格表(106分類)'!BR$119,0)</f>
        <v>1.7960127114670501E-4</v>
      </c>
      <c r="BS30" s="303">
        <f>IFERROR('生産者価格表(106分類)'!BS30/'生産者価格表(106分類)'!BS$119,0)</f>
        <v>-4.8336788520612014E-6</v>
      </c>
      <c r="BT30" s="303">
        <f>IFERROR('生産者価格表(106分類)'!BT30/'生産者価格表(106分類)'!BT$119,0)</f>
        <v>0</v>
      </c>
      <c r="BU30" s="303">
        <f>IFERROR('生産者価格表(106分類)'!BU30/'生産者価格表(106分類)'!BU$119,0)</f>
        <v>0</v>
      </c>
      <c r="BV30" s="303">
        <f>IFERROR('生産者価格表(106分類)'!BV30/'生産者価格表(106分類)'!BV$119,0)</f>
        <v>0</v>
      </c>
      <c r="BW30" s="303">
        <f>IFERROR('生産者価格表(106分類)'!BW30/'生産者価格表(106分類)'!BW$119,0)</f>
        <v>0</v>
      </c>
      <c r="BX30" s="303">
        <f>IFERROR('生産者価格表(106分類)'!BX30/'生産者価格表(106分類)'!BX$119,0)</f>
        <v>1.8569855818333753E-5</v>
      </c>
      <c r="BY30" s="303">
        <f>IFERROR('生産者価格表(106分類)'!BY30/'生産者価格表(106分類)'!BY$119,0)</f>
        <v>0</v>
      </c>
      <c r="BZ30" s="303">
        <f>IFERROR('生産者価格表(106分類)'!BZ30/'生産者価格表(106分類)'!BZ$119,0)</f>
        <v>0</v>
      </c>
      <c r="CA30" s="303">
        <f>IFERROR('生産者価格表(106分類)'!CA30/'生産者価格表(106分類)'!CA$119,0)</f>
        <v>0</v>
      </c>
      <c r="CB30" s="303">
        <f>IFERROR('生産者価格表(106分類)'!CB30/'生産者価格表(106分類)'!CB$119,0)</f>
        <v>0</v>
      </c>
      <c r="CC30" s="303">
        <f>IFERROR('生産者価格表(106分類)'!CC30/'生産者価格表(106分類)'!CC$119,0)</f>
        <v>0</v>
      </c>
      <c r="CD30" s="303">
        <f>IFERROR('生産者価格表(106分類)'!CD30/'生産者価格表(106分類)'!CD$119,0)</f>
        <v>0</v>
      </c>
      <c r="CE30" s="303">
        <f>IFERROR('生産者価格表(106分類)'!CE30/'生産者価格表(106分類)'!CE$119,0)</f>
        <v>0</v>
      </c>
      <c r="CF30" s="303">
        <f>IFERROR('生産者価格表(106分類)'!CF30/'生産者価格表(106分類)'!CF$119,0)</f>
        <v>0</v>
      </c>
      <c r="CG30" s="303">
        <f>IFERROR('生産者価格表(106分類)'!CG30/'生産者価格表(106分類)'!CG$119,0)</f>
        <v>0</v>
      </c>
      <c r="CH30" s="303">
        <f>IFERROR('生産者価格表(106分類)'!CH30/'生産者価格表(106分類)'!CH$119,0)</f>
        <v>0</v>
      </c>
      <c r="CI30" s="303">
        <f>IFERROR('生産者価格表(106分類)'!CI30/'生産者価格表(106分類)'!CI$119,0)</f>
        <v>0</v>
      </c>
      <c r="CJ30" s="303">
        <f>IFERROR('生産者価格表(106分類)'!CJ30/'生産者価格表(106分類)'!CJ$119,0)</f>
        <v>0</v>
      </c>
      <c r="CK30" s="303">
        <f>IFERROR('生産者価格表(106分類)'!CK30/'生産者価格表(106分類)'!CK$119,0)</f>
        <v>2.8934658926507621E-6</v>
      </c>
      <c r="CL30" s="303">
        <f>IFERROR('生産者価格表(106分類)'!CL30/'生産者価格表(106分類)'!CL$119,0)</f>
        <v>0</v>
      </c>
      <c r="CM30" s="303">
        <f>IFERROR('生産者価格表(106分類)'!CM30/'生産者価格表(106分類)'!CM$119,0)</f>
        <v>0</v>
      </c>
      <c r="CN30" s="303">
        <f>IFERROR('生産者価格表(106分類)'!CN30/'生産者価格表(106分類)'!CN$119,0)</f>
        <v>0</v>
      </c>
      <c r="CO30" s="303">
        <f>IFERROR('生産者価格表(106分類)'!CO30/'生産者価格表(106分類)'!CO$119,0)</f>
        <v>0</v>
      </c>
      <c r="CP30" s="303">
        <f>IFERROR('生産者価格表(106分類)'!CP30/'生産者価格表(106分類)'!CP$119,0)</f>
        <v>0</v>
      </c>
      <c r="CQ30" s="303">
        <f>IFERROR('生産者価格表(106分類)'!CQ30/'生産者価格表(106分類)'!CQ$119,0)</f>
        <v>2.0045497694333342E-5</v>
      </c>
      <c r="CR30" s="303">
        <f>IFERROR('生産者価格表(106分類)'!CR30/'生産者価格表(106分類)'!CR$119,0)</f>
        <v>2.2044694393176922E-5</v>
      </c>
      <c r="CS30" s="303">
        <f>IFERROR('生産者価格表(106分類)'!CS30/'生産者価格表(106分類)'!CS$119,0)</f>
        <v>1.7384290811110105E-4</v>
      </c>
      <c r="CT30" s="303">
        <f>IFERROR('生産者価格表(106分類)'!CT30/'生産者価格表(106分類)'!CT$119,0)</f>
        <v>1.1492882737675394E-5</v>
      </c>
      <c r="CU30" s="303">
        <f>IFERROR('生産者価格表(106分類)'!CU30/'生産者価格表(106分類)'!CU$119,0)</f>
        <v>0</v>
      </c>
      <c r="CV30" s="303">
        <f>IFERROR('生産者価格表(106分類)'!CV30/'生産者価格表(106分類)'!CV$119,0)</f>
        <v>0</v>
      </c>
      <c r="CW30" s="303">
        <f>IFERROR('生産者価格表(106分類)'!CW30/'生産者価格表(106分類)'!CW$119,0)</f>
        <v>5.5488305043773225E-6</v>
      </c>
      <c r="CX30" s="303">
        <f>IFERROR('生産者価格表(106分類)'!CX30/'生産者価格表(106分類)'!CX$119,0)</f>
        <v>2.227825947087797E-6</v>
      </c>
      <c r="CY30" s="303">
        <f>IFERROR('生産者価格表(106分類)'!CY30/'生産者価格表(106分類)'!CY$119,0)</f>
        <v>4.8135640902335306E-4</v>
      </c>
      <c r="CZ30" s="303">
        <f>IFERROR('生産者価格表(106分類)'!CZ30/'生産者価格表(106分類)'!CZ$119,0)</f>
        <v>0</v>
      </c>
      <c r="DA30" s="303">
        <f>IFERROR('生産者価格表(106分類)'!DA30/'生産者価格表(106分類)'!DA$119,0)</f>
        <v>0</v>
      </c>
      <c r="DB30" s="303">
        <f>IFERROR('生産者価格表(106分類)'!DB30/'生産者価格表(106分類)'!DB$119,0)</f>
        <v>4.6998079816214503E-5</v>
      </c>
      <c r="DC30" s="303">
        <f>IFERROR('生産者価格表(106分類)'!DC30/'生産者価格表(106分類)'!DC$119,0)</f>
        <v>0</v>
      </c>
      <c r="DD30" s="304">
        <f>IFERROR('生産者価格表(106分類)'!DD30/'生産者価格表(106分類)'!DD$119,0)</f>
        <v>1.1307620033813211E-5</v>
      </c>
      <c r="DE30" s="304">
        <f>IFERROR('生産者価格表(106分類)'!DE30/'生産者価格表(106分類)'!DE$119,0)</f>
        <v>1.0594154858926143E-3</v>
      </c>
    </row>
    <row r="31" spans="1:109" x14ac:dyDescent="0.15">
      <c r="A31" s="309" t="s">
        <v>85</v>
      </c>
      <c r="B31" s="302" t="s">
        <v>7</v>
      </c>
      <c r="C31" s="303">
        <f>IFERROR('生産者価格表(106分類)'!C31/'生産者価格表(106分類)'!C$119,0)</f>
        <v>8.3167516951563759E-3</v>
      </c>
      <c r="D31" s="303">
        <f>IFERROR('生産者価格表(106分類)'!D31/'生産者価格表(106分類)'!D$119,0)</f>
        <v>1.8636459571620642E-3</v>
      </c>
      <c r="E31" s="303">
        <f>IFERROR('生産者価格表(106分類)'!E31/'生産者価格表(106分類)'!E$119,0)</f>
        <v>3.2398919499055114E-3</v>
      </c>
      <c r="F31" s="303">
        <f>IFERROR('生産者価格表(106分類)'!F31/'生産者価格表(106分類)'!F$119,0)</f>
        <v>1.365453818472611E-2</v>
      </c>
      <c r="G31" s="303">
        <f>IFERROR('生産者価格表(106分類)'!G31/'生産者価格表(106分類)'!G$119,0)</f>
        <v>8.1595011021157529E-3</v>
      </c>
      <c r="H31" s="303">
        <f>IFERROR('生産者価格表(106分類)'!H31/'生産者価格表(106分類)'!H$119,0)</f>
        <v>0</v>
      </c>
      <c r="I31" s="303">
        <f>IFERROR('生産者価格表(106分類)'!I31/'生産者価格表(106分類)'!I$119,0)</f>
        <v>8.2534960636576886E-4</v>
      </c>
      <c r="J31" s="303">
        <f>IFERROR('生産者価格表(106分類)'!J31/'生産者価格表(106分類)'!J$119,0)</f>
        <v>9.777594335671597E-3</v>
      </c>
      <c r="K31" s="303">
        <f>IFERROR('生産者価格表(106分類)'!K31/'生産者価格表(106分類)'!K$119,0)</f>
        <v>8.0464134040312985E-3</v>
      </c>
      <c r="L31" s="303">
        <f>IFERROR('生産者価格表(106分類)'!L31/'生産者価格表(106分類)'!L$119,0)</f>
        <v>6.7501929625849116E-4</v>
      </c>
      <c r="M31" s="303">
        <f>IFERROR('生産者価格表(106分類)'!M31/'生産者価格表(106分類)'!M$119,0)</f>
        <v>0</v>
      </c>
      <c r="N31" s="303">
        <f>IFERROR('生産者価格表(106分類)'!N31/'生産者価格表(106分類)'!N$119,0)</f>
        <v>3.0979509433086581E-3</v>
      </c>
      <c r="O31" s="303">
        <f>IFERROR('生産者価格表(106分類)'!O31/'生産者価格表(106分類)'!O$119,0)</f>
        <v>9.8555869334943577E-3</v>
      </c>
      <c r="P31" s="303">
        <f>IFERROR('生産者価格表(106分類)'!P31/'生産者価格表(106分類)'!P$119,0)</f>
        <v>6.9482802019109977E-3</v>
      </c>
      <c r="Q31" s="303">
        <f>IFERROR('生産者価格表(106分類)'!Q31/'生産者価格表(106分類)'!Q$119,0)</f>
        <v>3.1602396312582902E-2</v>
      </c>
      <c r="R31" s="303">
        <f>IFERROR('生産者価格表(106分類)'!R31/'生産者価格表(106分類)'!R$119,0)</f>
        <v>3.0314901956234814E-3</v>
      </c>
      <c r="S31" s="303">
        <f>IFERROR('生産者価格表(106分類)'!S31/'生産者価格表(106分類)'!S$119,0)</f>
        <v>4.2651471604571176E-3</v>
      </c>
      <c r="T31" s="303">
        <f>IFERROR('生産者価格表(106分類)'!T31/'生産者価格表(106分類)'!T$119,0)</f>
        <v>4.9277870237793529E-2</v>
      </c>
      <c r="U31" s="303">
        <f>IFERROR('生産者価格表(106分類)'!U31/'生産者価格表(106分類)'!U$119,0)</f>
        <v>1.0458954379015308E-2</v>
      </c>
      <c r="V31" s="303">
        <f>IFERROR('生産者価格表(106分類)'!V31/'生産者価格表(106分類)'!V$119,0)</f>
        <v>6.9887114622994391E-3</v>
      </c>
      <c r="W31" s="303">
        <f>IFERROR('生産者価格表(106分類)'!W31/'生産者価格表(106分類)'!W$119,0)</f>
        <v>0</v>
      </c>
      <c r="X31" s="303">
        <f>IFERROR('生産者価格表(106分類)'!X31/'生産者価格表(106分類)'!X$119,0)</f>
        <v>2.9447348597256146E-3</v>
      </c>
      <c r="Y31" s="303">
        <f>IFERROR('生産者価格表(106分類)'!Y31/'生産者価格表(106分類)'!Y$119,0)</f>
        <v>0</v>
      </c>
      <c r="Z31" s="303">
        <f>IFERROR('生産者価格表(106分類)'!Z31/'生産者価格表(106分類)'!Z$119,0)</f>
        <v>3.6114592342859159E-2</v>
      </c>
      <c r="AA31" s="303">
        <f>IFERROR('生産者価格表(106分類)'!AA31/'生産者価格表(106分類)'!AA$119,0)</f>
        <v>1.9187675960114649E-2</v>
      </c>
      <c r="AB31" s="303">
        <f>IFERROR('生産者価格表(106分類)'!AB31/'生産者価格表(106分類)'!AB$119,0)</f>
        <v>5.139274334463974E-5</v>
      </c>
      <c r="AC31" s="303">
        <f>IFERROR('生産者価格表(106分類)'!AC31/'生産者価格表(106分類)'!AC$119,0)</f>
        <v>0</v>
      </c>
      <c r="AD31" s="303">
        <f>IFERROR('生産者価格表(106分類)'!AD31/'生産者価格表(106分類)'!AD$119,0)</f>
        <v>0.25809574847893768</v>
      </c>
      <c r="AE31" s="303">
        <f>IFERROR('生産者価格表(106分類)'!AE31/'生産者価格表(106分類)'!AE$119,0)</f>
        <v>2.9326689610033149E-2</v>
      </c>
      <c r="AF31" s="303">
        <f>IFERROR('生産者価格表(106分類)'!AF31/'生産者価格表(106分類)'!AF$119,0)</f>
        <v>7.3862199747155494E-2</v>
      </c>
      <c r="AG31" s="303">
        <f>IFERROR('生産者価格表(106分類)'!AG31/'生産者価格表(106分類)'!AG$119,0)</f>
        <v>1.7491981351425472E-2</v>
      </c>
      <c r="AH31" s="303">
        <f>IFERROR('生産者価格表(106分類)'!AH31/'生産者価格表(106分類)'!AH$119,0)</f>
        <v>6.6970431387655693E-4</v>
      </c>
      <c r="AI31" s="303">
        <f>IFERROR('生産者価格表(106分類)'!AI31/'生産者価格表(106分類)'!AI$119,0)</f>
        <v>2.0469040200032673E-3</v>
      </c>
      <c r="AJ31" s="303">
        <f>IFERROR('生産者価格表(106分類)'!AJ31/'生産者価格表(106分類)'!AJ$119,0)</f>
        <v>5.6362395226560742E-3</v>
      </c>
      <c r="AK31" s="303">
        <f>IFERROR('生産者価格表(106分類)'!AK31/'生産者価格表(106分類)'!AK$119,0)</f>
        <v>0</v>
      </c>
      <c r="AL31" s="303">
        <f>IFERROR('生産者価格表(106分類)'!AL31/'生産者価格表(106分類)'!AL$119,0)</f>
        <v>0</v>
      </c>
      <c r="AM31" s="303">
        <f>IFERROR('生産者価格表(106分類)'!AM31/'生産者価格表(106分類)'!AM$119,0)</f>
        <v>0</v>
      </c>
      <c r="AN31" s="303">
        <f>IFERROR('生産者価格表(106分類)'!AN31/'生産者価格表(106分類)'!AN$119,0)</f>
        <v>3.0212697389622946E-5</v>
      </c>
      <c r="AO31" s="303">
        <f>IFERROR('生産者価格表(106分類)'!AO31/'生産者価格表(106分類)'!AO$119,0)</f>
        <v>7.9263876521222911E-4</v>
      </c>
      <c r="AP31" s="303">
        <f>IFERROR('生産者価格表(106分類)'!AP31/'生産者価格表(106分類)'!AP$119,0)</f>
        <v>4.7144275015789947E-3</v>
      </c>
      <c r="AQ31" s="303">
        <f>IFERROR('生産者価格表(106分類)'!AQ31/'生産者価格表(106分類)'!AQ$119,0)</f>
        <v>2.3591306839028754E-3</v>
      </c>
      <c r="AR31" s="303">
        <f>IFERROR('生産者価格表(106分類)'!AR31/'生産者価格表(106分類)'!AR$119,0)</f>
        <v>1.7431006324130467E-3</v>
      </c>
      <c r="AS31" s="303">
        <f>IFERROR('生産者価格表(106分類)'!AS31/'生産者価格表(106分類)'!AS$119,0)</f>
        <v>6.5829209253545464E-3</v>
      </c>
      <c r="AT31" s="303">
        <f>IFERROR('生産者価格表(106分類)'!AT31/'生産者価格表(106分類)'!AT$119,0)</f>
        <v>1.0489180541935681E-2</v>
      </c>
      <c r="AU31" s="303">
        <f>IFERROR('生産者価格表(106分類)'!AU31/'生産者価格表(106分類)'!AU$119,0)</f>
        <v>3.9362183078825067E-2</v>
      </c>
      <c r="AV31" s="303">
        <f>IFERROR('生産者価格表(106分類)'!AV31/'生産者価格表(106分類)'!AV$119,0)</f>
        <v>2.3187918093197774E-2</v>
      </c>
      <c r="AW31" s="303">
        <f>IFERROR('生産者価格表(106分類)'!AW31/'生産者価格表(106分類)'!AW$119,0)</f>
        <v>1.4794082158209342E-2</v>
      </c>
      <c r="AX31" s="303">
        <f>IFERROR('生産者価格表(106分類)'!AX31/'生産者価格表(106分類)'!AX$119,0)</f>
        <v>1.5299806618658629E-2</v>
      </c>
      <c r="AY31" s="303">
        <f>IFERROR('生産者価格表(106分類)'!AY31/'生産者価格表(106分類)'!AY$119,0)</f>
        <v>3.8595348541653425E-2</v>
      </c>
      <c r="AZ31" s="303">
        <f>IFERROR('生産者価格表(106分類)'!AZ31/'生産者価格表(106分類)'!AZ$119,0)</f>
        <v>2.2754798693434141E-3</v>
      </c>
      <c r="BA31" s="303">
        <f>IFERROR('生産者価格表(106分類)'!BA31/'生産者価格表(106分類)'!BA$119,0)</f>
        <v>3.9922562571028358E-2</v>
      </c>
      <c r="BB31" s="303">
        <f>IFERROR('生産者価格表(106分類)'!BB31/'生産者価格表(106分類)'!BB$119,0)</f>
        <v>4.0233560812170874E-2</v>
      </c>
      <c r="BC31" s="303">
        <f>IFERROR('生産者価格表(106分類)'!BC31/'生産者価格表(106分類)'!BC$119,0)</f>
        <v>4.4261206317029345E-2</v>
      </c>
      <c r="BD31" s="303">
        <f>IFERROR('生産者価格表(106分類)'!BD31/'生産者価格表(106分類)'!BD$119,0)</f>
        <v>0</v>
      </c>
      <c r="BE31" s="303">
        <f>IFERROR('生産者価格表(106分類)'!BE31/'生産者価格表(106分類)'!BE$119,0)</f>
        <v>5.4193548387096776E-3</v>
      </c>
      <c r="BF31" s="303">
        <f>IFERROR('生産者価格表(106分類)'!BF31/'生産者価格表(106分類)'!BF$119,0)</f>
        <v>1.8099882302809251E-2</v>
      </c>
      <c r="BG31" s="303">
        <f>IFERROR('生産者価格表(106分類)'!BG31/'生産者価格表(106分類)'!BG$119,0)</f>
        <v>2.2737414442926479E-3</v>
      </c>
      <c r="BH31" s="303">
        <f>IFERROR('生産者価格表(106分類)'!BH31/'生産者価格表(106分類)'!BH$119,0)</f>
        <v>1.100821247597414E-2</v>
      </c>
      <c r="BI31" s="303">
        <f>IFERROR('生産者価格表(106分類)'!BI31/'生産者価格表(106分類)'!BI$119,0)</f>
        <v>5.6324069395317498E-2</v>
      </c>
      <c r="BJ31" s="303">
        <f>IFERROR('生産者価格表(106分類)'!BJ31/'生産者価格表(106分類)'!BJ$119,0)</f>
        <v>2.2386615796697483E-3</v>
      </c>
      <c r="BK31" s="303">
        <f>IFERROR('生産者価格表(106分類)'!BK31/'生産者価格表(106分類)'!BK$119,0)</f>
        <v>1.0772117248750844E-2</v>
      </c>
      <c r="BL31" s="303">
        <f>IFERROR('生産者価格表(106分類)'!BL31/'生産者価格表(106分類)'!BL$119,0)</f>
        <v>1.5593389920202455E-2</v>
      </c>
      <c r="BM31" s="303">
        <f>IFERROR('生産者価格表(106分類)'!BM31/'生産者価格表(106分類)'!BM$119,0)</f>
        <v>9.5424775475222018E-3</v>
      </c>
      <c r="BN31" s="303">
        <f>IFERROR('生産者価格表(106分類)'!BN31/'生産者価格表(106分類)'!BN$119,0)</f>
        <v>1.3844407966977451E-2</v>
      </c>
      <c r="BO31" s="303">
        <f>IFERROR('生産者価格表(106分類)'!BO31/'生産者価格表(106分類)'!BO$119,0)</f>
        <v>0</v>
      </c>
      <c r="BP31" s="303">
        <f>IFERROR('生産者価格表(106分類)'!BP31/'生産者価格表(106分類)'!BP$119,0)</f>
        <v>0</v>
      </c>
      <c r="BQ31" s="303">
        <f>IFERROR('生産者価格表(106分類)'!BQ31/'生産者価格表(106分類)'!BQ$119,0)</f>
        <v>3.6914161960391025E-2</v>
      </c>
      <c r="BR31" s="303">
        <f>IFERROR('生産者価格表(106分類)'!BR31/'生産者価格表(106分類)'!BR$119,0)</f>
        <v>1.6683274327611896E-3</v>
      </c>
      <c r="BS31" s="303">
        <f>IFERROR('生産者価格表(106分類)'!BS31/'生産者価格表(106分類)'!BS$119,0)</f>
        <v>4.9013066122900401E-3</v>
      </c>
      <c r="BT31" s="303">
        <f>IFERROR('生産者価格表(106分類)'!BT31/'生産者価格表(106分類)'!BT$119,0)</f>
        <v>2.7305647022338167E-3</v>
      </c>
      <c r="BU31" s="303">
        <f>IFERROR('生産者価格表(106分類)'!BU31/'生産者価格表(106分類)'!BU$119,0)</f>
        <v>7.517916441569922E-4</v>
      </c>
      <c r="BV31" s="303">
        <f>IFERROR('生産者価格表(106分類)'!BV31/'生産者価格表(106分類)'!BV$119,0)</f>
        <v>1.5678332188078907E-3</v>
      </c>
      <c r="BW31" s="303">
        <f>IFERROR('生産者価格表(106分類)'!BW31/'生産者価格表(106分類)'!BW$119,0)</f>
        <v>5.2294601216778191E-4</v>
      </c>
      <c r="BX31" s="303">
        <f>IFERROR('生産者価格表(106分類)'!BX31/'生産者価格表(106分類)'!BX$119,0)</f>
        <v>0</v>
      </c>
      <c r="BY31" s="303">
        <f>IFERROR('生産者価格表(106分類)'!BY31/'生産者価格表(106分類)'!BY$119,0)</f>
        <v>1.3693172569481231E-4</v>
      </c>
      <c r="BZ31" s="303">
        <f>IFERROR('生産者価格表(106分類)'!BZ31/'生産者価格表(106分類)'!BZ$119,0)</f>
        <v>3.7536846085827967E-5</v>
      </c>
      <c r="CA31" s="303">
        <f>IFERROR('生産者価格表(106分類)'!CA31/'生産者価格表(106分類)'!CA$119,0)</f>
        <v>3.5178995574163051E-4</v>
      </c>
      <c r="CB31" s="303">
        <f>IFERROR('生産者価格表(106分類)'!CB31/'生産者価格表(106分類)'!CB$119,0)</f>
        <v>7.7126762674393915E-4</v>
      </c>
      <c r="CC31" s="303">
        <f>IFERROR('生産者価格表(106分類)'!CC31/'生産者価格表(106分類)'!CC$119,0)</f>
        <v>1.7870917357787263E-3</v>
      </c>
      <c r="CD31" s="303">
        <f>IFERROR('生産者価格表(106分類)'!CD31/'生産者価格表(106分類)'!CD$119,0)</f>
        <v>3.5887660870768858E-3</v>
      </c>
      <c r="CE31" s="303">
        <f>IFERROR('生産者価格表(106分類)'!CE31/'生産者価格表(106分類)'!CE$119,0)</f>
        <v>2.6387550080897177E-4</v>
      </c>
      <c r="CF31" s="303">
        <f>IFERROR('生産者価格表(106分類)'!CF31/'生産者価格表(106分類)'!CF$119,0)</f>
        <v>0</v>
      </c>
      <c r="CG31" s="303">
        <f>IFERROR('生産者価格表(106分類)'!CG31/'生産者価格表(106分類)'!CG$119,0)</f>
        <v>3.2073666618055247E-5</v>
      </c>
      <c r="CH31" s="303">
        <f>IFERROR('生産者価格表(106分類)'!CH31/'生産者価格表(106分類)'!CH$119,0)</f>
        <v>7.9917522841195922E-4</v>
      </c>
      <c r="CI31" s="303">
        <f>IFERROR('生産者価格表(106分類)'!CI31/'生産者価格表(106分類)'!CI$119,0)</f>
        <v>9.5598966161483112E-3</v>
      </c>
      <c r="CJ31" s="303">
        <f>IFERROR('生産者価格表(106分類)'!CJ31/'生産者価格表(106分類)'!CJ$119,0)</f>
        <v>8.4183115111991598E-5</v>
      </c>
      <c r="CK31" s="303">
        <f>IFERROR('生産者価格表(106分類)'!CK31/'生産者価格表(106分類)'!CK$119,0)</f>
        <v>2.8802386199986442E-3</v>
      </c>
      <c r="CL31" s="303">
        <f>IFERROR('生産者価格表(106分類)'!CL31/'生産者価格表(106分類)'!CL$119,0)</f>
        <v>6.1362373402375691E-4</v>
      </c>
      <c r="CM31" s="303">
        <f>IFERROR('生産者価格表(106分類)'!CM31/'生産者価格表(106分類)'!CM$119,0)</f>
        <v>2.0508062564970374E-4</v>
      </c>
      <c r="CN31" s="303">
        <f>IFERROR('生産者価格表(106分類)'!CN31/'生産者価格表(106分類)'!CN$119,0)</f>
        <v>2.3381437392893611E-3</v>
      </c>
      <c r="CO31" s="303">
        <f>IFERROR('生産者価格表(106分類)'!CO31/'生産者価格表(106分類)'!CO$119,0)</f>
        <v>1.4367406019474851E-3</v>
      </c>
      <c r="CP31" s="303">
        <f>IFERROR('生産者価格表(106分類)'!CP31/'生産者価格表(106分類)'!CP$119,0)</f>
        <v>3.8011094067890398E-5</v>
      </c>
      <c r="CQ31" s="303">
        <f>IFERROR('生産者価格表(106分類)'!CQ31/'生産者価格表(106分類)'!CQ$119,0)</f>
        <v>1.8183686762971113E-4</v>
      </c>
      <c r="CR31" s="303">
        <f>IFERROR('生産者価格表(106分類)'!CR31/'生産者価格表(106分類)'!CR$119,0)</f>
        <v>3.361203542337448E-4</v>
      </c>
      <c r="CS31" s="303">
        <f>IFERROR('生産者価格表(106分類)'!CS31/'生産者価格表(106分類)'!CS$119,0)</f>
        <v>2.817928465595559E-3</v>
      </c>
      <c r="CT31" s="303">
        <f>IFERROR('生産者価格表(106分類)'!CT31/'生産者価格表(106分類)'!CT$119,0)</f>
        <v>3.3830331750900902E-4</v>
      </c>
      <c r="CU31" s="303">
        <f>IFERROR('生産者価格表(106分類)'!CU31/'生産者価格表(106分類)'!CU$119,0)</f>
        <v>5.0289755055351248E-3</v>
      </c>
      <c r="CV31" s="303">
        <f>IFERROR('生産者価格表(106分類)'!CV31/'生産者価格表(106分類)'!CV$119,0)</f>
        <v>5.4497112289589649E-3</v>
      </c>
      <c r="CW31" s="303">
        <f>IFERROR('生産者価格表(106分類)'!CW31/'生産者価格表(106分類)'!CW$119,0)</f>
        <v>1.5456676709898272E-3</v>
      </c>
      <c r="CX31" s="303">
        <f>IFERROR('生産者価格表(106分類)'!CX31/'生産者価格表(106分類)'!CX$119,0)</f>
        <v>2.0141774387620773E-3</v>
      </c>
      <c r="CY31" s="303">
        <f>IFERROR('生産者価格表(106分類)'!CY31/'生産者価格表(106分類)'!CY$119,0)</f>
        <v>1.1086584532975753E-3</v>
      </c>
      <c r="CZ31" s="303">
        <f>IFERROR('生産者価格表(106分類)'!CZ31/'生産者価格表(106分類)'!CZ$119,0)</f>
        <v>4.3158571811483968E-3</v>
      </c>
      <c r="DA31" s="303">
        <f>IFERROR('生産者価格表(106分類)'!DA31/'生産者価格表(106分類)'!DA$119,0)</f>
        <v>8.0066906188334553E-3</v>
      </c>
      <c r="DB31" s="303">
        <f>IFERROR('生産者価格表(106分類)'!DB31/'生産者価格表(106分類)'!DB$119,0)</f>
        <v>6.9971267083021452E-4</v>
      </c>
      <c r="DC31" s="303">
        <f>IFERROR('生産者価格表(106分類)'!DC31/'生産者価格表(106分類)'!DC$119,0)</f>
        <v>3.7034068136272545E-2</v>
      </c>
      <c r="DD31" s="304">
        <f>IFERROR('生産者価格表(106分類)'!DD31/'生産者価格表(106分類)'!DD$119,0)</f>
        <v>3.4289501114657213E-3</v>
      </c>
      <c r="DE31" s="304">
        <f>IFERROR('生産者価格表(106分類)'!DE31/'生産者価格表(106分類)'!DE$119,0)</f>
        <v>4.9644693584435899E-3</v>
      </c>
    </row>
    <row r="32" spans="1:109" x14ac:dyDescent="0.15">
      <c r="A32" s="309" t="s">
        <v>86</v>
      </c>
      <c r="B32" s="302" t="s">
        <v>87</v>
      </c>
      <c r="C32" s="303">
        <f>IFERROR('生産者価格表(106分類)'!C32/'生産者価格表(106分類)'!C$119,0)</f>
        <v>1.8481256009283272E-3</v>
      </c>
      <c r="D32" s="303">
        <f>IFERROR('生産者価格表(106分類)'!D32/'生産者価格表(106分類)'!D$119,0)</f>
        <v>4.73261622935952E-4</v>
      </c>
      <c r="E32" s="303">
        <f>IFERROR('生産者価格表(106分類)'!E32/'生産者価格表(106分類)'!E$119,0)</f>
        <v>6.8135390835878029E-3</v>
      </c>
      <c r="F32" s="303">
        <f>IFERROR('生産者価格表(106分類)'!F32/'生産者価格表(106分類)'!F$119,0)</f>
        <v>1.1449078905023356E-3</v>
      </c>
      <c r="G32" s="303">
        <f>IFERROR('生産者価格表(106分類)'!G32/'生産者価格表(106分類)'!G$119,0)</f>
        <v>5.8906740445065198E-4</v>
      </c>
      <c r="H32" s="303">
        <f>IFERROR('生産者価格表(106分類)'!H32/'生産者価格表(106分類)'!H$119,0)</f>
        <v>0</v>
      </c>
      <c r="I32" s="303">
        <f>IFERROR('生産者価格表(106分類)'!I32/'生産者価格表(106分類)'!I$119,0)</f>
        <v>2.8634984600481002E-3</v>
      </c>
      <c r="J32" s="303">
        <f>IFERROR('生産者価格表(106分類)'!J32/'生産者価格表(106分類)'!J$119,0)</f>
        <v>4.067637527179118E-4</v>
      </c>
      <c r="K32" s="303">
        <f>IFERROR('生産者価格表(106分類)'!K32/'生産者価格表(106分類)'!K$119,0)</f>
        <v>4.9588441760699609E-5</v>
      </c>
      <c r="L32" s="303">
        <f>IFERROR('生産者価格表(106分類)'!L32/'生産者価格表(106分類)'!L$119,0)</f>
        <v>3.0311747327669724E-6</v>
      </c>
      <c r="M32" s="303">
        <f>IFERROR('生産者価格表(106分類)'!M32/'生産者価格表(106分類)'!M$119,0)</f>
        <v>0</v>
      </c>
      <c r="N32" s="303">
        <f>IFERROR('生産者価格表(106分類)'!N32/'生産者価格表(106分類)'!N$119,0)</f>
        <v>3.0940833391347393E-5</v>
      </c>
      <c r="O32" s="303">
        <f>IFERROR('生産者価格表(106分類)'!O32/'生産者価格表(106分類)'!O$119,0)</f>
        <v>2.1200439968852482E-3</v>
      </c>
      <c r="P32" s="303">
        <f>IFERROR('生産者価格表(106分類)'!P32/'生産者価格表(106分類)'!P$119,0)</f>
        <v>4.4506248854185148E-4</v>
      </c>
      <c r="Q32" s="303">
        <f>IFERROR('生産者価格表(106分類)'!Q32/'生産者価格表(106分類)'!Q$119,0)</f>
        <v>1.1286570111636749E-3</v>
      </c>
      <c r="R32" s="303">
        <f>IFERROR('生産者価格表(106分類)'!R32/'生産者価格表(106分類)'!R$119,0)</f>
        <v>1.7848043542087025E-6</v>
      </c>
      <c r="S32" s="303">
        <f>IFERROR('生産者価格表(106分類)'!S32/'生産者価格表(106分類)'!S$119,0)</f>
        <v>4.3865879337919624E-4</v>
      </c>
      <c r="T32" s="303">
        <f>IFERROR('生産者価格表(106分類)'!T32/'生産者価格表(106分類)'!T$119,0)</f>
        <v>5.9134950908305308E-4</v>
      </c>
      <c r="U32" s="303">
        <f>IFERROR('生産者価格表(106分類)'!U32/'生産者価格表(106分類)'!U$119,0)</f>
        <v>1.2304652210606245E-3</v>
      </c>
      <c r="V32" s="303">
        <f>IFERROR('生産者価格表(106分類)'!V32/'生産者価格表(106分類)'!V$119,0)</f>
        <v>7.4093726173489271E-5</v>
      </c>
      <c r="W32" s="303">
        <f>IFERROR('生産者価格表(106分類)'!W32/'生産者価格表(106分類)'!W$119,0)</f>
        <v>0</v>
      </c>
      <c r="X32" s="303">
        <f>IFERROR('生産者価格表(106分類)'!X32/'生産者価格表(106分類)'!X$119,0)</f>
        <v>7.0384489541245305E-5</v>
      </c>
      <c r="Y32" s="303">
        <f>IFERROR('生産者価格表(106分類)'!Y32/'生産者価格表(106分類)'!Y$119,0)</f>
        <v>0</v>
      </c>
      <c r="Z32" s="303">
        <f>IFERROR('生産者価格表(106分類)'!Z32/'生産者価格表(106分類)'!Z$119,0)</f>
        <v>1.4650592201648632E-3</v>
      </c>
      <c r="AA32" s="303">
        <f>IFERROR('生産者価格表(106分類)'!AA32/'生産者価格表(106分類)'!AA$119,0)</f>
        <v>6.2408246531639455E-4</v>
      </c>
      <c r="AB32" s="303">
        <f>IFERROR('生産者価格表(106分類)'!AB32/'生産者価格表(106分類)'!AB$119,0)</f>
        <v>0</v>
      </c>
      <c r="AC32" s="303">
        <f>IFERROR('生産者価格表(106分類)'!AC32/'生産者価格表(106分類)'!AC$119,0)</f>
        <v>7.7612110337363469E-4</v>
      </c>
      <c r="AD32" s="303">
        <f>IFERROR('生産者価格表(106分類)'!AD32/'生産者価格表(106分類)'!AD$119,0)</f>
        <v>7.5279821057629311E-4</v>
      </c>
      <c r="AE32" s="303">
        <f>IFERROR('生産者価格表(106分類)'!AE32/'生産者価格表(106分類)'!AE$119,0)</f>
        <v>3.8088803496400141E-2</v>
      </c>
      <c r="AF32" s="303">
        <f>IFERROR('生産者価格表(106分類)'!AF32/'生産者価格表(106分類)'!AF$119,0)</f>
        <v>1.706700379266751E-3</v>
      </c>
      <c r="AG32" s="303">
        <f>IFERROR('生産者価格表(106分類)'!AG32/'生産者価格表(106分類)'!AG$119,0)</f>
        <v>9.5389128024133454E-5</v>
      </c>
      <c r="AH32" s="303">
        <f>IFERROR('生産者価格表(106分類)'!AH32/'生産者価格表(106分類)'!AH$119,0)</f>
        <v>4.5493808706215165E-4</v>
      </c>
      <c r="AI32" s="303">
        <f>IFERROR('生産者価格表(106分類)'!AI32/'生産者価格表(106分類)'!AI$119,0)</f>
        <v>5.8931894918706057E-4</v>
      </c>
      <c r="AJ32" s="303">
        <f>IFERROR('生産者価格表(106分類)'!AJ32/'生産者価格表(106分類)'!AJ$119,0)</f>
        <v>1.3134763952600149E-3</v>
      </c>
      <c r="AK32" s="303">
        <f>IFERROR('生産者価格表(106分類)'!AK32/'生産者価格表(106分類)'!AK$119,0)</f>
        <v>0</v>
      </c>
      <c r="AL32" s="303">
        <f>IFERROR('生産者価格表(106分類)'!AL32/'生産者価格表(106分類)'!AL$119,0)</f>
        <v>0</v>
      </c>
      <c r="AM32" s="303">
        <f>IFERROR('生産者価格表(106分類)'!AM32/'生産者価格表(106分類)'!AM$119,0)</f>
        <v>0</v>
      </c>
      <c r="AN32" s="303">
        <f>IFERROR('生産者価格表(106分類)'!AN32/'生産者価格表(106分類)'!AN$119,0)</f>
        <v>1.3427865506499088E-4</v>
      </c>
      <c r="AO32" s="303">
        <f>IFERROR('生産者価格表(106分類)'!AO32/'生産者価格表(106分類)'!AO$119,0)</f>
        <v>1.6147224695755417E-5</v>
      </c>
      <c r="AP32" s="303">
        <f>IFERROR('生産者価格表(106分類)'!AP32/'生産者価格表(106分類)'!AP$119,0)</f>
        <v>4.2858431832536317E-4</v>
      </c>
      <c r="AQ32" s="303">
        <f>IFERROR('生産者価格表(106分類)'!AQ32/'生産者価格表(106分類)'!AQ$119,0)</f>
        <v>3.0778645061092375E-3</v>
      </c>
      <c r="AR32" s="303">
        <f>IFERROR('生産者価格表(106分類)'!AR32/'生産者価格表(106分類)'!AR$119,0)</f>
        <v>5.6271684422272731E-4</v>
      </c>
      <c r="AS32" s="303">
        <f>IFERROR('生産者価格表(106分類)'!AS32/'生産者価格表(106分類)'!AS$119,0)</f>
        <v>7.1283763220855592E-3</v>
      </c>
      <c r="AT32" s="303">
        <f>IFERROR('生産者価格表(106分類)'!AT32/'生産者価格表(106分類)'!AT$119,0)</f>
        <v>6.8917272069190802E-3</v>
      </c>
      <c r="AU32" s="303">
        <f>IFERROR('生産者価格表(106分類)'!AU32/'生産者価格表(106分類)'!AU$119,0)</f>
        <v>1.0456015101228367E-2</v>
      </c>
      <c r="AV32" s="303">
        <f>IFERROR('生産者価格表(106分類)'!AV32/'生産者価格表(106分類)'!AV$119,0)</f>
        <v>6.3972130043447465E-3</v>
      </c>
      <c r="AW32" s="303">
        <f>IFERROR('生産者価格表(106分類)'!AW32/'生産者価格表(106分類)'!AW$119,0)</f>
        <v>1.0641585283469072E-3</v>
      </c>
      <c r="AX32" s="303">
        <f>IFERROR('生産者価格表(106分類)'!AX32/'生産者価格表(106分類)'!AX$119,0)</f>
        <v>7.4239408761920499E-3</v>
      </c>
      <c r="AY32" s="303">
        <f>IFERROR('生産者価格表(106分類)'!AY32/'生産者価格表(106分類)'!AY$119,0)</f>
        <v>8.4673063480968421E-3</v>
      </c>
      <c r="AZ32" s="303">
        <f>IFERROR('生産者価格表(106分類)'!AZ32/'生産者価格表(106分類)'!AZ$119,0)</f>
        <v>3.3031159393694717E-4</v>
      </c>
      <c r="BA32" s="303">
        <f>IFERROR('生産者価格表(106分類)'!BA32/'生産者価格表(106分類)'!BA$119,0)</f>
        <v>4.6991040515897134E-3</v>
      </c>
      <c r="BB32" s="303">
        <f>IFERROR('生産者価格表(106分類)'!BB32/'生産者価格表(106分類)'!BB$119,0)</f>
        <v>1.1616355100742173E-2</v>
      </c>
      <c r="BC32" s="303">
        <f>IFERROR('生産者価格表(106分類)'!BC32/'生産者価格表(106分類)'!BC$119,0)</f>
        <v>2.7936968552542212E-3</v>
      </c>
      <c r="BD32" s="303">
        <f>IFERROR('生産者価格表(106分類)'!BD32/'生産者価格表(106分類)'!BD$119,0)</f>
        <v>0</v>
      </c>
      <c r="BE32" s="303">
        <f>IFERROR('生産者価格表(106分類)'!BE32/'生産者価格表(106分類)'!BE$119,0)</f>
        <v>2.5151364764267992E-2</v>
      </c>
      <c r="BF32" s="303">
        <f>IFERROR('生産者価格表(106分類)'!BF32/'生産者価格表(106分類)'!BF$119,0)</f>
        <v>1.8068596864057231E-2</v>
      </c>
      <c r="BG32" s="303">
        <f>IFERROR('生産者価格表(106分類)'!BG32/'生産者価格表(106分類)'!BG$119,0)</f>
        <v>2.0128653123991678E-2</v>
      </c>
      <c r="BH32" s="303">
        <f>IFERROR('生産者価格表(106分類)'!BH32/'生産者価格表(106分類)'!BH$119,0)</f>
        <v>1.2537130875414993E-2</v>
      </c>
      <c r="BI32" s="303">
        <f>IFERROR('生産者価格表(106分類)'!BI32/'生産者価格表(106分類)'!BI$119,0)</f>
        <v>6.692942563584302E-3</v>
      </c>
      <c r="BJ32" s="303">
        <f>IFERROR('生産者価格表(106分類)'!BJ32/'生産者価格表(106分類)'!BJ$119,0)</f>
        <v>5.115213224579627E-3</v>
      </c>
      <c r="BK32" s="303">
        <f>IFERROR('生産者価格表(106分類)'!BK32/'生産者価格表(106分類)'!BK$119,0)</f>
        <v>2.7576913870977883E-4</v>
      </c>
      <c r="BL32" s="303">
        <f>IFERROR('生産者価格表(106分類)'!BL32/'生産者価格表(106分類)'!BL$119,0)</f>
        <v>2.5120047925704478E-4</v>
      </c>
      <c r="BM32" s="303">
        <f>IFERROR('生産者価格表(106分類)'!BM32/'生産者価格表(106分類)'!BM$119,0)</f>
        <v>3.2642287430800026E-3</v>
      </c>
      <c r="BN32" s="303">
        <f>IFERROR('生産者価格表(106分類)'!BN32/'生産者価格表(106分類)'!BN$119,0)</f>
        <v>2.9511201401228168E-3</v>
      </c>
      <c r="BO32" s="303">
        <f>IFERROR('生産者価格表(106分類)'!BO32/'生産者価格表(106分類)'!BO$119,0)</f>
        <v>0</v>
      </c>
      <c r="BP32" s="303">
        <f>IFERROR('生産者価格表(106分類)'!BP32/'生産者価格表(106分類)'!BP$119,0)</f>
        <v>0</v>
      </c>
      <c r="BQ32" s="303">
        <f>IFERROR('生産者価格表(106分類)'!BQ32/'生産者価格表(106分類)'!BQ$119,0)</f>
        <v>1.4514490299482317E-3</v>
      </c>
      <c r="BR32" s="303">
        <f>IFERROR('生産者価格表(106分類)'!BR32/'生産者価格表(106分類)'!BR$119,0)</f>
        <v>1.1670340931386936E-2</v>
      </c>
      <c r="BS32" s="303">
        <f>IFERROR('生産者価格表(106分類)'!BS32/'生産者価格表(106分類)'!BS$119,0)</f>
        <v>1.0576133072009928E-4</v>
      </c>
      <c r="BT32" s="303">
        <f>IFERROR('生産者価格表(106分類)'!BT32/'生産者価格表(106分類)'!BT$119,0)</f>
        <v>8.4911394462350839E-6</v>
      </c>
      <c r="BU32" s="303">
        <f>IFERROR('生産者価格表(106分類)'!BU32/'生産者価格表(106分類)'!BU$119,0)</f>
        <v>0</v>
      </c>
      <c r="BV32" s="303">
        <f>IFERROR('生産者価格表(106分類)'!BV32/'生産者価格表(106分類)'!BV$119,0)</f>
        <v>0</v>
      </c>
      <c r="BW32" s="303">
        <f>IFERROR('生産者価格表(106分類)'!BW32/'生産者価格表(106分類)'!BW$119,0)</f>
        <v>0</v>
      </c>
      <c r="BX32" s="303">
        <f>IFERROR('生産者価格表(106分類)'!BX32/'生産者価格表(106分類)'!BX$119,0)</f>
        <v>1.5386451963762254E-4</v>
      </c>
      <c r="BY32" s="303">
        <f>IFERROR('生産者価格表(106分類)'!BY32/'生産者価格表(106分類)'!BY$119,0)</f>
        <v>6.592616457089922E-4</v>
      </c>
      <c r="BZ32" s="303">
        <f>IFERROR('生産者価格表(106分類)'!BZ32/'生産者価格表(106分類)'!BZ$119,0)</f>
        <v>6.5222327321171267E-3</v>
      </c>
      <c r="CA32" s="303">
        <f>IFERROR('生産者価格表(106分類)'!CA32/'生産者価格表(106分類)'!CA$119,0)</f>
        <v>3.8561464256599005E-3</v>
      </c>
      <c r="CB32" s="303">
        <f>IFERROR('生産者価格表(106分類)'!CB32/'生産者価格表(106分類)'!CB$119,0)</f>
        <v>0</v>
      </c>
      <c r="CC32" s="303">
        <f>IFERROR('生産者価格表(106分類)'!CC32/'生産者価格表(106分類)'!CC$119,0)</f>
        <v>9.0073256387774951E-4</v>
      </c>
      <c r="CD32" s="303">
        <f>IFERROR('生産者価格表(106分類)'!CD32/'生産者価格表(106分類)'!CD$119,0)</f>
        <v>6.2425216942674396E-4</v>
      </c>
      <c r="CE32" s="303">
        <f>IFERROR('生産者価格表(106分類)'!CE32/'生産者価格表(106分類)'!CE$119,0)</f>
        <v>7.6916296302615155E-5</v>
      </c>
      <c r="CF32" s="303">
        <f>IFERROR('生産者価格表(106分類)'!CF32/'生産者価格表(106分類)'!CF$119,0)</f>
        <v>4.4835035715698582E-4</v>
      </c>
      <c r="CG32" s="303">
        <f>IFERROR('生産者価格表(106分類)'!CG32/'生産者価格表(106分類)'!CG$119,0)</f>
        <v>2.4492618144696733E-4</v>
      </c>
      <c r="CH32" s="303">
        <f>IFERROR('生産者価格表(106分類)'!CH32/'生産者価格表(106分類)'!CH$119,0)</f>
        <v>2.7302783604109637E-5</v>
      </c>
      <c r="CI32" s="303">
        <f>IFERROR('生産者価格表(106分類)'!CI32/'生産者価格表(106分類)'!CI$119,0)</f>
        <v>0</v>
      </c>
      <c r="CJ32" s="303">
        <f>IFERROR('生産者価格表(106分類)'!CJ32/'生産者価格表(106分類)'!CJ$119,0)</f>
        <v>4.2652778323409082E-4</v>
      </c>
      <c r="CK32" s="303">
        <f>IFERROR('生産者価格表(106分類)'!CK32/'生産者価格表(106分類)'!CK$119,0)</f>
        <v>5.7455965582636557E-5</v>
      </c>
      <c r="CL32" s="303">
        <f>IFERROR('生産者価格表(106分類)'!CL32/'生産者価格表(106分類)'!CL$119,0)</f>
        <v>9.8914605533732868E-4</v>
      </c>
      <c r="CM32" s="303">
        <f>IFERROR('生産者価格表(106分類)'!CM32/'生産者価格表(106分類)'!CM$119,0)</f>
        <v>6.8041047961398641E-5</v>
      </c>
      <c r="CN32" s="303">
        <f>IFERROR('生産者価格表(106分類)'!CN32/'生産者価格表(106分類)'!CN$119,0)</f>
        <v>3.0859446362061345E-4</v>
      </c>
      <c r="CO32" s="303">
        <f>IFERROR('生産者価格表(106分類)'!CO32/'生産者価格表(106分類)'!CO$119,0)</f>
        <v>1.3408766865544159E-3</v>
      </c>
      <c r="CP32" s="303">
        <f>IFERROR('生産者価格表(106分類)'!CP32/'生産者価格表(106分類)'!CP$119,0)</f>
        <v>7.4160420263067795E-4</v>
      </c>
      <c r="CQ32" s="303">
        <f>IFERROR('生産者価格表(106分類)'!CQ32/'生産者価格表(106分類)'!CQ$119,0)</f>
        <v>1.6800981844612764E-3</v>
      </c>
      <c r="CR32" s="303">
        <f>IFERROR('生産者価格表(106分類)'!CR32/'生産者価格表(106分類)'!CR$119,0)</f>
        <v>1.7086475212578212E-3</v>
      </c>
      <c r="CS32" s="303">
        <f>IFERROR('生産者価格表(106分類)'!CS32/'生産者価格表(106分類)'!CS$119,0)</f>
        <v>7.1522876890030319E-3</v>
      </c>
      <c r="CT32" s="303">
        <f>IFERROR('生産者価格表(106分類)'!CT32/'生産者価格表(106分類)'!CT$119,0)</f>
        <v>4.264154184978537E-4</v>
      </c>
      <c r="CU32" s="303">
        <f>IFERROR('生産者価格表(106分類)'!CU32/'生産者価格表(106分類)'!CU$119,0)</f>
        <v>1.4747728755234972E-5</v>
      </c>
      <c r="CV32" s="303">
        <f>IFERROR('生産者価格表(106分類)'!CV32/'生産者価格表(106分類)'!CV$119,0)</f>
        <v>3.6946756720089839E-2</v>
      </c>
      <c r="CW32" s="303">
        <f>IFERROR('生産者価格表(106分類)'!CW32/'生産者価格表(106分類)'!CW$119,0)</f>
        <v>6.522149953505803E-5</v>
      </c>
      <c r="CX32" s="303">
        <f>IFERROR('生産者価格表(106分類)'!CX32/'生産者価格表(106分類)'!CX$119,0)</f>
        <v>1.4670233861573143E-3</v>
      </c>
      <c r="CY32" s="303">
        <f>IFERROR('生産者価格表(106分類)'!CY32/'生産者価格表(106分類)'!CY$119,0)</f>
        <v>1.4151871285089161E-4</v>
      </c>
      <c r="CZ32" s="303">
        <f>IFERROR('生産者価格表(106分類)'!CZ32/'生産者価格表(106分類)'!CZ$119,0)</f>
        <v>6.0786720861245023E-4</v>
      </c>
      <c r="DA32" s="303">
        <f>IFERROR('生産者価格表(106分類)'!DA32/'生産者価格表(106分類)'!DA$119,0)</f>
        <v>1.5419040227085535E-3</v>
      </c>
      <c r="DB32" s="303">
        <f>IFERROR('生産者価格表(106分類)'!DB32/'生産者価格表(106分類)'!DB$119,0)</f>
        <v>4.154235866272387E-4</v>
      </c>
      <c r="DC32" s="303">
        <f>IFERROR('生産者価格表(106分類)'!DC32/'生産者価格表(106分類)'!DC$119,0)</f>
        <v>1.0255264627615888E-2</v>
      </c>
      <c r="DD32" s="304">
        <f>IFERROR('生産者価格表(106分類)'!DD32/'生産者価格表(106分類)'!DD$119,0)</f>
        <v>2.676136741335793E-4</v>
      </c>
      <c r="DE32" s="304">
        <f>IFERROR('生産者価格表(106分類)'!DE32/'生産者価格表(106分類)'!DE$119,0)</f>
        <v>1.6318394462813467E-3</v>
      </c>
    </row>
    <row r="33" spans="1:109" x14ac:dyDescent="0.15">
      <c r="A33" s="309" t="s">
        <v>88</v>
      </c>
      <c r="B33" s="302" t="s">
        <v>422</v>
      </c>
      <c r="C33" s="303">
        <f>IFERROR('生産者価格表(106分類)'!C33/'生産者価格表(106分類)'!C$119,0)</f>
        <v>7.6461301350213336E-5</v>
      </c>
      <c r="D33" s="303">
        <f>IFERROR('生産者価格表(106分類)'!D33/'生産者価格表(106分類)'!D$119,0)</f>
        <v>8.1068929675104261E-6</v>
      </c>
      <c r="E33" s="303">
        <f>IFERROR('生産者価格表(106分類)'!E33/'生産者価格表(106分類)'!E$119,0)</f>
        <v>2.013605935304855E-5</v>
      </c>
      <c r="F33" s="303">
        <f>IFERROR('生産者価格表(106分類)'!F33/'生産者価格表(106分類)'!F$119,0)</f>
        <v>1.5652275675095815E-4</v>
      </c>
      <c r="G33" s="303">
        <f>IFERROR('生産者価格表(106分類)'!G33/'生産者価格表(106分類)'!G$119,0)</f>
        <v>2.2470811113701661E-4</v>
      </c>
      <c r="H33" s="303">
        <f>IFERROR('生産者価格表(106分類)'!H33/'生産者価格表(106分類)'!H$119,0)</f>
        <v>0</v>
      </c>
      <c r="I33" s="303">
        <f>IFERROR('生産者価格表(106分類)'!I33/'生産者価格表(106分類)'!I$119,0)</f>
        <v>7.556485001981503E-4</v>
      </c>
      <c r="J33" s="303">
        <f>IFERROR('生産者価格表(106分類)'!J33/'生産者価格表(106分類)'!J$119,0)</f>
        <v>1.9303562062780343E-5</v>
      </c>
      <c r="K33" s="303">
        <f>IFERROR('生産者価格表(106分類)'!K33/'生産者価格表(106分類)'!K$119,0)</f>
        <v>2.8123074609656029E-6</v>
      </c>
      <c r="L33" s="303">
        <f>IFERROR('生産者価格表(106分類)'!L33/'生産者価格表(106分類)'!L$119,0)</f>
        <v>6.661922489597741E-7</v>
      </c>
      <c r="M33" s="303">
        <f>IFERROR('生産者価格表(106分類)'!M33/'生産者価格表(106分類)'!M$119,0)</f>
        <v>0</v>
      </c>
      <c r="N33" s="303">
        <f>IFERROR('生産者価格表(106分類)'!N33/'生産者価格表(106分類)'!N$119,0)</f>
        <v>4.6411250087021093E-5</v>
      </c>
      <c r="O33" s="303">
        <f>IFERROR('生産者価格表(106分類)'!O33/'生産者価格表(106分類)'!O$119,0)</f>
        <v>1.7678046082874354E-3</v>
      </c>
      <c r="P33" s="303">
        <f>IFERROR('生産者価格表(106分類)'!P33/'生産者価格表(106分類)'!P$119,0)</f>
        <v>3.3895487537955577E-4</v>
      </c>
      <c r="Q33" s="303">
        <f>IFERROR('生産者価格表(106分類)'!Q33/'生産者価格表(106分類)'!Q$119,0)</f>
        <v>8.5602772060724291E-4</v>
      </c>
      <c r="R33" s="303">
        <f>IFERROR('生産者価格表(106分類)'!R33/'生産者価格表(106分類)'!R$119,0)</f>
        <v>3.6365388717002314E-5</v>
      </c>
      <c r="S33" s="303">
        <f>IFERROR('生産者価格表(106分類)'!S33/'生産者価格表(106分類)'!S$119,0)</f>
        <v>1.965132513963849E-4</v>
      </c>
      <c r="T33" s="303">
        <f>IFERROR('生産者価格表(106分類)'!T33/'生産者価格表(106分類)'!T$119,0)</f>
        <v>9.0935456810769776E-5</v>
      </c>
      <c r="U33" s="303">
        <f>IFERROR('生産者価格表(106分類)'!U33/'生産者価格表(106分類)'!U$119,0)</f>
        <v>1.2121683404500575E-4</v>
      </c>
      <c r="V33" s="303">
        <f>IFERROR('生産者価格表(106分類)'!V33/'生産者価格表(106分類)'!V$119,0)</f>
        <v>3.824192318631704E-5</v>
      </c>
      <c r="W33" s="303">
        <f>IFERROR('生産者価格表(106分類)'!W33/'生産者価格表(106分類)'!W$119,0)</f>
        <v>0</v>
      </c>
      <c r="X33" s="303">
        <f>IFERROR('生産者価格表(106分類)'!X33/'生産者価格表(106分類)'!X$119,0)</f>
        <v>3.8045670022294764E-6</v>
      </c>
      <c r="Y33" s="303">
        <f>IFERROR('生産者価格表(106分類)'!Y33/'生産者価格表(106分類)'!Y$119,0)</f>
        <v>0</v>
      </c>
      <c r="Z33" s="303">
        <f>IFERROR('生産者価格表(106分類)'!Z33/'生産者価格表(106分類)'!Z$119,0)</f>
        <v>0</v>
      </c>
      <c r="AA33" s="303">
        <f>IFERROR('生産者価格表(106分類)'!AA33/'生産者価格表(106分類)'!AA$119,0)</f>
        <v>2.1353534454817574E-4</v>
      </c>
      <c r="AB33" s="303">
        <f>IFERROR('生産者価格表(106分類)'!AB33/'生産者価格表(106分類)'!AB$119,0)</f>
        <v>0</v>
      </c>
      <c r="AC33" s="303">
        <f>IFERROR('生産者価格表(106分類)'!AC33/'生産者価格表(106分類)'!AC$119,0)</f>
        <v>7.1915808661226696E-4</v>
      </c>
      <c r="AD33" s="303">
        <f>IFERROR('生産者価格表(106分類)'!AD33/'生産者価格表(106分類)'!AD$119,0)</f>
        <v>1.1180171444202373E-4</v>
      </c>
      <c r="AE33" s="303">
        <f>IFERROR('生産者価格表(106分類)'!AE33/'生産者価格表(106分類)'!AE$119,0)</f>
        <v>1.0556763718514452E-4</v>
      </c>
      <c r="AF33" s="303">
        <f>IFERROR('生産者価格表(106分類)'!AF33/'生産者価格表(106分類)'!AF$119,0)</f>
        <v>0.13256953223767384</v>
      </c>
      <c r="AG33" s="303">
        <f>IFERROR('生産者価格表(106分類)'!AG33/'生産者価格表(106分類)'!AG$119,0)</f>
        <v>1.1923641003016682E-5</v>
      </c>
      <c r="AH33" s="303">
        <f>IFERROR('生産者価格表(106分類)'!AH33/'生産者価格表(106分類)'!AH$119,0)</f>
        <v>7.1785685166300545E-5</v>
      </c>
      <c r="AI33" s="303">
        <f>IFERROR('生産者価格表(106分類)'!AI33/'生産者価格表(106分類)'!AI$119,0)</f>
        <v>8.6826612162914623E-4</v>
      </c>
      <c r="AJ33" s="303">
        <f>IFERROR('生産者価格表(106分類)'!AJ33/'生産者価格表(106分類)'!AJ$119,0)</f>
        <v>1.2027588580003775E-4</v>
      </c>
      <c r="AK33" s="303">
        <f>IFERROR('生産者価格表(106分類)'!AK33/'生産者価格表(106分類)'!AK$119,0)</f>
        <v>0</v>
      </c>
      <c r="AL33" s="303">
        <f>IFERROR('生産者価格表(106分類)'!AL33/'生産者価格表(106分類)'!AL$119,0)</f>
        <v>0</v>
      </c>
      <c r="AM33" s="303">
        <f>IFERROR('生産者価格表(106分類)'!AM33/'生産者価格表(106分類)'!AM$119,0)</f>
        <v>0</v>
      </c>
      <c r="AN33" s="303">
        <f>IFERROR('生産者価格表(106分類)'!AN33/'生産者価格表(106分類)'!AN$119,0)</f>
        <v>1.6784831883123859E-5</v>
      </c>
      <c r="AO33" s="303">
        <f>IFERROR('生産者価格表(106分類)'!AO33/'生産者価格表(106分類)'!AO$119,0)</f>
        <v>7.1237756010685667E-6</v>
      </c>
      <c r="AP33" s="303">
        <f>IFERROR('生産者価格表(106分類)'!AP33/'生産者価格表(106分類)'!AP$119,0)</f>
        <v>1.57899485698818E-4</v>
      </c>
      <c r="AQ33" s="303">
        <f>IFERROR('生産者価格表(106分類)'!AQ33/'生産者価格表(106分類)'!AQ$119,0)</f>
        <v>3.9015183880257941E-4</v>
      </c>
      <c r="AR33" s="303">
        <f>IFERROR('生産者価格表(106分類)'!AR33/'生産者価格表(106分類)'!AR$119,0)</f>
        <v>3.1300689728087431E-5</v>
      </c>
      <c r="AS33" s="303">
        <f>IFERROR('生産者価格表(106分類)'!AS33/'生産者価格表(106分類)'!AS$119,0)</f>
        <v>3.043313372318958E-5</v>
      </c>
      <c r="AT33" s="303">
        <f>IFERROR('生産者価格表(106分類)'!AT33/'生産者価格表(106分類)'!AT$119,0)</f>
        <v>2.9510317878300599E-4</v>
      </c>
      <c r="AU33" s="303">
        <f>IFERROR('生産者価格表(106分類)'!AU33/'生産者価格表(106分類)'!AU$119,0)</f>
        <v>7.8634375863746123E-4</v>
      </c>
      <c r="AV33" s="303">
        <f>IFERROR('生産者価格表(106分類)'!AV33/'生産者価格表(106分類)'!AV$119,0)</f>
        <v>3.3108301398232021E-4</v>
      </c>
      <c r="AW33" s="303">
        <f>IFERROR('生産者価格表(106分類)'!AW33/'生産者価格表(106分類)'!AW$119,0)</f>
        <v>2.4307394325023224E-4</v>
      </c>
      <c r="AX33" s="303">
        <f>IFERROR('生産者価格表(106分類)'!AX33/'生産者価格表(106分類)'!AX$119,0)</f>
        <v>2.7308138480662562E-5</v>
      </c>
      <c r="AY33" s="303">
        <f>IFERROR('生産者価格表(106分類)'!AY33/'生産者価格表(106分類)'!AY$119,0)</f>
        <v>1.5886128232827094E-5</v>
      </c>
      <c r="AZ33" s="303">
        <f>IFERROR('生産者価格表(106分類)'!AZ33/'生産者価格表(106分類)'!AZ$119,0)</f>
        <v>1.4680515286086542E-4</v>
      </c>
      <c r="BA33" s="303">
        <f>IFERROR('生産者価格表(106分類)'!BA33/'生産者価格表(106分類)'!BA$119,0)</f>
        <v>6.6072891614028592E-6</v>
      </c>
      <c r="BB33" s="303">
        <f>IFERROR('生産者価格表(106分類)'!BB33/'生産者価格表(106分類)'!BB$119,0)</f>
        <v>6.249715922003545E-4</v>
      </c>
      <c r="BC33" s="303">
        <f>IFERROR('生産者価格表(106分類)'!BC33/'生産者価格表(106分類)'!BC$119,0)</f>
        <v>6.9422990811867165E-6</v>
      </c>
      <c r="BD33" s="303">
        <f>IFERROR('生産者価格表(106分類)'!BD33/'生産者価格表(106分類)'!BD$119,0)</f>
        <v>0</v>
      </c>
      <c r="BE33" s="303">
        <f>IFERROR('生産者価格表(106分類)'!BE33/'生産者価格表(106分類)'!BE$119,0)</f>
        <v>1.1910669975186104E-4</v>
      </c>
      <c r="BF33" s="303">
        <f>IFERROR('生産者価格表(106分類)'!BF33/'生産者価格表(106分類)'!BF$119,0)</f>
        <v>3.6994460422093089E-5</v>
      </c>
      <c r="BG33" s="303">
        <f>IFERROR('生産者価格表(106分類)'!BG33/'生産者価格表(106分類)'!BG$119,0)</f>
        <v>2.7460645462471596E-5</v>
      </c>
      <c r="BH33" s="303">
        <f>IFERROR('生産者価格表(106分類)'!BH33/'生産者価格表(106分類)'!BH$119,0)</f>
        <v>0</v>
      </c>
      <c r="BI33" s="303">
        <f>IFERROR('生産者価格表(106分類)'!BI33/'生産者価格表(106分類)'!BI$119,0)</f>
        <v>3.4360788276907527E-3</v>
      </c>
      <c r="BJ33" s="303">
        <f>IFERROR('生産者価格表(106分類)'!BJ33/'生産者価格表(106分類)'!BJ$119,0)</f>
        <v>6.9533040286838901E-5</v>
      </c>
      <c r="BK33" s="303">
        <f>IFERROR('生産者価格表(106分類)'!BK33/'生産者価格表(106分類)'!BK$119,0)</f>
        <v>2.8097657116198087E-6</v>
      </c>
      <c r="BL33" s="303">
        <f>IFERROR('生産者価格表(106分類)'!BL33/'生産者価格表(106分類)'!BL$119,0)</f>
        <v>1.4153393409592529E-5</v>
      </c>
      <c r="BM33" s="303">
        <f>IFERROR('生産者価格表(106分類)'!BM33/'生産者価格表(106分類)'!BM$119,0)</f>
        <v>1.0779174572687154E-5</v>
      </c>
      <c r="BN33" s="303">
        <f>IFERROR('生産者価格表(106分類)'!BN33/'生産者価格表(106分類)'!BN$119,0)</f>
        <v>3.1042638220085733E-5</v>
      </c>
      <c r="BO33" s="303">
        <f>IFERROR('生産者価格表(106分類)'!BO33/'生産者価格表(106分類)'!BO$119,0)</f>
        <v>5.7355924819956533E-5</v>
      </c>
      <c r="BP33" s="303">
        <f>IFERROR('生産者価格表(106分類)'!BP33/'生産者価格表(106分類)'!BP$119,0)</f>
        <v>3.4560860363570416E-3</v>
      </c>
      <c r="BQ33" s="303">
        <f>IFERROR('生産者価格表(106分類)'!BQ33/'生産者価格表(106分類)'!BQ$119,0)</f>
        <v>1.5191013152424289E-4</v>
      </c>
      <c r="BR33" s="303">
        <f>IFERROR('生産者価格表(106分類)'!BR33/'生産者価格表(106分類)'!BR$119,0)</f>
        <v>1.6323136362031264E-4</v>
      </c>
      <c r="BS33" s="303">
        <f>IFERROR('生産者価格表(106分類)'!BS33/'生産者価格表(106分類)'!BS$119,0)</f>
        <v>8.5343958736392792E-5</v>
      </c>
      <c r="BT33" s="303">
        <f>IFERROR('生産者価格表(106分類)'!BT33/'生産者価格表(106分類)'!BT$119,0)</f>
        <v>1.1608979711649528E-4</v>
      </c>
      <c r="BU33" s="303">
        <f>IFERROR('生産者価格表(106分類)'!BU33/'生産者価格表(106分類)'!BU$119,0)</f>
        <v>2.0988041433751878E-6</v>
      </c>
      <c r="BV33" s="303">
        <f>IFERROR('生産者価格表(106分類)'!BV33/'生産者価格表(106分類)'!BV$119,0)</f>
        <v>3.2147492696491501E-7</v>
      </c>
      <c r="BW33" s="303">
        <f>IFERROR('生産者価格表(106分類)'!BW33/'生産者価格表(106分類)'!BW$119,0)</f>
        <v>0</v>
      </c>
      <c r="BX33" s="303">
        <f>IFERROR('生産者価格表(106分類)'!BX33/'生産者価格表(106分類)'!BX$119,0)</f>
        <v>2.1753259672905253E-4</v>
      </c>
      <c r="BY33" s="303">
        <f>IFERROR('生産者価格表(106分類)'!BY33/'生産者価格表(106分類)'!BY$119,0)</f>
        <v>1.3371124152396083E-5</v>
      </c>
      <c r="BZ33" s="303">
        <f>IFERROR('生産者価格表(106分類)'!BZ33/'生産者価格表(106分類)'!BZ$119,0)</f>
        <v>0</v>
      </c>
      <c r="CA33" s="303">
        <f>IFERROR('生産者価格表(106分類)'!CA33/'生産者価格表(106分類)'!CA$119,0)</f>
        <v>2.7967026215453567E-5</v>
      </c>
      <c r="CB33" s="303">
        <f>IFERROR('生産者価格表(106分類)'!CB33/'生産者価格表(106分類)'!CB$119,0)</f>
        <v>3.7916569273125985E-6</v>
      </c>
      <c r="CC33" s="303">
        <f>IFERROR('生産者価格表(106分類)'!CC33/'生産者価格表(106分類)'!CC$119,0)</f>
        <v>4.7911306589241991E-6</v>
      </c>
      <c r="CD33" s="303">
        <f>IFERROR('生産者価格表(106分類)'!CD33/'生産者価格表(106分類)'!CD$119,0)</f>
        <v>1.7781065299184206E-5</v>
      </c>
      <c r="CE33" s="303">
        <f>IFERROR('生産者価格表(106分類)'!CE33/'生産者価格表(106分類)'!CE$119,0)</f>
        <v>5.7438417201952904E-5</v>
      </c>
      <c r="CF33" s="303">
        <f>IFERROR('生産者価格表(106分類)'!CF33/'生産者価格表(106分類)'!CF$119,0)</f>
        <v>7.8802349792399229E-4</v>
      </c>
      <c r="CG33" s="303">
        <f>IFERROR('生産者価格表(106分類)'!CG33/'生産者価格表(106分類)'!CG$119,0)</f>
        <v>3.2546472836452876E-3</v>
      </c>
      <c r="CH33" s="303">
        <f>IFERROR('生産者価格表(106分類)'!CH33/'生産者価格表(106分類)'!CH$119,0)</f>
        <v>2.2638558071740909E-4</v>
      </c>
      <c r="CI33" s="303">
        <f>IFERROR('生産者価格表(106分類)'!CI33/'生産者価格表(106分類)'!CI$119,0)</f>
        <v>5.0040586489970975E-6</v>
      </c>
      <c r="CJ33" s="303">
        <f>IFERROR('生産者価格表(106分類)'!CJ33/'生産者価格表(106分類)'!CJ$119,0)</f>
        <v>1.9249872322275414E-3</v>
      </c>
      <c r="CK33" s="303">
        <f>IFERROR('生産者価格表(106分類)'!CK33/'生産者価格表(106分類)'!CK$119,0)</f>
        <v>5.7455965582636557E-5</v>
      </c>
      <c r="CL33" s="303">
        <f>IFERROR('生産者価格表(106分類)'!CL33/'生産者価格表(106分類)'!CL$119,0)</f>
        <v>2.3305351010937902E-4</v>
      </c>
      <c r="CM33" s="303">
        <f>IFERROR('生産者価格表(106分類)'!CM33/'生産者価格表(106分類)'!CM$119,0)</f>
        <v>5.9274105545967774E-5</v>
      </c>
      <c r="CN33" s="303">
        <f>IFERROR('生産者価格表(106分類)'!CN33/'生産者価格表(106分類)'!CN$119,0)</f>
        <v>2.4410521195990088E-4</v>
      </c>
      <c r="CO33" s="303">
        <f>IFERROR('生産者価格表(106分類)'!CO33/'生産者価格表(106分類)'!CO$119,0)</f>
        <v>3.3031124511914501E-5</v>
      </c>
      <c r="CP33" s="303">
        <f>IFERROR('生産者価格表(106分類)'!CP33/'生産者価格表(106分類)'!CP$119,0)</f>
        <v>2.0272583502874879E-4</v>
      </c>
      <c r="CQ33" s="303">
        <f>IFERROR('生産者価格表(106分類)'!CQ33/'生産者価格表(106分類)'!CQ$119,0)</f>
        <v>7.4410376890110457E-5</v>
      </c>
      <c r="CR33" s="303">
        <f>IFERROR('生産者価格表(106分類)'!CR33/'生産者価格表(106分類)'!CR$119,0)</f>
        <v>5.0886502890916728E-5</v>
      </c>
      <c r="CS33" s="303">
        <f>IFERROR('生産者価格表(106分類)'!CS33/'生産者価格表(106分類)'!CS$119,0)</f>
        <v>2.4211575929655163E-3</v>
      </c>
      <c r="CT33" s="303">
        <f>IFERROR('生産者価格表(106分類)'!CT33/'生産者価格表(106分類)'!CT$119,0)</f>
        <v>5.8937860193207145E-4</v>
      </c>
      <c r="CU33" s="303">
        <f>IFERROR('生産者価格表(106分類)'!CU33/'生産者価格表(106分類)'!CU$119,0)</f>
        <v>2.9873604401629812E-5</v>
      </c>
      <c r="CV33" s="303">
        <f>IFERROR('生産者価格表(106分類)'!CV33/'生産者価格表(106分類)'!CV$119,0)</f>
        <v>8.7428522389716005E-6</v>
      </c>
      <c r="CW33" s="303">
        <f>IFERROR('生産者価格表(106分類)'!CW33/'生産者価格表(106分類)'!CW$119,0)</f>
        <v>1.088844280940927E-4</v>
      </c>
      <c r="CX33" s="303">
        <f>IFERROR('生産者価格表(106分類)'!CX33/'生産者価格表(106分類)'!CX$119,0)</f>
        <v>5.2242518459208844E-4</v>
      </c>
      <c r="CY33" s="303">
        <f>IFERROR('生産者価格表(106分類)'!CY33/'生産者価格表(106分類)'!CY$119,0)</f>
        <v>1.3245066212835719E-5</v>
      </c>
      <c r="CZ33" s="303">
        <f>IFERROR('生産者価格表(106分類)'!CZ33/'生産者価格表(106分類)'!CZ$119,0)</f>
        <v>4.3632960760638486E-4</v>
      </c>
      <c r="DA33" s="303">
        <f>IFERROR('生産者価格表(106分類)'!DA33/'生産者価格表(106分類)'!DA$119,0)</f>
        <v>2.0946129741758723E-4</v>
      </c>
      <c r="DB33" s="303">
        <f>IFERROR('生産者価格表(106分類)'!DB33/'生産者価格表(106分類)'!DB$119,0)</f>
        <v>8.3002552850244566E-4</v>
      </c>
      <c r="DC33" s="303">
        <f>IFERROR('生産者価格表(106分類)'!DC33/'生産者価格表(106分類)'!DC$119,0)</f>
        <v>0</v>
      </c>
      <c r="DD33" s="304">
        <f>IFERROR('生産者価格表(106分類)'!DD33/'生産者価格表(106分類)'!DD$119,0)</f>
        <v>1.0241962509414449E-3</v>
      </c>
      <c r="DE33" s="304">
        <f>IFERROR('生産者価格表(106分類)'!DE33/'生産者価格表(106分類)'!DE$119,0)</f>
        <v>2.0995947173678973E-4</v>
      </c>
    </row>
    <row r="34" spans="1:109" x14ac:dyDescent="0.15">
      <c r="A34" s="305" t="s">
        <v>89</v>
      </c>
      <c r="B34" s="306" t="s">
        <v>8</v>
      </c>
      <c r="C34" s="307">
        <f>IFERROR('生産者価格表(106分類)'!C34/'生産者価格表(106分類)'!C$119,0)</f>
        <v>0</v>
      </c>
      <c r="D34" s="307">
        <f>IFERROR('生産者価格表(106分類)'!D34/'生産者価格表(106分類)'!D$119,0)</f>
        <v>0</v>
      </c>
      <c r="E34" s="307">
        <f>IFERROR('生産者価格表(106分類)'!E34/'生産者価格表(106分類)'!E$119,0)</f>
        <v>0</v>
      </c>
      <c r="F34" s="307">
        <f>IFERROR('生産者価格表(106分類)'!F34/'生産者価格表(106分類)'!F$119,0)</f>
        <v>6.6266176456246774E-4</v>
      </c>
      <c r="G34" s="307">
        <f>IFERROR('生産者価格表(106分類)'!G34/'生産者価格表(106分類)'!G$119,0)</f>
        <v>0</v>
      </c>
      <c r="H34" s="307">
        <f>IFERROR('生産者価格表(106分類)'!H34/'生産者価格表(106分類)'!H$119,0)</f>
        <v>0</v>
      </c>
      <c r="I34" s="307">
        <f>IFERROR('生産者価格表(106分類)'!I34/'生産者価格表(106分類)'!I$119,0)</f>
        <v>0</v>
      </c>
      <c r="J34" s="307">
        <f>IFERROR('生産者価格表(106分類)'!J34/'生産者価格表(106分類)'!J$119,0)</f>
        <v>4.0275280700295815E-4</v>
      </c>
      <c r="K34" s="307">
        <f>IFERROR('生産者価格表(106分類)'!K34/'生産者価格表(106分類)'!K$119,0)</f>
        <v>7.0043100046690045E-3</v>
      </c>
      <c r="L34" s="307">
        <f>IFERROR('生産者価格表(106分類)'!L34/'生産者価格表(106分類)'!L$119,0)</f>
        <v>0</v>
      </c>
      <c r="M34" s="307">
        <f>IFERROR('生産者価格表(106分類)'!M34/'生産者価格表(106分類)'!M$119,0)</f>
        <v>0</v>
      </c>
      <c r="N34" s="307">
        <f>IFERROR('生産者価格表(106分類)'!N34/'生産者価格表(106分類)'!N$119,0)</f>
        <v>8.1219687652286915E-5</v>
      </c>
      <c r="O34" s="307">
        <f>IFERROR('生産者価格表(106分類)'!O34/'生産者価格表(106分類)'!O$119,0)</f>
        <v>8.6102961657243116E-4</v>
      </c>
      <c r="P34" s="307">
        <f>IFERROR('生産者価格表(106分類)'!P34/'生産者価格表(106分類)'!P$119,0)</f>
        <v>4.0674585045546694E-5</v>
      </c>
      <c r="Q34" s="307">
        <f>IFERROR('生産者価格表(106分類)'!Q34/'生産者価格表(106分類)'!Q$119,0)</f>
        <v>1.4658415275150759E-2</v>
      </c>
      <c r="R34" s="307">
        <f>IFERROR('生産者価格表(106分類)'!R34/'生産者価格表(106分類)'!R$119,0)</f>
        <v>6.6930163282826342E-7</v>
      </c>
      <c r="S34" s="307">
        <f>IFERROR('生産者価格表(106分類)'!S34/'生産者価格表(106分類)'!S$119,0)</f>
        <v>0</v>
      </c>
      <c r="T34" s="307">
        <f>IFERROR('生産者価格表(106分類)'!T34/'生産者価格表(106分類)'!T$119,0)</f>
        <v>7.5331147653892117E-6</v>
      </c>
      <c r="U34" s="307">
        <f>IFERROR('生産者価格表(106分類)'!U34/'生産者価格表(106分類)'!U$119,0)</f>
        <v>6.1751972060663312E-5</v>
      </c>
      <c r="V34" s="307">
        <f>IFERROR('生産者価格表(106分類)'!V34/'生産者価格表(106分類)'!V$119,0)</f>
        <v>1.2094008207672764E-3</v>
      </c>
      <c r="W34" s="307">
        <f>IFERROR('生産者価格表(106分類)'!W34/'生産者価格表(106分類)'!W$119,0)</f>
        <v>0</v>
      </c>
      <c r="X34" s="307">
        <f>IFERROR('生産者価格表(106分類)'!X34/'生産者価格表(106分類)'!X$119,0)</f>
        <v>1.2003408892033998E-3</v>
      </c>
      <c r="Y34" s="307">
        <f>IFERROR('生産者価格表(106分類)'!Y34/'生産者価格表(106分類)'!Y$119,0)</f>
        <v>0</v>
      </c>
      <c r="Z34" s="307">
        <f>IFERROR('生産者価格表(106分類)'!Z34/'生産者価格表(106分類)'!Z$119,0)</f>
        <v>9.9200395389476281E-3</v>
      </c>
      <c r="AA34" s="307">
        <f>IFERROR('生産者価格表(106分類)'!AA34/'生産者価格表(106分類)'!AA$119,0)</f>
        <v>1.0233172969984303E-2</v>
      </c>
      <c r="AB34" s="307">
        <f>IFERROR('生産者価格表(106分類)'!AB34/'生産者価格表(106分類)'!AB$119,0)</f>
        <v>0</v>
      </c>
      <c r="AC34" s="307">
        <f>IFERROR('生産者価格表(106分類)'!AC34/'生産者価格表(106分類)'!AC$119,0)</f>
        <v>0</v>
      </c>
      <c r="AD34" s="307">
        <f>IFERROR('生産者価格表(106分類)'!AD34/'生産者価格表(106分類)'!AD$119,0)</f>
        <v>3.5612572773599293E-3</v>
      </c>
      <c r="AE34" s="307">
        <f>IFERROR('生産者価格表(106分類)'!AE34/'生産者価格表(106分類)'!AE$119,0)</f>
        <v>4.2227054874057808E-4</v>
      </c>
      <c r="AF34" s="307">
        <f>IFERROR('生産者価格表(106分類)'!AF34/'生産者価格表(106分類)'!AF$119,0)</f>
        <v>0</v>
      </c>
      <c r="AG34" s="307">
        <f>IFERROR('生産者価格表(106分類)'!AG34/'生産者価格表(106分類)'!AG$119,0)</f>
        <v>5.2595180464306578E-2</v>
      </c>
      <c r="AH34" s="307">
        <f>IFERROR('生産者価格表(106分類)'!AH34/'生産者価格表(106分類)'!AH$119,0)</f>
        <v>1.8611103561633477E-5</v>
      </c>
      <c r="AI34" s="307">
        <f>IFERROR('生産者価格表(106分類)'!AI34/'生産者価格表(106分類)'!AI$119,0)</f>
        <v>0</v>
      </c>
      <c r="AJ34" s="307">
        <f>IFERROR('生産者価格表(106分類)'!AJ34/'生産者価格表(106分類)'!AJ$119,0)</f>
        <v>6.3443538436907332E-3</v>
      </c>
      <c r="AK34" s="307">
        <f>IFERROR('生産者価格表(106分類)'!AK34/'生産者価格表(106分類)'!AK$119,0)</f>
        <v>0</v>
      </c>
      <c r="AL34" s="307">
        <f>IFERROR('生産者価格表(106分類)'!AL34/'生産者価格表(106分類)'!AL$119,0)</f>
        <v>0</v>
      </c>
      <c r="AM34" s="307">
        <f>IFERROR('生産者価格表(106分類)'!AM34/'生産者価格表(106分類)'!AM$119,0)</f>
        <v>0</v>
      </c>
      <c r="AN34" s="307">
        <f>IFERROR('生産者価格表(106分類)'!AN34/'生産者価格表(106分類)'!AN$119,0)</f>
        <v>0</v>
      </c>
      <c r="AO34" s="307">
        <f>IFERROR('生産者価格表(106分類)'!AO34/'生産者価格表(106分類)'!AO$119,0)</f>
        <v>0</v>
      </c>
      <c r="AP34" s="307">
        <f>IFERROR('生産者価格表(106分類)'!AP34/'生産者価格表(106分類)'!AP$119,0)</f>
        <v>2.5151132364883155E-2</v>
      </c>
      <c r="AQ34" s="307">
        <f>IFERROR('生産者価格表(106分類)'!AQ34/'生産者価格表(106分類)'!AQ$119,0)</f>
        <v>3.618799664255809E-4</v>
      </c>
      <c r="AR34" s="307">
        <f>IFERROR('生産者価格表(106分類)'!AR34/'生産者価格表(106分類)'!AR$119,0)</f>
        <v>5.4497978671014453E-4</v>
      </c>
      <c r="AS34" s="307">
        <f>IFERROR('生産者価格表(106分類)'!AS34/'生産者価格表(106分類)'!AS$119,0)</f>
        <v>6.6484692133737236E-4</v>
      </c>
      <c r="AT34" s="307">
        <f>IFERROR('生産者価格表(106分類)'!AT34/'生産者価格表(106分類)'!AT$119,0)</f>
        <v>1.8628587411113052E-4</v>
      </c>
      <c r="AU34" s="307">
        <f>IFERROR('生産者価格表(106分類)'!AU34/'生産者価格表(106分類)'!AU$119,0)</f>
        <v>3.5139067143472383E-3</v>
      </c>
      <c r="AV34" s="307">
        <f>IFERROR('生産者価格表(106分類)'!AV34/'生産者価格表(106分類)'!AV$119,0)</f>
        <v>2.4235959588935524E-3</v>
      </c>
      <c r="AW34" s="307">
        <f>IFERROR('生産者価格表(106分類)'!AW34/'生産者価格表(106分類)'!AW$119,0)</f>
        <v>7.4798611964865987E-3</v>
      </c>
      <c r="AX34" s="307">
        <f>IFERROR('生産者価格表(106分類)'!AX34/'生産者価格表(106分類)'!AX$119,0)</f>
        <v>9.1258833686286888E-5</v>
      </c>
      <c r="AY34" s="307">
        <f>IFERROR('生産者価格表(106分類)'!AY34/'生産者価格表(106分類)'!AY$119,0)</f>
        <v>2.2081718243629664E-3</v>
      </c>
      <c r="AZ34" s="307">
        <f>IFERROR('生産者価格表(106分類)'!AZ34/'生産者価格表(106分類)'!AZ$119,0)</f>
        <v>9.1753220538040884E-4</v>
      </c>
      <c r="BA34" s="307">
        <f>IFERROR('生産者価格表(106分類)'!BA34/'生産者価格表(106分類)'!BA$119,0)</f>
        <v>1.1609007056584825E-2</v>
      </c>
      <c r="BB34" s="307">
        <f>IFERROR('生産者価格表(106分類)'!BB34/'生産者価格表(106分類)'!BB$119,0)</f>
        <v>5.6490938723564518E-4</v>
      </c>
      <c r="BC34" s="307">
        <f>IFERROR('生産者価格表(106分類)'!BC34/'生産者価格表(106分類)'!BC$119,0)</f>
        <v>1.6545812810161674E-4</v>
      </c>
      <c r="BD34" s="307">
        <f>IFERROR('生産者価格表(106分類)'!BD34/'生産者価格表(106分類)'!BD$119,0)</f>
        <v>0</v>
      </c>
      <c r="BE34" s="307">
        <f>IFERROR('生産者価格表(106分類)'!BE34/'生産者価格表(106分類)'!BE$119,0)</f>
        <v>4.327543424317618E-3</v>
      </c>
      <c r="BF34" s="307">
        <f>IFERROR('生産者価格表(106分類)'!BF34/'生産者価格表(106分類)'!BF$119,0)</f>
        <v>4.5672173360608757E-6</v>
      </c>
      <c r="BG34" s="307">
        <f>IFERROR('生産者価格表(106分類)'!BG34/'生産者価格表(106分類)'!BG$119,0)</f>
        <v>5.9314994198938651E-4</v>
      </c>
      <c r="BH34" s="307">
        <f>IFERROR('生産者価格表(106分類)'!BH34/'生産者価格表(106分類)'!BH$119,0)</f>
        <v>6.552507426175083E-3</v>
      </c>
      <c r="BI34" s="307">
        <f>IFERROR('生産者価格表(106分類)'!BI34/'生産者価格表(106分類)'!BI$119,0)</f>
        <v>7.6334849250463193E-3</v>
      </c>
      <c r="BJ34" s="307">
        <f>IFERROR('生産者価格表(106分類)'!BJ34/'生産者価格表(106分類)'!BJ$119,0)</f>
        <v>2.2673817484838775E-5</v>
      </c>
      <c r="BK34" s="307">
        <f>IFERROR('生産者価格表(106分類)'!BK34/'生産者価格表(106分類)'!BK$119,0)</f>
        <v>3.4106434749354101E-3</v>
      </c>
      <c r="BL34" s="307">
        <f>IFERROR('生産者価格表(106分類)'!BL34/'生産者価格表(106分類)'!BL$119,0)</f>
        <v>1.8370036465016417E-3</v>
      </c>
      <c r="BM34" s="307">
        <f>IFERROR('生産者価格表(106分類)'!BM34/'生産者価格表(106分類)'!BM$119,0)</f>
        <v>4.854505958634646E-5</v>
      </c>
      <c r="BN34" s="307">
        <f>IFERROR('生産者価格表(106分類)'!BN34/'生産者価格表(106分類)'!BN$119,0)</f>
        <v>8.704112285239725E-5</v>
      </c>
      <c r="BO34" s="307">
        <f>IFERROR('生産者価格表(106分類)'!BO34/'生産者価格表(106分類)'!BO$119,0)</f>
        <v>0</v>
      </c>
      <c r="BP34" s="307">
        <f>IFERROR('生産者価格表(106分類)'!BP34/'生産者価格表(106分類)'!BP$119,0)</f>
        <v>0</v>
      </c>
      <c r="BQ34" s="307">
        <f>IFERROR('生産者価格表(106分類)'!BQ34/'生産者価格表(106分類)'!BQ$119,0)</f>
        <v>1.6400554010714482E-6</v>
      </c>
      <c r="BR34" s="307">
        <f>IFERROR('生産者価格表(106分類)'!BR34/'生産者価格表(106分類)'!BR$119,0)</f>
        <v>9.5179319474881423E-5</v>
      </c>
      <c r="BS34" s="307">
        <f>IFERROR('生産者価格表(106分類)'!BS34/'生産者価格表(106分類)'!BS$119,0)</f>
        <v>7.5140740707041887E-5</v>
      </c>
      <c r="BT34" s="307">
        <f>IFERROR('生産者価格表(106分類)'!BT34/'生産者価格表(106分類)'!BT$119,0)</f>
        <v>4.0133901288845516E-6</v>
      </c>
      <c r="BU34" s="307">
        <f>IFERROR('生産者価格表(106分類)'!BU34/'生産者価格表(106分類)'!BU$119,0)</f>
        <v>0</v>
      </c>
      <c r="BV34" s="307">
        <f>IFERROR('生産者価格表(106分類)'!BV34/'生産者価格表(106分類)'!BV$119,0)</f>
        <v>0</v>
      </c>
      <c r="BW34" s="307">
        <f>IFERROR('生産者価格表(106分類)'!BW34/'生産者価格表(106分類)'!BW$119,0)</f>
        <v>0</v>
      </c>
      <c r="BX34" s="307">
        <f>IFERROR('生産者価格表(106分類)'!BX34/'生産者価格表(106分類)'!BX$119,0)</f>
        <v>2.6528365454762504E-6</v>
      </c>
      <c r="BY34" s="307">
        <f>IFERROR('生産者価格表(106分類)'!BY34/'生産者価格表(106分類)'!BY$119,0)</f>
        <v>7.3785776572673504E-6</v>
      </c>
      <c r="BZ34" s="307">
        <f>IFERROR('生産者価格表(106分類)'!BZ34/'生産者価格表(106分類)'!BZ$119,0)</f>
        <v>0</v>
      </c>
      <c r="CA34" s="307">
        <f>IFERROR('生産者価格表(106分類)'!CA34/'生産者価格表(106分類)'!CA$119,0)</f>
        <v>1.0526172071643153E-4</v>
      </c>
      <c r="CB34" s="307">
        <f>IFERROR('生産者価格表(106分類)'!CB34/'生産者価格表(106分類)'!CB$119,0)</f>
        <v>4.438468991383571E-5</v>
      </c>
      <c r="CC34" s="307">
        <f>IFERROR('生産者価格表(106分類)'!CC34/'生産者価格表(106分類)'!CC$119,0)</f>
        <v>0</v>
      </c>
      <c r="CD34" s="307">
        <f>IFERROR('生産者価格表(106分類)'!CD34/'生産者価格表(106分類)'!CD$119,0)</f>
        <v>0</v>
      </c>
      <c r="CE34" s="307">
        <f>IFERROR('生産者価格表(106分類)'!CE34/'生産者価格表(106分類)'!CE$119,0)</f>
        <v>1.8482659000628411E-6</v>
      </c>
      <c r="CF34" s="307">
        <f>IFERROR('生産者価格表(106分類)'!CF34/'生産者価格表(106分類)'!CF$119,0)</f>
        <v>0</v>
      </c>
      <c r="CG34" s="307">
        <f>IFERROR('生産者価格表(106分類)'!CG34/'生産者価格表(106分類)'!CG$119,0)</f>
        <v>0</v>
      </c>
      <c r="CH34" s="307">
        <f>IFERROR('生産者価格表(106分類)'!CH34/'生産者価格表(106分類)'!CH$119,0)</f>
        <v>0</v>
      </c>
      <c r="CI34" s="307">
        <f>IFERROR('生産者価格表(106分類)'!CI34/'生産者価格表(106分類)'!CI$119,0)</f>
        <v>0</v>
      </c>
      <c r="CJ34" s="307">
        <f>IFERROR('生産者価格表(106分類)'!CJ34/'生産者価格表(106分類)'!CJ$119,0)</f>
        <v>0</v>
      </c>
      <c r="CK34" s="307">
        <f>IFERROR('生産者価格表(106分類)'!CK34/'生産者価格表(106分類)'!CK$119,0)</f>
        <v>2.3147727141206097E-5</v>
      </c>
      <c r="CL34" s="307">
        <f>IFERROR('生産者価格表(106分類)'!CL34/'生産者価格表(106分類)'!CL$119,0)</f>
        <v>6.888392174502003E-5</v>
      </c>
      <c r="CM34" s="307">
        <f>IFERROR('生産者価格表(106分類)'!CM34/'生産者価格表(106分類)'!CM$119,0)</f>
        <v>3.7548245860492152E-4</v>
      </c>
      <c r="CN34" s="307">
        <f>IFERROR('生産者価格表(106分類)'!CN34/'生産者価格表(106分類)'!CN$119,0)</f>
        <v>7.8726544403234626E-4</v>
      </c>
      <c r="CO34" s="307">
        <f>IFERROR('生産者価格表(106分類)'!CO34/'生産者価格表(106分類)'!CO$119,0)</f>
        <v>3.570534248269042E-4</v>
      </c>
      <c r="CP34" s="307">
        <f>IFERROR('生産者価格表(106分類)'!CP34/'生産者価格表(106分類)'!CP$119,0)</f>
        <v>3.1502663879531207E-3</v>
      </c>
      <c r="CQ34" s="307">
        <f>IFERROR('生産者価格表(106分類)'!CQ34/'生産者価格表(106分類)'!CQ$119,0)</f>
        <v>2.7244499962267299E-4</v>
      </c>
      <c r="CR34" s="307">
        <f>IFERROR('生産者価格表(106分類)'!CR34/'生産者価格表(106分類)'!CR$119,0)</f>
        <v>2.767833851587769E-4</v>
      </c>
      <c r="CS34" s="307">
        <f>IFERROR('生産者価格表(106分類)'!CS34/'生産者価格表(106分類)'!CS$119,0)</f>
        <v>4.1145920390360069E-4</v>
      </c>
      <c r="CT34" s="307">
        <f>IFERROR('生産者価格表(106分類)'!CT34/'生産者価格表(106分類)'!CT$119,0)</f>
        <v>0</v>
      </c>
      <c r="CU34" s="307">
        <f>IFERROR('生産者価格表(106分類)'!CU34/'生産者価格表(106分類)'!CU$119,0)</f>
        <v>3.1386191966269297E-5</v>
      </c>
      <c r="CV34" s="307">
        <f>IFERROR('生産者価格表(106分類)'!CV34/'生産者価格表(106分類)'!CV$119,0)</f>
        <v>3.5517453762390597E-3</v>
      </c>
      <c r="CW34" s="307">
        <f>IFERROR('生産者価格表(106分類)'!CW34/'生産者価格表(106分類)'!CW$119,0)</f>
        <v>8.9599967980519064E-6</v>
      </c>
      <c r="CX34" s="307">
        <f>IFERROR('生産者価格表(106分類)'!CX34/'生産者価格表(106分類)'!CX$119,0)</f>
        <v>8.5927246779176334E-4</v>
      </c>
      <c r="CY34" s="307">
        <f>IFERROR('生産者価格表(106分類)'!CY34/'生産者価格表(106分類)'!CY$119,0)</f>
        <v>4.2419912868170895E-4</v>
      </c>
      <c r="CZ34" s="307">
        <f>IFERROR('生産者価格表(106分類)'!CZ34/'生産者価格表(106分類)'!CZ$119,0)</f>
        <v>1.0948824796075884E-4</v>
      </c>
      <c r="DA34" s="307">
        <f>IFERROR('生産者価格表(106分類)'!DA34/'生産者価格表(106分類)'!DA$119,0)</f>
        <v>6.5603018150818852E-4</v>
      </c>
      <c r="DB34" s="307">
        <f>IFERROR('生産者価格表(106分類)'!DB34/'生産者価格表(106分類)'!DB$119,0)</f>
        <v>2.6128303114608762E-5</v>
      </c>
      <c r="DC34" s="307">
        <f>IFERROR('生産者価格表(106分類)'!DC34/'生産者価格表(106分類)'!DC$119,0)</f>
        <v>0</v>
      </c>
      <c r="DD34" s="308">
        <f>IFERROR('生産者価格表(106分類)'!DD34/'生産者価格表(106分類)'!DD$119,0)</f>
        <v>1.2116286193807125E-3</v>
      </c>
      <c r="DE34" s="308">
        <f>IFERROR('生産者価格表(106分類)'!DE34/'生産者価格表(106分類)'!DE$119,0)</f>
        <v>6.3591393441209891E-4</v>
      </c>
    </row>
    <row r="35" spans="1:109" x14ac:dyDescent="0.15">
      <c r="A35" s="309" t="s">
        <v>90</v>
      </c>
      <c r="B35" s="302" t="s">
        <v>9</v>
      </c>
      <c r="C35" s="303">
        <f>IFERROR('生産者価格表(106分類)'!C35/'生産者価格表(106分類)'!C$119,0)</f>
        <v>0</v>
      </c>
      <c r="D35" s="303">
        <f>IFERROR('生産者価格表(106分類)'!D35/'生産者価格表(106分類)'!D$119,0)</f>
        <v>0</v>
      </c>
      <c r="E35" s="303">
        <f>IFERROR('生産者価格表(106分類)'!E35/'生産者価格表(106分類)'!E$119,0)</f>
        <v>0</v>
      </c>
      <c r="F35" s="303">
        <f>IFERROR('生産者価格表(106分類)'!F35/'生産者価格表(106分類)'!F$119,0)</f>
        <v>2.0625895983070186E-4</v>
      </c>
      <c r="G35" s="303">
        <f>IFERROR('生産者価格表(106分類)'!G35/'生産者価格表(106分類)'!G$119,0)</f>
        <v>0</v>
      </c>
      <c r="H35" s="303">
        <f>IFERROR('生産者価格表(106分類)'!H35/'生産者価格表(106分類)'!H$119,0)</f>
        <v>0</v>
      </c>
      <c r="I35" s="303">
        <f>IFERROR('生産者価格表(106分類)'!I35/'生産者価格表(106分類)'!I$119,0)</f>
        <v>1.6861029491976295E-4</v>
      </c>
      <c r="J35" s="303">
        <f>IFERROR('生産者価格表(106分類)'!J35/'生産者価格表(106分類)'!J$119,0)</f>
        <v>0</v>
      </c>
      <c r="K35" s="303">
        <f>IFERROR('生産者価格表(106分類)'!K35/'生産者価格表(106分類)'!K$119,0)</f>
        <v>0</v>
      </c>
      <c r="L35" s="303">
        <f>IFERROR('生産者価格表(106分類)'!L35/'生産者価格表(106分類)'!L$119,0)</f>
        <v>0</v>
      </c>
      <c r="M35" s="303">
        <f>IFERROR('生産者価格表(106分類)'!M35/'生産者価格表(106分類)'!M$119,0)</f>
        <v>0</v>
      </c>
      <c r="N35" s="303">
        <f>IFERROR('生産者価格表(106分類)'!N35/'生産者価格表(106分類)'!N$119,0)</f>
        <v>0</v>
      </c>
      <c r="O35" s="303">
        <f>IFERROR('生産者価格表(106分類)'!O35/'生産者価格表(106分類)'!O$119,0)</f>
        <v>0</v>
      </c>
      <c r="P35" s="303">
        <f>IFERROR('生産者価格表(106分類)'!P35/'生産者価格表(106分類)'!P$119,0)</f>
        <v>5.3053806581147857E-6</v>
      </c>
      <c r="Q35" s="303">
        <f>IFERROR('生産者価格表(106分類)'!Q35/'生産者価格表(106分類)'!Q$119,0)</f>
        <v>0</v>
      </c>
      <c r="R35" s="303">
        <f>IFERROR('生産者価格表(106分類)'!R35/'生産者価格表(106分類)'!R$119,0)</f>
        <v>0</v>
      </c>
      <c r="S35" s="303">
        <f>IFERROR('生産者価格表(106分類)'!S35/'生産者価格表(106分類)'!S$119,0)</f>
        <v>0</v>
      </c>
      <c r="T35" s="303">
        <f>IFERROR('生産者価格表(106分類)'!T35/'生産者価格表(106分類)'!T$119,0)</f>
        <v>0</v>
      </c>
      <c r="U35" s="303">
        <f>IFERROR('生産者価格表(106分類)'!U35/'生産者価格表(106分類)'!U$119,0)</f>
        <v>0</v>
      </c>
      <c r="V35" s="303">
        <f>IFERROR('生産者価格表(106分類)'!V35/'生産者価格表(106分類)'!V$119,0)</f>
        <v>0</v>
      </c>
      <c r="W35" s="303">
        <f>IFERROR('生産者価格表(106分類)'!W35/'生産者価格表(106分類)'!W$119,0)</f>
        <v>0</v>
      </c>
      <c r="X35" s="303">
        <f>IFERROR('生産者価格表(106分類)'!X35/'生産者価格表(106分類)'!X$119,0)</f>
        <v>0</v>
      </c>
      <c r="Y35" s="303">
        <f>IFERROR('生産者価格表(106分類)'!Y35/'生産者価格表(106分類)'!Y$119,0)</f>
        <v>0</v>
      </c>
      <c r="Z35" s="303">
        <f>IFERROR('生産者価格表(106分類)'!Z35/'生産者価格表(106分類)'!Z$119,0)</f>
        <v>0</v>
      </c>
      <c r="AA35" s="303">
        <f>IFERROR('生産者価格表(106分類)'!AA35/'生産者価格表(106分類)'!AA$119,0)</f>
        <v>1.271043717548665E-6</v>
      </c>
      <c r="AB35" s="303">
        <f>IFERROR('生産者価格表(106分類)'!AB35/'生産者価格表(106分類)'!AB$119,0)</f>
        <v>0</v>
      </c>
      <c r="AC35" s="303">
        <f>IFERROR('生産者価格表(106分類)'!AC35/'生産者価格表(106分類)'!AC$119,0)</f>
        <v>2.0649093575995784E-4</v>
      </c>
      <c r="AD35" s="303">
        <f>IFERROR('生産者価格表(106分類)'!AD35/'生産者価格表(106分類)'!AD$119,0)</f>
        <v>0</v>
      </c>
      <c r="AE35" s="303">
        <f>IFERROR('生産者価格表(106分類)'!AE35/'生産者価格表(106分類)'!AE$119,0)</f>
        <v>0</v>
      </c>
      <c r="AF35" s="303">
        <f>IFERROR('生産者価格表(106分類)'!AF35/'生産者価格表(106分類)'!AF$119,0)</f>
        <v>0</v>
      </c>
      <c r="AG35" s="303">
        <f>IFERROR('生産者価格表(106分類)'!AG35/'生産者価格表(106分類)'!AG$119,0)</f>
        <v>0</v>
      </c>
      <c r="AH35" s="303">
        <f>IFERROR('生産者価格表(106分類)'!AH35/'生産者価格表(106分類)'!AH$119,0)</f>
        <v>0.1535043821763529</v>
      </c>
      <c r="AI35" s="303">
        <f>IFERROR('生産者価格表(106分類)'!AI35/'生産者価格表(106分類)'!AI$119,0)</f>
        <v>0</v>
      </c>
      <c r="AJ35" s="303">
        <f>IFERROR('生産者価格表(106分類)'!AJ35/'生産者価格表(106分類)'!AJ$119,0)</f>
        <v>8.6901318813139867E-4</v>
      </c>
      <c r="AK35" s="303">
        <f>IFERROR('生産者価格表(106分類)'!AK35/'生産者価格表(106分類)'!AK$119,0)</f>
        <v>0</v>
      </c>
      <c r="AL35" s="303">
        <f>IFERROR('生産者価格表(106分類)'!AL35/'生産者価格表(106分類)'!AL$119,0)</f>
        <v>0</v>
      </c>
      <c r="AM35" s="303">
        <f>IFERROR('生産者価格表(106分類)'!AM35/'生産者価格表(106分類)'!AM$119,0)</f>
        <v>0</v>
      </c>
      <c r="AN35" s="303">
        <f>IFERROR('生産者価格表(106分類)'!AN35/'生産者価格表(106分類)'!AN$119,0)</f>
        <v>0</v>
      </c>
      <c r="AO35" s="303">
        <f>IFERROR('生産者価格表(106分類)'!AO35/'生産者価格表(106分類)'!AO$119,0)</f>
        <v>0</v>
      </c>
      <c r="AP35" s="303">
        <f>IFERROR('生産者価格表(106分類)'!AP35/'生産者価格表(106分類)'!AP$119,0)</f>
        <v>0</v>
      </c>
      <c r="AQ35" s="303">
        <f>IFERROR('生産者価格表(106分類)'!AQ35/'生産者価格表(106分類)'!AQ$119,0)</f>
        <v>4.3978468141997679E-6</v>
      </c>
      <c r="AR35" s="303">
        <f>IFERROR('生産者価格表(106分類)'!AR35/'生産者価格表(106分類)'!AR$119,0)</f>
        <v>8.0686222410180936E-5</v>
      </c>
      <c r="AS35" s="303">
        <f>IFERROR('生産者価格表(106分類)'!AS35/'生産者価格表(106分類)'!AS$119,0)</f>
        <v>2.3410102863991985E-6</v>
      </c>
      <c r="AT35" s="303">
        <f>IFERROR('生産者価格表(106分類)'!AT35/'生産者価格表(106分類)'!AT$119,0)</f>
        <v>0</v>
      </c>
      <c r="AU35" s="303">
        <f>IFERROR('生産者価格表(106分類)'!AU35/'生産者価格表(106分類)'!AU$119,0)</f>
        <v>0</v>
      </c>
      <c r="AV35" s="303">
        <f>IFERROR('生産者価格表(106分類)'!AV35/'生産者価格表(106分類)'!AV$119,0)</f>
        <v>0</v>
      </c>
      <c r="AW35" s="303">
        <f>IFERROR('生産者価格表(106分類)'!AW35/'生産者価格表(106分類)'!AW$119,0)</f>
        <v>0</v>
      </c>
      <c r="AX35" s="303">
        <f>IFERROR('生産者価格表(106分類)'!AX35/'生産者価格表(106分類)'!AX$119,0)</f>
        <v>0</v>
      </c>
      <c r="AY35" s="303">
        <f>IFERROR('生産者価格表(106分類)'!AY35/'生産者価格表(106分類)'!AY$119,0)</f>
        <v>0</v>
      </c>
      <c r="AZ35" s="303">
        <f>IFERROR('生産者価格表(106分類)'!AZ35/'生産者価格表(106分類)'!AZ$119,0)</f>
        <v>0</v>
      </c>
      <c r="BA35" s="303">
        <f>IFERROR('生産者価格表(106分類)'!BA35/'生産者価格表(106分類)'!BA$119,0)</f>
        <v>6.6072891614028592E-6</v>
      </c>
      <c r="BB35" s="303">
        <f>IFERROR('生産者価格表(106分類)'!BB35/'生産者価格表(106分類)'!BB$119,0)</f>
        <v>0</v>
      </c>
      <c r="BC35" s="303">
        <f>IFERROR('生産者価格表(106分類)'!BC35/'生産者価格表(106分類)'!BC$119,0)</f>
        <v>0</v>
      </c>
      <c r="BD35" s="303">
        <f>IFERROR('生産者価格表(106分類)'!BD35/'生産者価格表(106分類)'!BD$119,0)</f>
        <v>0</v>
      </c>
      <c r="BE35" s="303">
        <f>IFERROR('生産者価格表(106分類)'!BE35/'生産者価格表(106分類)'!BE$119,0)</f>
        <v>0</v>
      </c>
      <c r="BF35" s="303">
        <f>IFERROR('生産者価格表(106分類)'!BF35/'生産者価格表(106分類)'!BF$119,0)</f>
        <v>0</v>
      </c>
      <c r="BG35" s="303">
        <f>IFERROR('生産者価格表(106分類)'!BG35/'生産者価格表(106分類)'!BG$119,0)</f>
        <v>0</v>
      </c>
      <c r="BH35" s="303">
        <f>IFERROR('生産者価格表(106分類)'!BH35/'生産者価格表(106分類)'!BH$119,0)</f>
        <v>0</v>
      </c>
      <c r="BI35" s="303">
        <f>IFERROR('生産者価格表(106分類)'!BI35/'生産者価格表(106分類)'!BI$119,0)</f>
        <v>2.8633990230756274E-4</v>
      </c>
      <c r="BJ35" s="303">
        <f>IFERROR('生産者価格表(106分類)'!BJ35/'生産者価格表(106分類)'!BJ$119,0)</f>
        <v>0</v>
      </c>
      <c r="BK35" s="303">
        <f>IFERROR('生産者価格表(106分類)'!BK35/'生産者価格表(106分類)'!BK$119,0)</f>
        <v>2.8530997916015502E-2</v>
      </c>
      <c r="BL35" s="303">
        <f>IFERROR('生産者価格表(106分類)'!BL35/'生産者価格表(106分類)'!BL$119,0)</f>
        <v>3.3073631916525244E-2</v>
      </c>
      <c r="BM35" s="303">
        <f>IFERROR('生産者価格表(106分類)'!BM35/'生産者価格表(106分類)'!BM$119,0)</f>
        <v>6.0956426078592127E-2</v>
      </c>
      <c r="BN35" s="303">
        <f>IFERROR('生産者価格表(106分類)'!BN35/'生産者価格表(106分類)'!BN$119,0)</f>
        <v>2.7985729638342307E-2</v>
      </c>
      <c r="BO35" s="303">
        <f>IFERROR('生産者価格表(106分類)'!BO35/'生産者価格表(106分類)'!BO$119,0)</f>
        <v>0</v>
      </c>
      <c r="BP35" s="303">
        <f>IFERROR('生産者価格表(106分類)'!BP35/'生産者価格表(106分類)'!BP$119,0)</f>
        <v>8.1970614559313164E-6</v>
      </c>
      <c r="BQ35" s="303">
        <f>IFERROR('生産者価格表(106分類)'!BQ35/'生産者価格表(106分類)'!BQ$119,0)</f>
        <v>0</v>
      </c>
      <c r="BR35" s="303">
        <f>IFERROR('生産者価格表(106分類)'!BR35/'生産者価格表(106分類)'!BR$119,0)</f>
        <v>1.6416678690753505E-4</v>
      </c>
      <c r="BS35" s="303">
        <f>IFERROR('生産者価格表(106分類)'!BS35/'生産者価格表(106分類)'!BS$119,0)</f>
        <v>0</v>
      </c>
      <c r="BT35" s="303">
        <f>IFERROR('生産者価格表(106分類)'!BT35/'生産者価格表(106分類)'!BT$119,0)</f>
        <v>0</v>
      </c>
      <c r="BU35" s="303">
        <f>IFERROR('生産者価格表(106分類)'!BU35/'生産者価格表(106分類)'!BU$119,0)</f>
        <v>4.1976082867503754E-7</v>
      </c>
      <c r="BV35" s="303">
        <f>IFERROR('生産者価格表(106分類)'!BV35/'生産者価格表(106分類)'!BV$119,0)</f>
        <v>4.2434690359368786E-5</v>
      </c>
      <c r="BW35" s="303">
        <f>IFERROR('生産者価格表(106分類)'!BW35/'生産者価格表(106分類)'!BW$119,0)</f>
        <v>1.3115567957467704E-4</v>
      </c>
      <c r="BX35" s="303">
        <f>IFERROR('生産者価格表(106分類)'!BX35/'生産者価格表(106分類)'!BX$119,0)</f>
        <v>0</v>
      </c>
      <c r="BY35" s="303">
        <f>IFERROR('生産者価格表(106分類)'!BY35/'生産者価格表(106分類)'!BY$119,0)</f>
        <v>0</v>
      </c>
      <c r="BZ35" s="303">
        <f>IFERROR('生産者価格表(106分類)'!BZ35/'生産者価格表(106分類)'!BZ$119,0)</f>
        <v>0</v>
      </c>
      <c r="CA35" s="303">
        <f>IFERROR('生産者価格表(106分類)'!CA35/'生産者価格表(106分類)'!CA$119,0)</f>
        <v>0</v>
      </c>
      <c r="CB35" s="303">
        <f>IFERROR('生産者価格表(106分類)'!CB35/'生産者価格表(106分類)'!CB$119,0)</f>
        <v>0</v>
      </c>
      <c r="CC35" s="303">
        <f>IFERROR('生産者価格表(106分類)'!CC35/'生産者価格表(106分類)'!CC$119,0)</f>
        <v>0</v>
      </c>
      <c r="CD35" s="303">
        <f>IFERROR('生産者価格表(106分類)'!CD35/'生産者価格表(106分類)'!CD$119,0)</f>
        <v>0</v>
      </c>
      <c r="CE35" s="303">
        <f>IFERROR('生産者価格表(106分類)'!CE35/'生産者価格表(106分類)'!CE$119,0)</f>
        <v>0</v>
      </c>
      <c r="CF35" s="303">
        <f>IFERROR('生産者価格表(106分類)'!CF35/'生産者価格表(106分類)'!CF$119,0)</f>
        <v>0</v>
      </c>
      <c r="CG35" s="303">
        <f>IFERROR('生産者価格表(106分類)'!CG35/'生産者価格表(106分類)'!CG$119,0)</f>
        <v>0</v>
      </c>
      <c r="CH35" s="303">
        <f>IFERROR('生産者価格表(106分類)'!CH35/'生産者価格表(106分類)'!CH$119,0)</f>
        <v>0</v>
      </c>
      <c r="CI35" s="303">
        <f>IFERROR('生産者価格表(106分類)'!CI35/'生産者価格表(106分類)'!CI$119,0)</f>
        <v>0</v>
      </c>
      <c r="CJ35" s="303">
        <f>IFERROR('生産者価格表(106分類)'!CJ35/'生産者価格表(106分類)'!CJ$119,0)</f>
        <v>0</v>
      </c>
      <c r="CK35" s="303">
        <f>IFERROR('生産者価格表(106分類)'!CK35/'生産者価格表(106分類)'!CK$119,0)</f>
        <v>0</v>
      </c>
      <c r="CL35" s="303">
        <f>IFERROR('生産者価格表(106分類)'!CL35/'生産者価格表(106分類)'!CL$119,0)</f>
        <v>3.6948565428580373E-6</v>
      </c>
      <c r="CM35" s="303">
        <f>IFERROR('生産者価格表(106分類)'!CM35/'生産者価格表(106分類)'!CM$119,0)</f>
        <v>0</v>
      </c>
      <c r="CN35" s="303">
        <f>IFERROR('生産者価格表(106分類)'!CN35/'生産者価格表(106分類)'!CN$119,0)</f>
        <v>2.2868528957699495E-6</v>
      </c>
      <c r="CO35" s="303">
        <f>IFERROR('生産者価格表(106分類)'!CO35/'生産者価格表(106分類)'!CO$119,0)</f>
        <v>0</v>
      </c>
      <c r="CP35" s="303">
        <f>IFERROR('生産者価格表(106分類)'!CP35/'生産者価格表(106分類)'!CP$119,0)</f>
        <v>0</v>
      </c>
      <c r="CQ35" s="303">
        <f>IFERROR('生産者価格表(106分類)'!CQ35/'生産者価格表(106分類)'!CQ$119,0)</f>
        <v>0</v>
      </c>
      <c r="CR35" s="303">
        <f>IFERROR('生産者価格表(106分類)'!CR35/'生産者価格表(106分類)'!CR$119,0)</f>
        <v>0</v>
      </c>
      <c r="CS35" s="303">
        <f>IFERROR('生産者価格表(106分類)'!CS35/'生産者価格表(106分類)'!CS$119,0)</f>
        <v>0</v>
      </c>
      <c r="CT35" s="303">
        <f>IFERROR('生産者価格表(106分類)'!CT35/'生産者価格表(106分類)'!CT$119,0)</f>
        <v>0</v>
      </c>
      <c r="CU35" s="303">
        <f>IFERROR('生産者価格表(106分類)'!CU35/'生産者価格表(106分類)'!CU$119,0)</f>
        <v>0</v>
      </c>
      <c r="CV35" s="303">
        <f>IFERROR('生産者価格表(106分類)'!CV35/'生産者価格表(106分類)'!CV$119,0)</f>
        <v>0</v>
      </c>
      <c r="CW35" s="303">
        <f>IFERROR('生産者価格表(106分類)'!CW35/'生産者価格表(106分類)'!CW$119,0)</f>
        <v>0</v>
      </c>
      <c r="CX35" s="303">
        <f>IFERROR('生産者価格表(106分類)'!CX35/'生産者価格表(106分類)'!CX$119,0)</f>
        <v>0</v>
      </c>
      <c r="CY35" s="303">
        <f>IFERROR('生産者価格表(106分類)'!CY35/'生産者価格表(106分類)'!CY$119,0)</f>
        <v>0</v>
      </c>
      <c r="CZ35" s="303">
        <f>IFERROR('生産者価格表(106分類)'!CZ35/'生産者価格表(106分類)'!CZ$119,0)</f>
        <v>0</v>
      </c>
      <c r="DA35" s="303">
        <f>IFERROR('生産者価格表(106分類)'!DA35/'生産者価格表(106分類)'!DA$119,0)</f>
        <v>0</v>
      </c>
      <c r="DB35" s="303">
        <f>IFERROR('生産者価格表(106分類)'!DB35/'生産者価格表(106分類)'!DB$119,0)</f>
        <v>0</v>
      </c>
      <c r="DC35" s="303">
        <f>IFERROR('生産者価格表(106分類)'!DC35/'生産者価格表(106分類)'!DC$119,0)</f>
        <v>0</v>
      </c>
      <c r="DD35" s="304">
        <f>IFERROR('生産者価格表(106分類)'!DD35/'生産者価格表(106分類)'!DD$119,0)</f>
        <v>6.5173010013068868E-4</v>
      </c>
      <c r="DE35" s="304">
        <f>IFERROR('生産者価格表(106分類)'!DE35/'生産者価格表(106分類)'!DE$119,0)</f>
        <v>3.5139508098254901E-3</v>
      </c>
    </row>
    <row r="36" spans="1:109" x14ac:dyDescent="0.15">
      <c r="A36" s="309" t="s">
        <v>91</v>
      </c>
      <c r="B36" s="302" t="s">
        <v>92</v>
      </c>
      <c r="C36" s="303">
        <f>IFERROR('生産者価格表(106分類)'!C36/'生産者価格表(106分類)'!C$119,0)</f>
        <v>1.1947855381716263E-4</v>
      </c>
      <c r="D36" s="303">
        <f>IFERROR('生産者価格表(106分類)'!D36/'生産者価格表(106分類)'!D$119,0)</f>
        <v>0</v>
      </c>
      <c r="E36" s="303">
        <f>IFERROR('生産者価格表(106分類)'!E36/'生産者価格表(106分類)'!E$119,0)</f>
        <v>0</v>
      </c>
      <c r="F36" s="303">
        <f>IFERROR('生産者価格表(106分類)'!F36/'生産者価格表(106分類)'!F$119,0)</f>
        <v>0</v>
      </c>
      <c r="G36" s="303">
        <f>IFERROR('生産者価格表(106分類)'!G36/'生産者価格表(106分類)'!G$119,0)</f>
        <v>0</v>
      </c>
      <c r="H36" s="303">
        <f>IFERROR('生産者価格表(106分類)'!H36/'生産者価格表(106分類)'!H$119,0)</f>
        <v>0</v>
      </c>
      <c r="I36" s="303">
        <f>IFERROR('生産者価格表(106分類)'!I36/'生産者価格表(106分類)'!I$119,0)</f>
        <v>0</v>
      </c>
      <c r="J36" s="303">
        <f>IFERROR('生産者価格表(106分類)'!J36/'生産者価格表(106分類)'!J$119,0)</f>
        <v>0</v>
      </c>
      <c r="K36" s="303">
        <f>IFERROR('生産者価格表(106分類)'!K36/'生産者価格表(106分類)'!K$119,0)</f>
        <v>2.8697014907812274E-7</v>
      </c>
      <c r="L36" s="303">
        <f>IFERROR('生産者価格表(106分類)'!L36/'生産者価格表(106分類)'!L$119,0)</f>
        <v>0</v>
      </c>
      <c r="M36" s="303">
        <f>IFERROR('生産者価格表(106分類)'!M36/'生産者価格表(106分類)'!M$119,0)</f>
        <v>0</v>
      </c>
      <c r="N36" s="303">
        <f>IFERROR('生産者価格表(106分類)'!N36/'生産者価格表(106分類)'!N$119,0)</f>
        <v>0</v>
      </c>
      <c r="O36" s="303">
        <f>IFERROR('生産者価格表(106分類)'!O36/'生産者価格表(106分類)'!O$119,0)</f>
        <v>0</v>
      </c>
      <c r="P36" s="303">
        <f>IFERROR('生産者価格表(106分類)'!P36/'生産者価格表(106分類)'!P$119,0)</f>
        <v>4.1264071785337226E-6</v>
      </c>
      <c r="Q36" s="303">
        <f>IFERROR('生産者価格表(106分類)'!Q36/'生産者価格表(106分類)'!Q$119,0)</f>
        <v>1.4620275426212811E-3</v>
      </c>
      <c r="R36" s="303">
        <f>IFERROR('生産者価格表(106分類)'!R36/'生産者価格表(106分類)'!R$119,0)</f>
        <v>0</v>
      </c>
      <c r="S36" s="303">
        <f>IFERROR('生産者価格表(106分類)'!S36/'生産者価格表(106分類)'!S$119,0)</f>
        <v>0</v>
      </c>
      <c r="T36" s="303">
        <f>IFERROR('生産者価格表(106分類)'!T36/'生産者価格表(106分類)'!T$119,0)</f>
        <v>0</v>
      </c>
      <c r="U36" s="303">
        <f>IFERROR('生産者価格表(106分類)'!U36/'生産者価格表(106分類)'!U$119,0)</f>
        <v>0</v>
      </c>
      <c r="V36" s="303">
        <f>IFERROR('生産者価格表(106分類)'!V36/'生産者価格表(106分類)'!V$119,0)</f>
        <v>1.6013805334270261E-4</v>
      </c>
      <c r="W36" s="303">
        <f>IFERROR('生産者価格表(106分類)'!W36/'生産者価格表(106分類)'!W$119,0)</f>
        <v>0</v>
      </c>
      <c r="X36" s="303">
        <f>IFERROR('生産者価格表(106分類)'!X36/'生産者価格表(106分類)'!X$119,0)</f>
        <v>1.141370100668843E-5</v>
      </c>
      <c r="Y36" s="303">
        <f>IFERROR('生産者価格表(106分類)'!Y36/'生産者価格表(106分類)'!Y$119,0)</f>
        <v>0</v>
      </c>
      <c r="Z36" s="303">
        <f>IFERROR('生産者価格表(106分類)'!Z36/'生産者価格表(106分類)'!Z$119,0)</f>
        <v>0</v>
      </c>
      <c r="AA36" s="303">
        <f>IFERROR('生産者価格表(106分類)'!AA36/'生産者価格表(106分類)'!AA$119,0)</f>
        <v>5.0841748701946601E-5</v>
      </c>
      <c r="AB36" s="303">
        <f>IFERROR('生産者価格表(106分類)'!AB36/'生産者価格表(106分類)'!AB$119,0)</f>
        <v>0</v>
      </c>
      <c r="AC36" s="303">
        <f>IFERROR('生産者価格表(106分類)'!AC36/'生産者価格表(106分類)'!AC$119,0)</f>
        <v>0</v>
      </c>
      <c r="AD36" s="303">
        <f>IFERROR('生産者価格表(106分類)'!AD36/'生産者価格表(106分類)'!AD$119,0)</f>
        <v>6.2608960087533286E-5</v>
      </c>
      <c r="AE36" s="303">
        <f>IFERROR('生産者価格表(106分類)'!AE36/'生産者価格表(106分類)'!AE$119,0)</f>
        <v>0</v>
      </c>
      <c r="AF36" s="303">
        <f>IFERROR('生産者価格表(106分類)'!AF36/'生産者価格表(106分類)'!AF$119,0)</f>
        <v>0</v>
      </c>
      <c r="AG36" s="303">
        <f>IFERROR('生産者価格表(106分類)'!AG36/'生産者価格表(106分類)'!AG$119,0)</f>
        <v>0</v>
      </c>
      <c r="AH36" s="303">
        <f>IFERROR('生産者価格表(106分類)'!AH36/'生産者価格表(106分類)'!AH$119,0)</f>
        <v>4.7266294759704063E-5</v>
      </c>
      <c r="AI36" s="303">
        <f>IFERROR('生産者価格表(106分類)'!AI36/'生産者価格表(106分類)'!AI$119,0)</f>
        <v>6.5583794891177242E-3</v>
      </c>
      <c r="AJ36" s="303">
        <f>IFERROR('生産者価格表(106分類)'!AJ36/'生産者価格表(106分類)'!AJ$119,0)</f>
        <v>0</v>
      </c>
      <c r="AK36" s="303">
        <f>IFERROR('生産者価格表(106分類)'!AK36/'生産者価格表(106分類)'!AK$119,0)</f>
        <v>0</v>
      </c>
      <c r="AL36" s="303">
        <f>IFERROR('生産者価格表(106分類)'!AL36/'生産者価格表(106分類)'!AL$119,0)</f>
        <v>0</v>
      </c>
      <c r="AM36" s="303">
        <f>IFERROR('生産者価格表(106分類)'!AM36/'生産者価格表(106分類)'!AM$119,0)</f>
        <v>0</v>
      </c>
      <c r="AN36" s="303">
        <f>IFERROR('生産者価格表(106分類)'!AN36/'生産者価格表(106分類)'!AN$119,0)</f>
        <v>0</v>
      </c>
      <c r="AO36" s="303">
        <f>IFERROR('生産者価格表(106分類)'!AO36/'生産者価格表(106分類)'!AO$119,0)</f>
        <v>0</v>
      </c>
      <c r="AP36" s="303">
        <f>IFERROR('生産者価格表(106分類)'!AP36/'生産者価格表(106分類)'!AP$119,0)</f>
        <v>0</v>
      </c>
      <c r="AQ36" s="303">
        <f>IFERROR('生産者価格表(106分類)'!AQ36/'生産者価格表(106分類)'!AQ$119,0)</f>
        <v>6.2826383059996684E-7</v>
      </c>
      <c r="AR36" s="303">
        <f>IFERROR('生産者価格表(106分類)'!AR36/'生産者価格表(106分類)'!AR$119,0)</f>
        <v>2.4692766341046749E-5</v>
      </c>
      <c r="AS36" s="303">
        <f>IFERROR('生産者価格表(106分類)'!AS36/'生産者価格表(106分類)'!AS$119,0)</f>
        <v>1.1705051431995992E-5</v>
      </c>
      <c r="AT36" s="303">
        <f>IFERROR('生産者価格表(106分類)'!AT36/'生産者価格表(106分類)'!AT$119,0)</f>
        <v>4.4525830720230287E-5</v>
      </c>
      <c r="AU36" s="303">
        <f>IFERROR('生産者価格表(106分類)'!AU36/'生産者価格表(106分類)'!AU$119,0)</f>
        <v>6.0636317082943193E-4</v>
      </c>
      <c r="AV36" s="303">
        <f>IFERROR('生産者価格表(106分類)'!AV36/'生産者価格表(106分類)'!AV$119,0)</f>
        <v>6.3661691211771591E-3</v>
      </c>
      <c r="AW36" s="303">
        <f>IFERROR('生産者価格表(106分類)'!AW36/'生産者価格表(106分類)'!AW$119,0)</f>
        <v>3.89443892128968E-2</v>
      </c>
      <c r="AX36" s="303">
        <f>IFERROR('生産者価格表(106分類)'!AX36/'生産者価格表(106分類)'!AX$119,0)</f>
        <v>6.2947741755970895E-4</v>
      </c>
      <c r="AY36" s="303">
        <f>IFERROR('生産者価格表(106分類)'!AY36/'生産者価格表(106分類)'!AY$119,0)</f>
        <v>2.3829192349240643E-5</v>
      </c>
      <c r="AZ36" s="303">
        <f>IFERROR('生産者価格表(106分類)'!AZ36/'生産者価格表(106分類)'!AZ$119,0)</f>
        <v>2.2020772929129813E-4</v>
      </c>
      <c r="BA36" s="303">
        <f>IFERROR('生産者価格表(106分類)'!BA36/'生産者価格表(106分類)'!BA$119,0)</f>
        <v>2.1671908449401379E-4</v>
      </c>
      <c r="BB36" s="303">
        <f>IFERROR('生産者価格表(106分類)'!BB36/'生産者価格表(106分類)'!BB$119,0)</f>
        <v>2.144383047523814E-3</v>
      </c>
      <c r="BC36" s="303">
        <f>IFERROR('生産者価格表(106分類)'!BC36/'生産者価格表(106分類)'!BC$119,0)</f>
        <v>0</v>
      </c>
      <c r="BD36" s="303">
        <f>IFERROR('生産者価格表(106分類)'!BD36/'生産者価格表(106分類)'!BD$119,0)</f>
        <v>0</v>
      </c>
      <c r="BE36" s="303">
        <f>IFERROR('生産者価格表(106分類)'!BE36/'生産者価格表(106分類)'!BE$119,0)</f>
        <v>0</v>
      </c>
      <c r="BF36" s="303">
        <f>IFERROR('生産者価格表(106分類)'!BF36/'生産者価格表(106分類)'!BF$119,0)</f>
        <v>9.7966811858505773E-5</v>
      </c>
      <c r="BG36" s="303">
        <f>IFERROR('生産者価格表(106分類)'!BG36/'生産者価格表(106分類)'!BG$119,0)</f>
        <v>3.7071871374336657E-5</v>
      </c>
      <c r="BH36" s="303">
        <f>IFERROR('生産者価格表(106分類)'!BH36/'生産者価格表(106分類)'!BH$119,0)</f>
        <v>0</v>
      </c>
      <c r="BI36" s="303">
        <f>IFERROR('生産者価格表(106分類)'!BI36/'生産者価格表(106分類)'!BI$119,0)</f>
        <v>1.9538487451574869E-4</v>
      </c>
      <c r="BJ36" s="303">
        <f>IFERROR('生産者価格表(106分類)'!BJ36/'生産者価格表(106分類)'!BJ$119,0)</f>
        <v>7.8602567280774415E-5</v>
      </c>
      <c r="BK36" s="303">
        <f>IFERROR('生産者価格表(106分類)'!BK36/'生産者価格表(106分類)'!BK$119,0)</f>
        <v>5.0695666146185663E-3</v>
      </c>
      <c r="BL36" s="303">
        <f>IFERROR('生産者価格表(106分類)'!BL36/'生産者価格表(106分類)'!BL$119,0)</f>
        <v>7.7710141173423133E-4</v>
      </c>
      <c r="BM36" s="303">
        <f>IFERROR('生産者価格表(106分類)'!BM36/'生産者価格表(106分類)'!BM$119,0)</f>
        <v>2.6424487306785235E-4</v>
      </c>
      <c r="BN36" s="303">
        <f>IFERROR('生産者価格表(106分類)'!BN36/'生産者価格表(106分類)'!BN$119,0)</f>
        <v>1.5847571150944158E-3</v>
      </c>
      <c r="BO36" s="303">
        <f>IFERROR('生産者価格表(106分類)'!BO36/'生産者価格表(106分類)'!BO$119,0)</f>
        <v>0</v>
      </c>
      <c r="BP36" s="303">
        <f>IFERROR('生産者価格表(106分類)'!BP36/'生産者価格表(106分類)'!BP$119,0)</f>
        <v>0</v>
      </c>
      <c r="BQ36" s="303">
        <f>IFERROR('生産者価格表(106分類)'!BQ36/'生産者価格表(106分類)'!BQ$119,0)</f>
        <v>0</v>
      </c>
      <c r="BR36" s="303">
        <f>IFERROR('生産者価格表(106分類)'!BR36/'生産者価格表(106分類)'!BR$119,0)</f>
        <v>2.0766396976337767E-4</v>
      </c>
      <c r="BS36" s="303">
        <f>IFERROR('生産者価格表(106分類)'!BS36/'生産者価格表(106分類)'!BS$119,0)</f>
        <v>5.7424542199487257E-5</v>
      </c>
      <c r="BT36" s="303">
        <f>IFERROR('生産者価格表(106分類)'!BT36/'生産者価格表(106分類)'!BT$119,0)</f>
        <v>2.5539755365628964E-6</v>
      </c>
      <c r="BU36" s="303">
        <f>IFERROR('生産者価格表(106分類)'!BU36/'生産者価格表(106分類)'!BU$119,0)</f>
        <v>0</v>
      </c>
      <c r="BV36" s="303">
        <f>IFERROR('生産者価格表(106分類)'!BV36/'生産者価格表(106分類)'!BV$119,0)</f>
        <v>0</v>
      </c>
      <c r="BW36" s="303">
        <f>IFERROR('生産者価格表(106分類)'!BW36/'生産者価格表(106分類)'!BW$119,0)</f>
        <v>0</v>
      </c>
      <c r="BX36" s="303">
        <f>IFERROR('生産者価格表(106分類)'!BX36/'生産者価格表(106分類)'!BX$119,0)</f>
        <v>0</v>
      </c>
      <c r="BY36" s="303">
        <f>IFERROR('生産者価格表(106分類)'!BY36/'生産者価格表(106分類)'!BY$119,0)</f>
        <v>7.582405769346559E-6</v>
      </c>
      <c r="BZ36" s="303">
        <f>IFERROR('生産者価格表(106分類)'!BZ36/'生産者価格表(106分類)'!BZ$119,0)</f>
        <v>0</v>
      </c>
      <c r="CA36" s="303">
        <f>IFERROR('生産者価格表(106分類)'!CA36/'生産者価格表(106分類)'!CA$119,0)</f>
        <v>1.1274895608119863E-4</v>
      </c>
      <c r="CB36" s="303">
        <f>IFERROR('生産者価格表(106分類)'!CB36/'生産者価格表(106分類)'!CB$119,0)</f>
        <v>4.4607728556618804E-7</v>
      </c>
      <c r="CC36" s="303">
        <f>IFERROR('生産者価格表(106分類)'!CC36/'生産者価格表(106分類)'!CC$119,0)</f>
        <v>9.5822613178483983E-6</v>
      </c>
      <c r="CD36" s="303">
        <f>IFERROR('生産者価格表(106分類)'!CD36/'生産者価格表(106分類)'!CD$119,0)</f>
        <v>1.0942194030267203E-6</v>
      </c>
      <c r="CE36" s="303">
        <f>IFERROR('生産者価格表(106分類)'!CE36/'生産者価格表(106分類)'!CE$119,0)</f>
        <v>5.5447977001885228E-6</v>
      </c>
      <c r="CF36" s="303">
        <f>IFERROR('生産者価格表(106分類)'!CF36/'生産者価格表(106分類)'!CF$119,0)</f>
        <v>0</v>
      </c>
      <c r="CG36" s="303">
        <f>IFERROR('生産者価格表(106分類)'!CG36/'生産者価格表(106分類)'!CG$119,0)</f>
        <v>0</v>
      </c>
      <c r="CH36" s="303">
        <f>IFERROR('生産者価格表(106分類)'!CH36/'生産者価格表(106分類)'!CH$119,0)</f>
        <v>0</v>
      </c>
      <c r="CI36" s="303">
        <f>IFERROR('生産者価格表(106分類)'!CI36/'生産者価格表(106分類)'!CI$119,0)</f>
        <v>0</v>
      </c>
      <c r="CJ36" s="303">
        <f>IFERROR('生産者価格表(106分類)'!CJ36/'生産者価格表(106分類)'!CJ$119,0)</f>
        <v>0</v>
      </c>
      <c r="CK36" s="303">
        <f>IFERROR('生産者価格表(106分類)'!CK36/'生産者価格表(106分類)'!CK$119,0)</f>
        <v>0</v>
      </c>
      <c r="CL36" s="303">
        <f>IFERROR('生産者価格表(106分類)'!CL36/'生産者価格表(106分類)'!CL$119,0)</f>
        <v>4.1424025466408423E-5</v>
      </c>
      <c r="CM36" s="303">
        <f>IFERROR('生産者価格表(106分類)'!CM36/'生産者価格表(106分類)'!CM$119,0)</f>
        <v>8.9404859854291623E-5</v>
      </c>
      <c r="CN36" s="303">
        <f>IFERROR('生産者価格表(106分類)'!CN36/'生産者価格表(106分類)'!CN$119,0)</f>
        <v>1.1238248516355179E-5</v>
      </c>
      <c r="CO36" s="303">
        <f>IFERROR('生産者価格表(106分類)'!CO36/'生産者価格表(106分類)'!CO$119,0)</f>
        <v>2.0994310785402945E-4</v>
      </c>
      <c r="CP36" s="303">
        <f>IFERROR('生産者価格表(106分類)'!CP36/'生産者価格表(106分類)'!CP$119,0)</f>
        <v>1.9832999421817645E-4</v>
      </c>
      <c r="CQ36" s="303">
        <f>IFERROR('生産者価格表(106分類)'!CQ36/'生産者価格表(106分類)'!CQ$119,0)</f>
        <v>1.1000199586131841E-3</v>
      </c>
      <c r="CR36" s="303">
        <f>IFERROR('生産者価格表(106分類)'!CR36/'生産者価格表(106分類)'!CR$119,0)</f>
        <v>7.9299664553233648E-4</v>
      </c>
      <c r="CS36" s="303">
        <f>IFERROR('生産者価格表(106分類)'!CS36/'生産者価格表(106分類)'!CS$119,0)</f>
        <v>2.2701838588626137E-4</v>
      </c>
      <c r="CT36" s="303">
        <f>IFERROR('生産者価格表(106分類)'!CT36/'生産者価格表(106分類)'!CT$119,0)</f>
        <v>1.4734465048301787E-7</v>
      </c>
      <c r="CU36" s="303">
        <f>IFERROR('生産者価格表(106分類)'!CU36/'生産者価格表(106分類)'!CU$119,0)</f>
        <v>0</v>
      </c>
      <c r="CV36" s="303">
        <f>IFERROR('生産者価格表(106分類)'!CV36/'生産者価格表(106分類)'!CV$119,0)</f>
        <v>0</v>
      </c>
      <c r="CW36" s="303">
        <f>IFERROR('生産者価格表(106分類)'!CW36/'生産者価格表(106分類)'!CW$119,0)</f>
        <v>9.3238545360438619E-6</v>
      </c>
      <c r="CX36" s="303">
        <f>IFERROR('生産者価格表(106分類)'!CX36/'生産者価格表(106分類)'!CX$119,0)</f>
        <v>1.1994614899120699E-3</v>
      </c>
      <c r="CY36" s="303">
        <f>IFERROR('生産者価格表(106分類)'!CY36/'生産者価格表(106分類)'!CY$119,0)</f>
        <v>1.1289723149555363E-3</v>
      </c>
      <c r="CZ36" s="303">
        <f>IFERROR('生産者価格表(106分類)'!CZ36/'生産者価格表(106分類)'!CZ$119,0)</f>
        <v>0</v>
      </c>
      <c r="DA36" s="303">
        <f>IFERROR('生産者価格表(106分類)'!DA36/'生産者価格表(106分類)'!DA$119,0)</f>
        <v>9.6490970342470301E-6</v>
      </c>
      <c r="DB36" s="303">
        <f>IFERROR('生産者価格表(106分類)'!DB36/'生産者価格表(106分類)'!DB$119,0)</f>
        <v>1.1913848904459969E-4</v>
      </c>
      <c r="DC36" s="303">
        <f>IFERROR('生産者価格表(106分類)'!DC36/'生産者価格表(106分類)'!DC$119,0)</f>
        <v>0</v>
      </c>
      <c r="DD36" s="304">
        <f>IFERROR('生産者価格表(106分類)'!DD36/'生産者価格表(106分類)'!DD$119,0)</f>
        <v>1.0848462129409886E-3</v>
      </c>
      <c r="DE36" s="304">
        <f>IFERROR('生産者価格表(106分類)'!DE36/'生産者価格表(106分類)'!DE$119,0)</f>
        <v>9.9509571663234709E-4</v>
      </c>
    </row>
    <row r="37" spans="1:109" x14ac:dyDescent="0.15">
      <c r="A37" s="309" t="s">
        <v>93</v>
      </c>
      <c r="B37" s="302" t="s">
        <v>10</v>
      </c>
      <c r="C37" s="303">
        <f>IFERROR('生産者価格表(106分類)'!C37/'生産者価格表(106分類)'!C$119,0)</f>
        <v>3.2849764297159948E-3</v>
      </c>
      <c r="D37" s="303">
        <f>IFERROR('生産者価格表(106分類)'!D37/'生産者価格表(106分類)'!D$119,0)</f>
        <v>1.6652532374163797E-3</v>
      </c>
      <c r="E37" s="303">
        <f>IFERROR('生産者価格表(106分類)'!E37/'生産者価格表(106分類)'!E$119,0)</f>
        <v>2.8532796103269793E-3</v>
      </c>
      <c r="F37" s="303">
        <f>IFERROR('生産者価格表(106分類)'!F37/'生産者価格表(106分類)'!F$119,0)</f>
        <v>1.4482012073219492E-4</v>
      </c>
      <c r="G37" s="303">
        <f>IFERROR('生産者価格表(106分類)'!G37/'生産者価格表(106分類)'!G$119,0)</f>
        <v>1.8901539768977308E-5</v>
      </c>
      <c r="H37" s="303">
        <f>IFERROR('生産者価格表(106分類)'!H37/'生産者価格表(106分類)'!H$119,0)</f>
        <v>0</v>
      </c>
      <c r="I37" s="303">
        <f>IFERROR('生産者価格表(106分類)'!I37/'生産者価格表(106分類)'!I$119,0)</f>
        <v>0</v>
      </c>
      <c r="J37" s="303">
        <f>IFERROR('生産者価格表(106分類)'!J37/'生産者価格表(106分類)'!J$119,0)</f>
        <v>1.1546704855027273E-4</v>
      </c>
      <c r="K37" s="303">
        <f>IFERROR('生産者価格表(106分類)'!K37/'生産者価格表(106分類)'!K$119,0)</f>
        <v>1.1478805963124909E-7</v>
      </c>
      <c r="L37" s="303">
        <f>IFERROR('生産者価格表(106分類)'!L37/'生産者価格表(106分類)'!L$119,0)</f>
        <v>2.1589625308163878E-3</v>
      </c>
      <c r="M37" s="303">
        <f>IFERROR('生産者価格表(106分類)'!M37/'生産者価格表(106分類)'!M$119,0)</f>
        <v>0</v>
      </c>
      <c r="N37" s="303">
        <f>IFERROR('生産者価格表(106分類)'!N37/'生産者価格表(106分類)'!N$119,0)</f>
        <v>0</v>
      </c>
      <c r="O37" s="303">
        <f>IFERROR('生産者価格表(106分類)'!O37/'生産者価格表(106分類)'!O$119,0)</f>
        <v>0</v>
      </c>
      <c r="P37" s="303">
        <f>IFERROR('生産者価格表(106分類)'!P37/'生産者価格表(106分類)'!P$119,0)</f>
        <v>1.373504103711939E-4</v>
      </c>
      <c r="Q37" s="303">
        <f>IFERROR('生産者価格表(106分類)'!Q37/'生産者価格表(106分類)'!Q$119,0)</f>
        <v>1.4761534125982984E-3</v>
      </c>
      <c r="R37" s="303">
        <f>IFERROR('生産者価格表(106分類)'!R37/'生産者価格表(106分類)'!R$119,0)</f>
        <v>1.4323054942524838E-3</v>
      </c>
      <c r="S37" s="303">
        <f>IFERROR('生産者価格表(106分類)'!S37/'生産者価格表(106分類)'!S$119,0)</f>
        <v>7.3600468687784608E-7</v>
      </c>
      <c r="T37" s="303">
        <f>IFERROR('生産者価格表(106分類)'!T37/'生産者価格表(106分類)'!T$119,0)</f>
        <v>1.8832786913473031E-5</v>
      </c>
      <c r="U37" s="303">
        <f>IFERROR('生産者価格表(106分類)'!U37/'生産者価格表(106分類)'!U$119,0)</f>
        <v>4.3569446953912443E-3</v>
      </c>
      <c r="V37" s="303">
        <f>IFERROR('生産者価格表(106分類)'!V37/'生産者価格表(106分類)'!V$119,0)</f>
        <v>1.0633644765995282E-2</v>
      </c>
      <c r="W37" s="303">
        <f>IFERROR('生産者価格表(106分類)'!W37/'生産者価格表(106分類)'!W$119,0)</f>
        <v>0</v>
      </c>
      <c r="X37" s="303">
        <f>IFERROR('生産者価格表(106分類)'!X37/'生産者価格表(106分類)'!X$119,0)</f>
        <v>5.3359052206268401E-4</v>
      </c>
      <c r="Y37" s="303">
        <f>IFERROR('生産者価格表(106分類)'!Y37/'生産者価格表(106分類)'!Y$119,0)</f>
        <v>0</v>
      </c>
      <c r="Z37" s="303">
        <f>IFERROR('生産者価格表(106分類)'!Z37/'生産者価格表(106分類)'!Z$119,0)</f>
        <v>1.1473355338640495E-3</v>
      </c>
      <c r="AA37" s="303">
        <f>IFERROR('生産者価格表(106分類)'!AA37/'生産者価格表(106分類)'!AA$119,0)</f>
        <v>1.6027861278288668E-3</v>
      </c>
      <c r="AB37" s="303">
        <f>IFERROR('生産者価格表(106分類)'!AB37/'生産者価格表(106分類)'!AB$119,0)</f>
        <v>0</v>
      </c>
      <c r="AC37" s="303">
        <f>IFERROR('生産者価格表(106分類)'!AC37/'生産者価格表(106分類)'!AC$119,0)</f>
        <v>1.0484755272639239E-2</v>
      </c>
      <c r="AD37" s="303">
        <f>IFERROR('生産者価格表(106分類)'!AD37/'生産者価格表(106分類)'!AD$119,0)</f>
        <v>1.3267136780453483E-4</v>
      </c>
      <c r="AE37" s="303">
        <f>IFERROR('生産者価格表(106分類)'!AE37/'生産者価格表(106分類)'!AE$119,0)</f>
        <v>2.3224880180731794E-4</v>
      </c>
      <c r="AF37" s="303">
        <f>IFERROR('生産者価格表(106分類)'!AF37/'生産者価格表(106分類)'!AF$119,0)</f>
        <v>9.4816687737041722E-5</v>
      </c>
      <c r="AG37" s="303">
        <f>IFERROR('生産者価格表(106分類)'!AG37/'生産者価格表(106分類)'!AG$119,0)</f>
        <v>1.8267018016621554E-2</v>
      </c>
      <c r="AH37" s="303">
        <f>IFERROR('生産者価格表(106分類)'!AH37/'生産者価格表(106分類)'!AH$119,0)</f>
        <v>1.444989713672603E-2</v>
      </c>
      <c r="AI37" s="303">
        <f>IFERROR('生産者価格表(106分類)'!AI37/'生産者価格表(106分類)'!AI$119,0)</f>
        <v>2.5158947155223123E-2</v>
      </c>
      <c r="AJ37" s="303">
        <f>IFERROR('生産者価格表(106分類)'!AJ37/'生産者価格表(106分類)'!AJ$119,0)</f>
        <v>7.281470265172485E-2</v>
      </c>
      <c r="AK37" s="303">
        <f>IFERROR('生産者価格表(106分類)'!AK37/'生産者価格表(106分類)'!AK$119,0)</f>
        <v>0</v>
      </c>
      <c r="AL37" s="303">
        <f>IFERROR('生産者価格表(106分類)'!AL37/'生産者価格表(106分類)'!AL$119,0)</f>
        <v>0</v>
      </c>
      <c r="AM37" s="303">
        <f>IFERROR('生産者価格表(106分類)'!AM37/'生産者価格表(106分類)'!AM$119,0)</f>
        <v>0</v>
      </c>
      <c r="AN37" s="303">
        <f>IFERROR('生産者価格表(106分類)'!AN37/'生産者価格表(106分類)'!AN$119,0)</f>
        <v>0</v>
      </c>
      <c r="AO37" s="303">
        <f>IFERROR('生産者価格表(106分類)'!AO37/'生産者価格表(106分類)'!AO$119,0)</f>
        <v>1.3729890175126151E-3</v>
      </c>
      <c r="AP37" s="303">
        <f>IFERROR('生産者価格表(106分類)'!AP37/'生産者価格表(106分類)'!AP$119,0)</f>
        <v>6.5641071911937202E-3</v>
      </c>
      <c r="AQ37" s="303">
        <f>IFERROR('生産者価格表(106分類)'!AQ37/'生産者価格表(106分類)'!AQ$119,0)</f>
        <v>3.5295862003106135E-3</v>
      </c>
      <c r="AR37" s="303">
        <f>IFERROR('生産者価格表(106分類)'!AR37/'生産者価格表(106分類)'!AR$119,0)</f>
        <v>2.6995105963268291E-3</v>
      </c>
      <c r="AS37" s="303">
        <f>IFERROR('生産者価格表(106分類)'!AS37/'生産者価格表(106分類)'!AS$119,0)</f>
        <v>1.2456515733930135E-2</v>
      </c>
      <c r="AT37" s="303">
        <f>IFERROR('生産者価格表(106分類)'!AT37/'生産者価格表(106分類)'!AT$119,0)</f>
        <v>1.0994160846428604E-2</v>
      </c>
      <c r="AU37" s="303">
        <f>IFERROR('生産者価格表(106分類)'!AU37/'生産者価格表(106分類)'!AU$119,0)</f>
        <v>1.5212644921869141E-3</v>
      </c>
      <c r="AV37" s="303">
        <f>IFERROR('生産者価格表(106分類)'!AV37/'生産者価格表(106分類)'!AV$119,0)</f>
        <v>1.1167571311292073E-2</v>
      </c>
      <c r="AW37" s="303">
        <f>IFERROR('生産者価格表(106分類)'!AW37/'生産者価格表(106分類)'!AW$119,0)</f>
        <v>3.2172204210578685E-3</v>
      </c>
      <c r="AX37" s="303">
        <f>IFERROR('生産者価格表(106分類)'!AX37/'生産者価格表(106分類)'!AX$119,0)</f>
        <v>7.4286080853141999E-3</v>
      </c>
      <c r="AY37" s="303">
        <f>IFERROR('生産者価格表(106分類)'!AY37/'生産者価格表(106分類)'!AY$119,0)</f>
        <v>1.6918726567960857E-3</v>
      </c>
      <c r="AZ37" s="303">
        <f>IFERROR('生産者価格表(106分類)'!AZ37/'生産者価格表(106分類)'!AZ$119,0)</f>
        <v>2.2020772929129813E-4</v>
      </c>
      <c r="BA37" s="303">
        <f>IFERROR('生産者価格表(106分類)'!BA37/'生産者価格表(106分類)'!BA$119,0)</f>
        <v>6.1130639321299255E-3</v>
      </c>
      <c r="BB37" s="303">
        <f>IFERROR('生産者価格表(106分類)'!BB37/'生産者価格表(106分類)'!BB$119,0)</f>
        <v>1.6525222879479504E-3</v>
      </c>
      <c r="BC37" s="303">
        <f>IFERROR('生産者価格表(106分類)'!BC37/'生産者価格表(106分類)'!BC$119,0)</f>
        <v>1.2987884531053483E-3</v>
      </c>
      <c r="BD37" s="303">
        <f>IFERROR('生産者価格表(106分類)'!BD37/'生産者価格表(106分類)'!BD$119,0)</f>
        <v>0</v>
      </c>
      <c r="BE37" s="303">
        <f>IFERROR('生産者価格表(106分類)'!BE37/'生産者価格表(106分類)'!BE$119,0)</f>
        <v>5.9553349875930521E-4</v>
      </c>
      <c r="BF37" s="303">
        <f>IFERROR('生産者価格表(106分類)'!BF37/'生産者価格表(106分類)'!BF$119,0)</f>
        <v>1.226526215599148E-3</v>
      </c>
      <c r="BG37" s="303">
        <f>IFERROR('生産者価格表(106分類)'!BG37/'生産者価格表(106分類)'!BG$119,0)</f>
        <v>1.9565709892011012E-3</v>
      </c>
      <c r="BH37" s="303">
        <f>IFERROR('生産者価格表(106分類)'!BH37/'生産者価格表(106分類)'!BH$119,0)</f>
        <v>6.1156735977634113E-4</v>
      </c>
      <c r="BI37" s="303">
        <f>IFERROR('生産者価格表(106分類)'!BI37/'生産者価格表(106分類)'!BI$119,0)</f>
        <v>2.6451069563752736E-3</v>
      </c>
      <c r="BJ37" s="303">
        <f>IFERROR('生産者価格表(106分類)'!BJ37/'生産者価格表(106分類)'!BJ$119,0)</f>
        <v>0</v>
      </c>
      <c r="BK37" s="303">
        <f>IFERROR('生産者価格表(106分類)'!BK37/'生産者価格表(106分類)'!BK$119,0)</f>
        <v>8.4350665204539522E-3</v>
      </c>
      <c r="BL37" s="303">
        <f>IFERROR('生産者価格表(106分類)'!BL37/'生産者価格表(106分類)'!BL$119,0)</f>
        <v>1.5188549459656375E-2</v>
      </c>
      <c r="BM37" s="303">
        <f>IFERROR('生産者価格表(106分類)'!BM37/'生産者価格表(106分類)'!BM$119,0)</f>
        <v>6.0715445611076837E-3</v>
      </c>
      <c r="BN37" s="303">
        <f>IFERROR('生産者価格表(106分類)'!BN37/'生産者価格表(106分類)'!BN$119,0)</f>
        <v>5.7713742563766449E-3</v>
      </c>
      <c r="BO37" s="303">
        <f>IFERROR('生産者価格表(106分類)'!BO37/'生産者価格表(106分類)'!BO$119,0)</f>
        <v>3.5621873964788326E-5</v>
      </c>
      <c r="BP37" s="303">
        <f>IFERROR('生産者価格表(106分類)'!BP37/'生産者価格表(106分類)'!BP$119,0)</f>
        <v>6.711344067043766E-5</v>
      </c>
      <c r="BQ37" s="303">
        <f>IFERROR('生産者価格表(106分類)'!BQ37/'生産者価格表(106分類)'!BQ$119,0)</f>
        <v>4.7584157392836727E-3</v>
      </c>
      <c r="BR37" s="303">
        <f>IFERROR('生産者価格表(106分類)'!BR37/'生産者価格表(106分類)'!BR$119,0)</f>
        <v>0</v>
      </c>
      <c r="BS37" s="303">
        <f>IFERROR('生産者価格表(106分類)'!BS37/'生産者価格表(106分類)'!BS$119,0)</f>
        <v>5.7730748099617835E-5</v>
      </c>
      <c r="BT37" s="303">
        <f>IFERROR('生産者価格表(106分類)'!BT37/'生産者価格表(106分類)'!BT$119,0)</f>
        <v>1.5589201327072223E-6</v>
      </c>
      <c r="BU37" s="303">
        <f>IFERROR('生産者価格表(106分類)'!BU37/'生産者価格表(106分類)'!BU$119,0)</f>
        <v>0</v>
      </c>
      <c r="BV37" s="303">
        <f>IFERROR('生産者価格表(106分類)'!BV37/'生産者価格表(106分類)'!BV$119,0)</f>
        <v>0</v>
      </c>
      <c r="BW37" s="303">
        <f>IFERROR('生産者価格表(106分類)'!BW37/'生産者価格表(106分類)'!BW$119,0)</f>
        <v>0</v>
      </c>
      <c r="BX37" s="303">
        <f>IFERROR('生産者価格表(106分類)'!BX37/'生産者価格表(106分類)'!BX$119,0)</f>
        <v>0</v>
      </c>
      <c r="BY37" s="303">
        <f>IFERROR('生産者価格表(106分類)'!BY37/'生産者価格表(106分類)'!BY$119,0)</f>
        <v>0</v>
      </c>
      <c r="BZ37" s="303">
        <f>IFERROR('生産者価格表(106分類)'!BZ37/'生産者価格表(106分類)'!BZ$119,0)</f>
        <v>0</v>
      </c>
      <c r="CA37" s="303">
        <f>IFERROR('生産者価格表(106分類)'!CA37/'生産者価格表(106分類)'!CA$119,0)</f>
        <v>9.9095762180740975E-6</v>
      </c>
      <c r="CB37" s="303">
        <f>IFERROR('生産者価格表(106分類)'!CB37/'生産者価格表(106分類)'!CB$119,0)</f>
        <v>0</v>
      </c>
      <c r="CC37" s="303">
        <f>IFERROR('生産者価格表(106分類)'!CC37/'生産者価格表(106分類)'!CC$119,0)</f>
        <v>0</v>
      </c>
      <c r="CD37" s="303">
        <f>IFERROR('生産者価格表(106分類)'!CD37/'生産者価格表(106分類)'!CD$119,0)</f>
        <v>0</v>
      </c>
      <c r="CE37" s="303">
        <f>IFERROR('生産者価格表(106分類)'!CE37/'生産者価格表(106分類)'!CE$119,0)</f>
        <v>2.1326145000725088E-6</v>
      </c>
      <c r="CF37" s="303">
        <f>IFERROR('生産者価格表(106分類)'!CF37/'生産者価格表(106分類)'!CF$119,0)</f>
        <v>0</v>
      </c>
      <c r="CG37" s="303">
        <f>IFERROR('生産者価格表(106分類)'!CG37/'生産者価格表(106分類)'!CG$119,0)</f>
        <v>0</v>
      </c>
      <c r="CH37" s="303">
        <f>IFERROR('生産者価格表(106分類)'!CH37/'生産者価格表(106分類)'!CH$119,0)</f>
        <v>0</v>
      </c>
      <c r="CI37" s="303">
        <f>IFERROR('生産者価格表(106分類)'!CI37/'生産者価格表(106分類)'!CI$119,0)</f>
        <v>0</v>
      </c>
      <c r="CJ37" s="303">
        <f>IFERROR('生産者価格表(106分類)'!CJ37/'生産者価格表(106分類)'!CJ$119,0)</f>
        <v>0</v>
      </c>
      <c r="CK37" s="303">
        <f>IFERROR('生産者価格表(106分類)'!CK37/'生産者価格表(106分類)'!CK$119,0)</f>
        <v>1.5294034004011171E-5</v>
      </c>
      <c r="CL37" s="303">
        <f>IFERROR('生産者価格表(106分類)'!CL37/'生産者価格表(106分類)'!CL$119,0)</f>
        <v>4.2638297569695102E-5</v>
      </c>
      <c r="CM37" s="303">
        <f>IFERROR('生産者価格表(106分類)'!CM37/'生産者価格表(106分類)'!CM$119,0)</f>
        <v>9.8985661770404124E-4</v>
      </c>
      <c r="CN37" s="303">
        <f>IFERROR('生産者価格表(106分類)'!CN37/'生産者価格表(106分類)'!CN$119,0)</f>
        <v>2.2306616531881735E-4</v>
      </c>
      <c r="CO37" s="303">
        <f>IFERROR('生産者価格表(106分類)'!CO37/'生産者価格表(106分類)'!CO$119,0)</f>
        <v>4.3314399124114292E-5</v>
      </c>
      <c r="CP37" s="303">
        <f>IFERROR('生産者価格表(106分類)'!CP37/'生産者価格表(106分類)'!CP$119,0)</f>
        <v>0</v>
      </c>
      <c r="CQ37" s="303">
        <f>IFERROR('生産者価格表(106分類)'!CQ37/'生産者価格表(106分類)'!CQ$119,0)</f>
        <v>0</v>
      </c>
      <c r="CR37" s="303">
        <f>IFERROR('生産者価格表(106分類)'!CR37/'生産者価格表(106分類)'!CR$119,0)</f>
        <v>8.5117014462544221E-6</v>
      </c>
      <c r="CS37" s="303">
        <f>IFERROR('生産者価格表(106分類)'!CS37/'生産者価格表(106分類)'!CS$119,0)</f>
        <v>0</v>
      </c>
      <c r="CT37" s="303">
        <f>IFERROR('生産者価格表(106分類)'!CT37/'生産者価格表(106分類)'!CT$119,0)</f>
        <v>0</v>
      </c>
      <c r="CU37" s="303">
        <f>IFERROR('生産者価格表(106分類)'!CU37/'生産者価格表(106分類)'!CU$119,0)</f>
        <v>0</v>
      </c>
      <c r="CV37" s="303">
        <f>IFERROR('生産者価格表(106分類)'!CV37/'生産者価格表(106分類)'!CV$119,0)</f>
        <v>1.3796834366587641E-4</v>
      </c>
      <c r="CW37" s="303">
        <f>IFERROR('生産者価格表(106分類)'!CW37/'生産者価格表(106分類)'!CW$119,0)</f>
        <v>2.2286286452007279E-6</v>
      </c>
      <c r="CX37" s="303">
        <f>IFERROR('生産者価格表(106分類)'!CX37/'生産者価格表(106分類)'!CX$119,0)</f>
        <v>4.5002084131173498E-5</v>
      </c>
      <c r="CY37" s="303">
        <f>IFERROR('生産者価格表(106分類)'!CY37/'生産者価格表(106分類)'!CY$119,0)</f>
        <v>7.5650391657678941E-5</v>
      </c>
      <c r="CZ37" s="303">
        <f>IFERROR('生産者価格表(106分類)'!CZ37/'生産者価格表(106分類)'!CZ$119,0)</f>
        <v>4.8521151073219322E-5</v>
      </c>
      <c r="DA37" s="303">
        <f>IFERROR('生産者価格表(106分類)'!DA37/'生産者価格表(106分類)'!DA$119,0)</f>
        <v>1.002638756996815E-3</v>
      </c>
      <c r="DB37" s="303">
        <f>IFERROR('生産者価格表(106分類)'!DB37/'生産者価格表(106分類)'!DB$119,0)</f>
        <v>3.2964387451512689E-4</v>
      </c>
      <c r="DC37" s="303">
        <f>IFERROR('生産者価格表(106分類)'!DC37/'生産者価格表(106分類)'!DC$119,0)</f>
        <v>4.9863661749728963E-3</v>
      </c>
      <c r="DD37" s="304">
        <f>IFERROR('生産者価格表(106分類)'!DD37/'生産者価格表(106分類)'!DD$119,0)</f>
        <v>1.4775290177515927E-3</v>
      </c>
      <c r="DE37" s="304">
        <f>IFERROR('生産者価格表(106分類)'!DE37/'生産者価格表(106分類)'!DE$119,0)</f>
        <v>1.6388060788197207E-3</v>
      </c>
    </row>
    <row r="38" spans="1:109" x14ac:dyDescent="0.15">
      <c r="A38" s="309" t="s">
        <v>94</v>
      </c>
      <c r="B38" s="302" t="s">
        <v>11</v>
      </c>
      <c r="C38" s="303">
        <f>IFERROR('生産者価格表(106分類)'!C38/'生産者価格表(106分類)'!C$119,0)</f>
        <v>0</v>
      </c>
      <c r="D38" s="303">
        <f>IFERROR('生産者価格表(106分類)'!D38/'生産者価格表(106分類)'!D$119,0)</f>
        <v>0</v>
      </c>
      <c r="E38" s="303">
        <f>IFERROR('生産者価格表(106分類)'!E38/'生産者価格表(106分類)'!E$119,0)</f>
        <v>0</v>
      </c>
      <c r="F38" s="303">
        <f>IFERROR('生産者価格表(106分類)'!F38/'生産者価格表(106分類)'!F$119,0)</f>
        <v>0</v>
      </c>
      <c r="G38" s="303">
        <f>IFERROR('生産者価格表(106分類)'!G38/'生産者価格表(106分類)'!G$119,0)</f>
        <v>0</v>
      </c>
      <c r="H38" s="303">
        <f>IFERROR('生産者価格表(106分類)'!H38/'生産者価格表(106分類)'!H$119,0)</f>
        <v>0</v>
      </c>
      <c r="I38" s="303">
        <f>IFERROR('生産者価格表(106分類)'!I38/'生産者価格表(106分類)'!I$119,0)</f>
        <v>-4.4254670582614952E-7</v>
      </c>
      <c r="J38" s="303">
        <f>IFERROR('生産者価格表(106分類)'!J38/'生産者価格表(106分類)'!J$119,0)</f>
        <v>0</v>
      </c>
      <c r="K38" s="303">
        <f>IFERROR('生産者価格表(106分類)'!K38/'生産者価格表(106分類)'!K$119,0)</f>
        <v>0</v>
      </c>
      <c r="L38" s="303">
        <f>IFERROR('生産者価格表(106分類)'!L38/'生産者価格表(106分類)'!L$119,0)</f>
        <v>0</v>
      </c>
      <c r="M38" s="303">
        <f>IFERROR('生産者価格表(106分類)'!M38/'生産者価格表(106分類)'!M$119,0)</f>
        <v>0</v>
      </c>
      <c r="N38" s="303">
        <f>IFERROR('生産者価格表(106分類)'!N38/'生産者価格表(106分類)'!N$119,0)</f>
        <v>0</v>
      </c>
      <c r="O38" s="303">
        <f>IFERROR('生産者価格表(106分類)'!O38/'生産者価格表(106分類)'!O$119,0)</f>
        <v>0</v>
      </c>
      <c r="P38" s="303">
        <f>IFERROR('生産者価格表(106分類)'!P38/'生産者価格表(106分類)'!P$119,0)</f>
        <v>0</v>
      </c>
      <c r="Q38" s="303">
        <f>IFERROR('生産者価格表(106分類)'!Q38/'生産者価格表(106分類)'!Q$119,0)</f>
        <v>0</v>
      </c>
      <c r="R38" s="303">
        <f>IFERROR('生産者価格表(106分類)'!R38/'生産者価格表(106分類)'!R$119,0)</f>
        <v>0</v>
      </c>
      <c r="S38" s="303">
        <f>IFERROR('生産者価格表(106分類)'!S38/'生産者価格表(106分類)'!S$119,0)</f>
        <v>0</v>
      </c>
      <c r="T38" s="303">
        <f>IFERROR('生産者価格表(106分類)'!T38/'生産者価格表(106分類)'!T$119,0)</f>
        <v>0</v>
      </c>
      <c r="U38" s="303">
        <f>IFERROR('生産者価格表(106分類)'!U38/'生産者価格表(106分類)'!U$119,0)</f>
        <v>-2.2871100763208631E-6</v>
      </c>
      <c r="V38" s="303">
        <f>IFERROR('生産者価格表(106分類)'!V38/'生産者価格表(106分類)'!V$119,0)</f>
        <v>1.3862697155039928E-4</v>
      </c>
      <c r="W38" s="303">
        <f>IFERROR('生産者価格表(106分類)'!W38/'生産者価格表(106分類)'!W$119,0)</f>
        <v>0</v>
      </c>
      <c r="X38" s="303">
        <f>IFERROR('生産者価格表(106分類)'!X38/'生産者価格表(106分類)'!X$119,0)</f>
        <v>0</v>
      </c>
      <c r="Y38" s="303">
        <f>IFERROR('生産者価格表(106分類)'!Y38/'生産者価格表(106分類)'!Y$119,0)</f>
        <v>0</v>
      </c>
      <c r="Z38" s="303">
        <f>IFERROR('生産者価格表(106分類)'!Z38/'生産者価格表(106分類)'!Z$119,0)</f>
        <v>0</v>
      </c>
      <c r="AA38" s="303">
        <f>IFERROR('生産者価格表(106分類)'!AA38/'生産者価格表(106分類)'!AA$119,0)</f>
        <v>1.271043717548665E-6</v>
      </c>
      <c r="AB38" s="303">
        <f>IFERROR('生産者価格表(106分類)'!AB38/'生産者価格表(106分類)'!AB$119,0)</f>
        <v>0</v>
      </c>
      <c r="AC38" s="303">
        <f>IFERROR('生産者価格表(106分類)'!AC38/'生産者価格表(106分類)'!AC$119,0)</f>
        <v>0</v>
      </c>
      <c r="AD38" s="303">
        <f>IFERROR('生産者価格表(106分類)'!AD38/'生産者価格表(106分類)'!AD$119,0)</f>
        <v>0</v>
      </c>
      <c r="AE38" s="303">
        <f>IFERROR('生産者価格表(106分類)'!AE38/'生産者価格表(106分類)'!AE$119,0)</f>
        <v>0</v>
      </c>
      <c r="AF38" s="303">
        <f>IFERROR('生産者価格表(106分類)'!AF38/'生産者価格表(106分類)'!AF$119,0)</f>
        <v>0</v>
      </c>
      <c r="AG38" s="303">
        <f>IFERROR('生産者価格表(106分類)'!AG38/'生産者価格表(106分類)'!AG$119,0)</f>
        <v>0</v>
      </c>
      <c r="AH38" s="303">
        <f>IFERROR('生産者価格表(106分類)'!AH38/'生産者価格表(106分類)'!AH$119,0)</f>
        <v>-2.3633147379852034E-6</v>
      </c>
      <c r="AI38" s="303">
        <f>IFERROR('生産者価格表(106分類)'!AI38/'生産者価格表(106分類)'!AI$119,0)</f>
        <v>-4.7352143470107129E-6</v>
      </c>
      <c r="AJ38" s="303">
        <f>IFERROR('生産者価格表(106分類)'!AJ38/'生産者価格表(106分類)'!AJ$119,0)</f>
        <v>-3.1861161801334506E-6</v>
      </c>
      <c r="AK38" s="303">
        <f>IFERROR('生産者価格表(106分類)'!AK38/'生産者価格表(106分類)'!AK$119,0)</f>
        <v>0</v>
      </c>
      <c r="AL38" s="303">
        <f>IFERROR('生産者価格表(106分類)'!AL38/'生産者価格表(106分類)'!AL$119,0)</f>
        <v>0</v>
      </c>
      <c r="AM38" s="303">
        <f>IFERROR('生産者価格表(106分類)'!AM38/'生産者価格表(106分類)'!AM$119,0)</f>
        <v>0</v>
      </c>
      <c r="AN38" s="303">
        <f>IFERROR('生産者価格表(106分類)'!AN38/'生産者価格表(106分類)'!AN$119,0)</f>
        <v>-2.7963529917284348E-3</v>
      </c>
      <c r="AO38" s="303">
        <f>IFERROR('生産者価格表(106分類)'!AO38/'生産者価格表(106分類)'!AO$119,0)</f>
        <v>0</v>
      </c>
      <c r="AP38" s="303">
        <f>IFERROR('生産者価格表(106分類)'!AP38/'生産者価格表(106分類)'!AP$119,0)</f>
        <v>2.255706938554543E-5</v>
      </c>
      <c r="AQ38" s="303">
        <f>IFERROR('生産者価格表(106分類)'!AQ38/'生産者価格表(106分類)'!AQ$119,0)</f>
        <v>-4.6931308145817523E-4</v>
      </c>
      <c r="AR38" s="303">
        <f>IFERROR('生産者価格表(106分類)'!AR38/'生産者価格表(106分類)'!AR$119,0)</f>
        <v>-1.8255257820303436E-3</v>
      </c>
      <c r="AS38" s="303">
        <f>IFERROR('生産者価格表(106分類)'!AS38/'生産者価格表(106分類)'!AS$119,0)</f>
        <v>-8.6149178539490507E-4</v>
      </c>
      <c r="AT38" s="303">
        <f>IFERROR('生産者価格表(106分類)'!AT38/'生産者価格表(106分類)'!AT$119,0)</f>
        <v>-5.5141893939683758E-4</v>
      </c>
      <c r="AU38" s="303">
        <f>IFERROR('生産者価格表(106分類)'!AU38/'生産者価格表(106分類)'!AU$119,0)</f>
        <v>-1.3712806690135564E-4</v>
      </c>
      <c r="AV38" s="303">
        <f>IFERROR('生産者価格表(106分類)'!AV38/'生産者価格表(106分類)'!AV$119,0)</f>
        <v>0</v>
      </c>
      <c r="AW38" s="303">
        <f>IFERROR('生産者価格表(106分類)'!AW38/'生産者価格表(106分類)'!AW$119,0)</f>
        <v>-4.3744169212370564E-6</v>
      </c>
      <c r="AX38" s="303">
        <f>IFERROR('生産者価格表(106分類)'!AX38/'生産者価格表(106分類)'!AX$119,0)</f>
        <v>-1.6255790070125313E-4</v>
      </c>
      <c r="AY38" s="303">
        <f>IFERROR('生産者価格表(106分類)'!AY38/'生産者価格表(106分類)'!AY$119,0)</f>
        <v>-4.4481159051915867E-4</v>
      </c>
      <c r="AZ38" s="303">
        <f>IFERROR('生産者価格表(106分類)'!AZ38/'生産者価格表(106分類)'!AZ$119,0)</f>
        <v>0</v>
      </c>
      <c r="BA38" s="303">
        <f>IFERROR('生産者価格表(106分類)'!BA38/'生産者価格表(106分類)'!BA$119,0)</f>
        <v>-1.0571662658244575E-4</v>
      </c>
      <c r="BB38" s="303">
        <f>IFERROR('生産者価格表(106分類)'!BB38/'生産者価格表(106分類)'!BB$119,0)</f>
        <v>-5.3568993617173246E-5</v>
      </c>
      <c r="BC38" s="303">
        <f>IFERROR('生産者価格表(106分類)'!BC38/'生産者価格表(106分類)'!BC$119,0)</f>
        <v>-5.7852492343222634E-7</v>
      </c>
      <c r="BD38" s="303">
        <f>IFERROR('生産者価格表(106分類)'!BD38/'生産者価格表(106分類)'!BD$119,0)</f>
        <v>0</v>
      </c>
      <c r="BE38" s="303">
        <f>IFERROR('生産者価格表(106分類)'!BE38/'生産者価格表(106分類)'!BE$119,0)</f>
        <v>-4.9627791563275434E-4</v>
      </c>
      <c r="BF38" s="303">
        <f>IFERROR('生産者価格表(106分類)'!BF38/'生産者価格表(106分類)'!BF$119,0)</f>
        <v>-1.1098338126627928E-4</v>
      </c>
      <c r="BG38" s="303">
        <f>IFERROR('生産者価格表(106分類)'!BG38/'生産者価格表(106分類)'!BG$119,0)</f>
        <v>1.2371020780843453E-3</v>
      </c>
      <c r="BH38" s="303">
        <f>IFERROR('生産者価格表(106分類)'!BH38/'生産者価格表(106分類)'!BH$119,0)</f>
        <v>-5.6788397693517385E-4</v>
      </c>
      <c r="BI38" s="303">
        <f>IFERROR('生産者価格表(106分類)'!BI38/'生産者価格表(106分類)'!BI$119,0)</f>
        <v>-1.3609567121441806E-4</v>
      </c>
      <c r="BJ38" s="303">
        <f>IFERROR('生産者価格表(106分類)'!BJ38/'生産者価格表(106分類)'!BJ$119,0)</f>
        <v>0</v>
      </c>
      <c r="BK38" s="303">
        <f>IFERROR('生産者価格表(106分類)'!BK38/'生産者価格表(106分類)'!BK$119,0)</f>
        <v>0</v>
      </c>
      <c r="BL38" s="303">
        <f>IFERROR('生産者価格表(106分類)'!BL38/'生産者価格表(106分類)'!BL$119,0)</f>
        <v>-3.7724579415001974E-4</v>
      </c>
      <c r="BM38" s="303">
        <f>IFERROR('生産者価格表(106分類)'!BM38/'生産者価格表(106分類)'!BM$119,0)</f>
        <v>-8.6349718609260038E-5</v>
      </c>
      <c r="BN38" s="303">
        <f>IFERROR('生産者価格表(106分類)'!BN38/'生産者価格表(106分類)'!BN$119,0)</f>
        <v>-2.4541944569291305E-4</v>
      </c>
      <c r="BO38" s="303">
        <f>IFERROR('生産者価格表(106分類)'!BO38/'生産者価格表(106分類)'!BO$119,0)</f>
        <v>0</v>
      </c>
      <c r="BP38" s="303">
        <f>IFERROR('生産者価格表(106分類)'!BP38/'生産者価格表(106分類)'!BP$119,0)</f>
        <v>0</v>
      </c>
      <c r="BQ38" s="303">
        <f>IFERROR('生産者価格表(106分類)'!BQ38/'生産者価格表(106分類)'!BQ$119,0)</f>
        <v>0</v>
      </c>
      <c r="BR38" s="303">
        <f>IFERROR('生産者価格表(106分類)'!BR38/'生産者価格表(106分類)'!BR$119,0)</f>
        <v>0</v>
      </c>
      <c r="BS38" s="303">
        <f>IFERROR('生産者価格表(106分類)'!BS38/'生産者価格表(106分類)'!BS$119,0)</f>
        <v>0</v>
      </c>
      <c r="BT38" s="303">
        <f>IFERROR('生産者価格表(106分類)'!BT38/'生産者価格表(106分類)'!BT$119,0)</f>
        <v>0</v>
      </c>
      <c r="BU38" s="303">
        <f>IFERROR('生産者価格表(106分類)'!BU38/'生産者価格表(106分類)'!BU$119,0)</f>
        <v>0</v>
      </c>
      <c r="BV38" s="303">
        <f>IFERROR('生産者価格表(106分類)'!BV38/'生産者価格表(106分類)'!BV$119,0)</f>
        <v>0</v>
      </c>
      <c r="BW38" s="303">
        <f>IFERROR('生産者価格表(106分類)'!BW38/'生産者価格表(106分類)'!BW$119,0)</f>
        <v>0</v>
      </c>
      <c r="BX38" s="303">
        <f>IFERROR('生産者価格表(106分類)'!BX38/'生産者価格表(106分類)'!BX$119,0)</f>
        <v>0</v>
      </c>
      <c r="BY38" s="303">
        <f>IFERROR('生産者価格表(106分類)'!BY38/'生産者価格表(106分類)'!BY$119,0)</f>
        <v>0</v>
      </c>
      <c r="BZ38" s="303">
        <f>IFERROR('生産者価格表(106分類)'!BZ38/'生産者価格表(106分類)'!BZ$119,0)</f>
        <v>0</v>
      </c>
      <c r="CA38" s="303">
        <f>IFERROR('生産者価格表(106分類)'!CA38/'生産者価格表(106分類)'!CA$119,0)</f>
        <v>0</v>
      </c>
      <c r="CB38" s="303">
        <f>IFERROR('生産者価格表(106分類)'!CB38/'生産者価格表(106分類)'!CB$119,0)</f>
        <v>0</v>
      </c>
      <c r="CC38" s="303">
        <f>IFERROR('生産者価格表(106分類)'!CC38/'生産者価格表(106分類)'!CC$119,0)</f>
        <v>0</v>
      </c>
      <c r="CD38" s="303">
        <f>IFERROR('生産者価格表(106分類)'!CD38/'生産者価格表(106分類)'!CD$119,0)</f>
        <v>0</v>
      </c>
      <c r="CE38" s="303">
        <f>IFERROR('生産者価格表(106分類)'!CE38/'生産者価格表(106分類)'!CE$119,0)</f>
        <v>0</v>
      </c>
      <c r="CF38" s="303">
        <f>IFERROR('生産者価格表(106分類)'!CF38/'生産者価格表(106分類)'!CF$119,0)</f>
        <v>0</v>
      </c>
      <c r="CG38" s="303">
        <f>IFERROR('生産者価格表(106分類)'!CG38/'生産者価格表(106分類)'!CG$119,0)</f>
        <v>0</v>
      </c>
      <c r="CH38" s="303">
        <f>IFERROR('生産者価格表(106分類)'!CH38/'生産者価格表(106分類)'!CH$119,0)</f>
        <v>0</v>
      </c>
      <c r="CI38" s="303">
        <f>IFERROR('生産者価格表(106分類)'!CI38/'生産者価格表(106分類)'!CI$119,0)</f>
        <v>0</v>
      </c>
      <c r="CJ38" s="303">
        <f>IFERROR('生産者価格表(106分類)'!CJ38/'生産者価格表(106分類)'!CJ$119,0)</f>
        <v>0</v>
      </c>
      <c r="CK38" s="303">
        <f>IFERROR('生産者価格表(106分類)'!CK38/'生産者価格表(106分類)'!CK$119,0)</f>
        <v>0</v>
      </c>
      <c r="CL38" s="303">
        <f>IFERROR('生産者価格表(106分類)'!CL38/'生産者価格表(106分類)'!CL$119,0)</f>
        <v>0</v>
      </c>
      <c r="CM38" s="303">
        <f>IFERROR('生産者価格表(106分類)'!CM38/'生産者価格表(106分類)'!CM$119,0)</f>
        <v>0</v>
      </c>
      <c r="CN38" s="303">
        <f>IFERROR('生産者価格表(106分類)'!CN38/'生産者価格表(106分類)'!CN$119,0)</f>
        <v>0</v>
      </c>
      <c r="CO38" s="303">
        <f>IFERROR('生産者価格表(106分類)'!CO38/'生産者価格表(106分類)'!CO$119,0)</f>
        <v>0</v>
      </c>
      <c r="CP38" s="303">
        <f>IFERROR('生産者価格表(106分類)'!CP38/'生産者価格表(106分類)'!CP$119,0)</f>
        <v>0</v>
      </c>
      <c r="CQ38" s="303">
        <f>IFERROR('生産者価格表(106分類)'!CQ38/'生産者価格表(106分類)'!CQ$119,0)</f>
        <v>0</v>
      </c>
      <c r="CR38" s="303">
        <f>IFERROR('生産者価格表(106分類)'!CR38/'生産者価格表(106分類)'!CR$119,0)</f>
        <v>0</v>
      </c>
      <c r="CS38" s="303">
        <f>IFERROR('生産者価格表(106分類)'!CS38/'生産者価格表(106分類)'!CS$119,0)</f>
        <v>0</v>
      </c>
      <c r="CT38" s="303">
        <f>IFERROR('生産者価格表(106分類)'!CT38/'生産者価格表(106分類)'!CT$119,0)</f>
        <v>0</v>
      </c>
      <c r="CU38" s="303">
        <f>IFERROR('生産者価格表(106分類)'!CU38/'生産者価格表(106分類)'!CU$119,0)</f>
        <v>0</v>
      </c>
      <c r="CV38" s="303">
        <f>IFERROR('生産者価格表(106分類)'!CV38/'生産者価格表(106分類)'!CV$119,0)</f>
        <v>0</v>
      </c>
      <c r="CW38" s="303">
        <f>IFERROR('生産者価格表(106分類)'!CW38/'生産者価格表(106分類)'!CW$119,0)</f>
        <v>0</v>
      </c>
      <c r="CX38" s="303">
        <f>IFERROR('生産者価格表(106分類)'!CX38/'生産者価格表(106分類)'!CX$119,0)</f>
        <v>0</v>
      </c>
      <c r="CY38" s="303">
        <f>IFERROR('生産者価格表(106分類)'!CY38/'生産者価格表(106分類)'!CY$119,0)</f>
        <v>0</v>
      </c>
      <c r="CZ38" s="303">
        <f>IFERROR('生産者価格表(106分類)'!CZ38/'生産者価格表(106分類)'!CZ$119,0)</f>
        <v>0</v>
      </c>
      <c r="DA38" s="303">
        <f>IFERROR('生産者価格表(106分類)'!DA38/'生産者価格表(106分類)'!DA$119,0)</f>
        <v>0</v>
      </c>
      <c r="DB38" s="303">
        <f>IFERROR('生産者価格表(106分類)'!DB38/'生産者価格表(106分類)'!DB$119,0)</f>
        <v>8.2164475203172204E-7</v>
      </c>
      <c r="DC38" s="303">
        <f>IFERROR('生産者価格表(106分類)'!DC38/'生産者価格表(106分類)'!DC$119,0)</f>
        <v>0</v>
      </c>
      <c r="DD38" s="304">
        <f>IFERROR('生産者価格表(106分類)'!DD38/'生産者価格表(106分類)'!DD$119,0)</f>
        <v>0</v>
      </c>
      <c r="DE38" s="304">
        <f>IFERROR('生産者価格表(106分類)'!DE38/'生産者価格表(106分類)'!DE$119,0)</f>
        <v>-2.292220688600542E-5</v>
      </c>
    </row>
    <row r="39" spans="1:109" x14ac:dyDescent="0.15">
      <c r="A39" s="305" t="s">
        <v>95</v>
      </c>
      <c r="B39" s="306" t="s">
        <v>96</v>
      </c>
      <c r="C39" s="307">
        <f>IFERROR('生産者価格表(106分類)'!C39/'生産者価格表(106分類)'!C$119,0)</f>
        <v>3.966041484669602E-5</v>
      </c>
      <c r="D39" s="307">
        <f>IFERROR('生産者価格表(106分類)'!D39/'生産者価格表(106分類)'!D$119,0)</f>
        <v>1.0090124294326281E-5</v>
      </c>
      <c r="E39" s="307">
        <f>IFERROR('生産者価格表(106分類)'!E39/'生産者価格表(106分類)'!E$119,0)</f>
        <v>1.0068029676524275E-6</v>
      </c>
      <c r="F39" s="307">
        <f>IFERROR('生産者価格表(106分類)'!F39/'生産者価格表(106分類)'!F$119,0)</f>
        <v>1.2677855686993495E-5</v>
      </c>
      <c r="G39" s="307">
        <f>IFERROR('生産者価格表(106分類)'!G39/'生産者価格表(106分類)'!G$119,0)</f>
        <v>4.7070339327598824E-5</v>
      </c>
      <c r="H39" s="307">
        <f>IFERROR('生産者価格表(106分類)'!H39/'生産者価格表(106分類)'!H$119,0)</f>
        <v>0</v>
      </c>
      <c r="I39" s="307">
        <f>IFERROR('生産者価格表(106分類)'!I39/'生産者価格表(106分類)'!I$119,0)</f>
        <v>2.522516223209052E-4</v>
      </c>
      <c r="J39" s="307">
        <f>IFERROR('生産者価格表(106分類)'!J39/'生産者価格表(106分類)'!J$119,0)</f>
        <v>0</v>
      </c>
      <c r="K39" s="307">
        <f>IFERROR('生産者価格表(106分類)'!K39/'生産者価格表(106分類)'!K$119,0)</f>
        <v>0</v>
      </c>
      <c r="L39" s="307">
        <f>IFERROR('生産者価格表(106分類)'!L39/'生産者価格表(106分類)'!L$119,0)</f>
        <v>0</v>
      </c>
      <c r="M39" s="307">
        <f>IFERROR('生産者価格表(106分類)'!M39/'生産者価格表(106分類)'!M$119,0)</f>
        <v>0</v>
      </c>
      <c r="N39" s="307">
        <f>IFERROR('生産者価格表(106分類)'!N39/'生産者価格表(106分類)'!N$119,0)</f>
        <v>1.1602812521755273E-5</v>
      </c>
      <c r="O39" s="307">
        <f>IFERROR('生産者価格表(106分類)'!O39/'生産者価格表(106分類)'!O$119,0)</f>
        <v>1.3062846012934758E-4</v>
      </c>
      <c r="P39" s="307">
        <f>IFERROR('生産者価格表(106分類)'!P39/'生産者価格表(106分類)'!P$119,0)</f>
        <v>4.0202995653714266E-4</v>
      </c>
      <c r="Q39" s="307">
        <f>IFERROR('生産者価格表(106分類)'!Q39/'生産者価格表(106分類)'!Q$119,0)</f>
        <v>1.9920301841589667E-2</v>
      </c>
      <c r="R39" s="307">
        <f>IFERROR('生産者価格表(106分類)'!R39/'生産者価格表(106分類)'!R$119,0)</f>
        <v>0</v>
      </c>
      <c r="S39" s="307">
        <f>IFERROR('生産者価格表(106分類)'!S39/'生産者価格表(106分類)'!S$119,0)</f>
        <v>0</v>
      </c>
      <c r="T39" s="307">
        <f>IFERROR('生産者価格表(106分類)'!T39/'生産者価格表(106分類)'!T$119,0)</f>
        <v>0</v>
      </c>
      <c r="U39" s="307">
        <f>IFERROR('生産者価格表(106分類)'!U39/'生産者価格表(106分類)'!U$119,0)</f>
        <v>0</v>
      </c>
      <c r="V39" s="307">
        <f>IFERROR('生産者価格表(106分類)'!V39/'生産者価格表(106分類)'!V$119,0)</f>
        <v>0</v>
      </c>
      <c r="W39" s="307">
        <f>IFERROR('生産者価格表(106分類)'!W39/'生産者価格表(106分類)'!W$119,0)</f>
        <v>0</v>
      </c>
      <c r="X39" s="307">
        <f>IFERROR('生産者価格表(106分類)'!X39/'生産者価格表(106分類)'!X$119,0)</f>
        <v>0</v>
      </c>
      <c r="Y39" s="307">
        <f>IFERROR('生産者価格表(106分類)'!Y39/'生産者価格表(106分類)'!Y$119,0)</f>
        <v>0</v>
      </c>
      <c r="Z39" s="307">
        <f>IFERROR('生産者価格表(106分類)'!Z39/'生産者価格表(106分類)'!Z$119,0)</f>
        <v>0</v>
      </c>
      <c r="AA39" s="307">
        <f>IFERROR('生産者価格表(106分類)'!AA39/'生産者価格表(106分類)'!AA$119,0)</f>
        <v>0</v>
      </c>
      <c r="AB39" s="307">
        <f>IFERROR('生産者価格表(106分類)'!AB39/'生産者価格表(106分類)'!AB$119,0)</f>
        <v>0</v>
      </c>
      <c r="AC39" s="307">
        <f>IFERROR('生産者価格表(106分類)'!AC39/'生産者価格表(106分類)'!AC$119,0)</f>
        <v>0</v>
      </c>
      <c r="AD39" s="307">
        <f>IFERROR('生産者価格表(106分類)'!AD39/'生産者価格表(106分類)'!AD$119,0)</f>
        <v>1.4862174573159687E-3</v>
      </c>
      <c r="AE39" s="307">
        <f>IFERROR('生産者価格表(106分類)'!AE39/'生産者価格表(106分類)'!AE$119,0)</f>
        <v>2.7025315119396996E-3</v>
      </c>
      <c r="AF39" s="307">
        <f>IFERROR('生産者価格表(106分類)'!AF39/'生産者価格表(106分類)'!AF$119,0)</f>
        <v>0</v>
      </c>
      <c r="AG39" s="307">
        <f>IFERROR('生産者価格表(106分類)'!AG39/'生産者価格表(106分類)'!AG$119,0)</f>
        <v>0</v>
      </c>
      <c r="AH39" s="307">
        <f>IFERROR('生産者価格表(106分類)'!AH39/'生産者価格表(106分類)'!AH$119,0)</f>
        <v>9.0296347851569654E-3</v>
      </c>
      <c r="AI39" s="307">
        <f>IFERROR('生産者価格表(106分類)'!AI39/'生産者価格表(106分類)'!AI$119,0)</f>
        <v>0</v>
      </c>
      <c r="AJ39" s="307">
        <f>IFERROR('生産者価格表(106分類)'!AJ39/'生産者価格表(106分類)'!AJ$119,0)</f>
        <v>2.1824895833914134E-3</v>
      </c>
      <c r="AK39" s="307">
        <f>IFERROR('生産者価格表(106分類)'!AK39/'生産者価格表(106分類)'!AK$119,0)</f>
        <v>0</v>
      </c>
      <c r="AL39" s="307">
        <f>IFERROR('生産者価格表(106分類)'!AL39/'生産者価格表(106分類)'!AL$119,0)</f>
        <v>0</v>
      </c>
      <c r="AM39" s="307">
        <f>IFERROR('生産者価格表(106分類)'!AM39/'生産者価格表(106分類)'!AM$119,0)</f>
        <v>0</v>
      </c>
      <c r="AN39" s="307">
        <f>IFERROR('生産者価格表(106分類)'!AN39/'生産者価格表(106分類)'!AN$119,0)</f>
        <v>0.57910355569878613</v>
      </c>
      <c r="AO39" s="307">
        <f>IFERROR('生産者価格表(106分類)'!AO39/'生産者価格表(106分類)'!AO$119,0)</f>
        <v>3.9893143365983969E-4</v>
      </c>
      <c r="AP39" s="307">
        <f>IFERROR('生産者価格表(106分類)'!AP39/'生産者価格表(106分類)'!AP$119,0)</f>
        <v>3.15798971397636E-4</v>
      </c>
      <c r="AQ39" s="307">
        <f>IFERROR('生産者価格表(106分類)'!AQ39/'生産者価格表(106分類)'!AQ$119,0)</f>
        <v>0.16957217746191464</v>
      </c>
      <c r="AR39" s="307">
        <f>IFERROR('生産者価格表(106分類)'!AR39/'生産者価格表(106分類)'!AR$119,0)</f>
        <v>0.12334662801147414</v>
      </c>
      <c r="AS39" s="307">
        <f>IFERROR('生産者価格表(106分類)'!AS39/'生産者価格表(106分類)'!AS$119,0)</f>
        <v>5.8176446627306477E-2</v>
      </c>
      <c r="AT39" s="307">
        <f>IFERROR('生産者価格表(106分類)'!AT39/'生産者価格表(106分類)'!AT$119,0)</f>
        <v>6.9493557462975544E-2</v>
      </c>
      <c r="AU39" s="307">
        <f>IFERROR('生産者価格表(106分類)'!AU39/'生産者価格表(106分類)'!AU$119,0)</f>
        <v>1.1621603669889891E-2</v>
      </c>
      <c r="AV39" s="307">
        <f>IFERROR('生産者価格表(106分類)'!AV39/'生産者価格表(106分類)'!AV$119,0)</f>
        <v>2.4121097221215451E-4</v>
      </c>
      <c r="AW39" s="307">
        <f>IFERROR('生産者価格表(106分類)'!AW39/'生産者価格表(106分類)'!AW$119,0)</f>
        <v>6.1162836233517341E-3</v>
      </c>
      <c r="AX39" s="307">
        <f>IFERROR('生産者価格表(106分類)'!AX39/'生産者価格表(106分類)'!AX$119,0)</f>
        <v>4.3077942988153831E-2</v>
      </c>
      <c r="AY39" s="307">
        <f>IFERROR('生産者価格表(106分類)'!AY39/'生産者価格表(106分類)'!AY$119,0)</f>
        <v>3.0437821694096714E-2</v>
      </c>
      <c r="AZ39" s="307">
        <f>IFERROR('生産者価格表(106分類)'!AZ39/'生産者価格表(106分類)'!AZ$119,0)</f>
        <v>2.8259991925716592E-3</v>
      </c>
      <c r="BA39" s="307">
        <f>IFERROR('生産者価格表(106分類)'!BA39/'生産者価格表(106分類)'!BA$119,0)</f>
        <v>1.8275761820440311E-2</v>
      </c>
      <c r="BB39" s="307">
        <f>IFERROR('生産者価格表(106分類)'!BB39/'生産者価格表(106分類)'!BB$119,0)</f>
        <v>4.6247897822826239E-3</v>
      </c>
      <c r="BC39" s="307">
        <f>IFERROR('生産者価格表(106分類)'!BC39/'生産者価格表(106分類)'!BC$119,0)</f>
        <v>1.737888869990408E-3</v>
      </c>
      <c r="BD39" s="307">
        <f>IFERROR('生産者価格表(106分類)'!BD39/'生産者価格表(106分類)'!BD$119,0)</f>
        <v>0</v>
      </c>
      <c r="BE39" s="307">
        <f>IFERROR('生産者価格表(106分類)'!BE39/'生産者価格表(106分類)'!BE$119,0)</f>
        <v>5.7568238213399507E-2</v>
      </c>
      <c r="BF39" s="307">
        <f>IFERROR('生産者価格表(106分類)'!BF39/'生産者価格表(106分類)'!BF$119,0)</f>
        <v>1.9933391702370889E-2</v>
      </c>
      <c r="BG39" s="307">
        <f>IFERROR('生産者価格表(106分類)'!BG39/'生産者価格表(106分類)'!BG$119,0)</f>
        <v>8.5980653975271687E-2</v>
      </c>
      <c r="BH39" s="307">
        <f>IFERROR('生産者価格表(106分類)'!BH39/'生産者価格表(106分類)'!BH$119,0)</f>
        <v>2.6122662939017997E-2</v>
      </c>
      <c r="BI39" s="307">
        <f>IFERROR('生産者価格表(106分類)'!BI39/'生産者価格表(106分類)'!BI$119,0)</f>
        <v>7.4239514906518445E-3</v>
      </c>
      <c r="BJ39" s="307">
        <f>IFERROR('生産者価格表(106分類)'!BJ39/'生産者価格表(106分類)'!BJ$119,0)</f>
        <v>0</v>
      </c>
      <c r="BK39" s="307">
        <f>IFERROR('生産者価格表(106分類)'!BK39/'生産者価格表(106分類)'!BK$119,0)</f>
        <v>1.9385360378864312E-2</v>
      </c>
      <c r="BL39" s="307">
        <f>IFERROR('生産者価格表(106分類)'!BL39/'生産者価格表(106分類)'!BL$119,0)</f>
        <v>1.3045957136581582E-2</v>
      </c>
      <c r="BM39" s="307">
        <f>IFERROR('生産者価格表(106分類)'!BM39/'生産者価格表(106分類)'!BM$119,0)</f>
        <v>2.1399879769552103E-2</v>
      </c>
      <c r="BN39" s="307">
        <f>IFERROR('生産者価格表(106分類)'!BN39/'生産者価格表(106分類)'!BN$119,0)</f>
        <v>2.5782311003897006E-2</v>
      </c>
      <c r="BO39" s="307">
        <f>IFERROR('生産者価格表(106分類)'!BO39/'生産者価格表(106分類)'!BO$119,0)</f>
        <v>0</v>
      </c>
      <c r="BP39" s="307">
        <f>IFERROR('生産者価格表(106分類)'!BP39/'生産者価格表(106分類)'!BP$119,0)</f>
        <v>0</v>
      </c>
      <c r="BQ39" s="307">
        <f>IFERROR('生産者価格表(106分類)'!BQ39/'生産者価格表(106分類)'!BQ$119,0)</f>
        <v>0</v>
      </c>
      <c r="BR39" s="307">
        <f>IFERROR('生産者価格表(106分類)'!BR39/'生産者価格表(106分類)'!BR$119,0)</f>
        <v>0</v>
      </c>
      <c r="BS39" s="307">
        <f>IFERROR('生産者価格表(106分類)'!BS39/'生産者価格表(106分類)'!BS$119,0)</f>
        <v>0</v>
      </c>
      <c r="BT39" s="307">
        <f>IFERROR('生産者価格表(106分類)'!BT39/'生産者価格表(106分類)'!BT$119,0)</f>
        <v>0</v>
      </c>
      <c r="BU39" s="307">
        <f>IFERROR('生産者価格表(106分類)'!BU39/'生産者価格表(106分類)'!BU$119,0)</f>
        <v>0</v>
      </c>
      <c r="BV39" s="307">
        <f>IFERROR('生産者価格表(106分類)'!BV39/'生産者価格表(106分類)'!BV$119,0)</f>
        <v>0</v>
      </c>
      <c r="BW39" s="307">
        <f>IFERROR('生産者価格表(106分類)'!BW39/'生産者価格表(106分類)'!BW$119,0)</f>
        <v>0</v>
      </c>
      <c r="BX39" s="307">
        <f>IFERROR('生産者価格表(106分類)'!BX39/'生産者価格表(106分類)'!BX$119,0)</f>
        <v>0</v>
      </c>
      <c r="BY39" s="307">
        <f>IFERROR('生産者価格表(106分類)'!BY39/'生産者価格表(106分類)'!BY$119,0)</f>
        <v>0</v>
      </c>
      <c r="BZ39" s="307">
        <f>IFERROR('生産者価格表(106分類)'!BZ39/'生産者価格表(106分類)'!BZ$119,0)</f>
        <v>0</v>
      </c>
      <c r="CA39" s="307">
        <f>IFERROR('生産者価格表(106分類)'!CA39/'生産者価格表(106分類)'!CA$119,0)</f>
        <v>0</v>
      </c>
      <c r="CB39" s="307">
        <f>IFERROR('生産者価格表(106分類)'!CB39/'生産者価格表(106分類)'!CB$119,0)</f>
        <v>0</v>
      </c>
      <c r="CC39" s="307">
        <f>IFERROR('生産者価格表(106分類)'!CC39/'生産者価格表(106分類)'!CC$119,0)</f>
        <v>0</v>
      </c>
      <c r="CD39" s="307">
        <f>IFERROR('生産者価格表(106分類)'!CD39/'生産者価格表(106分類)'!CD$119,0)</f>
        <v>0</v>
      </c>
      <c r="CE39" s="307">
        <f>IFERROR('生産者価格表(106分類)'!CE39/'生産者価格表(106分類)'!CE$119,0)</f>
        <v>7.2793241602474971E-5</v>
      </c>
      <c r="CF39" s="307">
        <f>IFERROR('生産者価格表(106分類)'!CF39/'生産者価格表(106分類)'!CF$119,0)</f>
        <v>0</v>
      </c>
      <c r="CG39" s="307">
        <f>IFERROR('生産者価格表(106分類)'!CG39/'生産者価格表(106分類)'!CG$119,0)</f>
        <v>0</v>
      </c>
      <c r="CH39" s="307">
        <f>IFERROR('生産者価格表(106分類)'!CH39/'生産者価格表(106分類)'!CH$119,0)</f>
        <v>0</v>
      </c>
      <c r="CI39" s="307">
        <f>IFERROR('生産者価格表(106分類)'!CI39/'生産者価格表(106分類)'!CI$119,0)</f>
        <v>0</v>
      </c>
      <c r="CJ39" s="307">
        <f>IFERROR('生産者価格表(106分類)'!CJ39/'生産者価格表(106分類)'!CJ$119,0)</f>
        <v>0</v>
      </c>
      <c r="CK39" s="307">
        <f>IFERROR('生産者価格表(106分類)'!CK39/'生産者価格表(106分類)'!CK$119,0)</f>
        <v>0</v>
      </c>
      <c r="CL39" s="307">
        <f>IFERROR('生産者価格表(106分類)'!CL39/'生産者価格表(106分類)'!CL$119,0)</f>
        <v>2.3071169962446902E-6</v>
      </c>
      <c r="CM39" s="307">
        <f>IFERROR('生産者価格表(106分類)'!CM39/'生産者価格表(106分類)'!CM$119,0)</f>
        <v>0</v>
      </c>
      <c r="CN39" s="307">
        <f>IFERROR('生産者価格表(106分類)'!CN39/'生産者価格表(106分類)'!CN$119,0)</f>
        <v>0</v>
      </c>
      <c r="CO39" s="307">
        <f>IFERROR('生産者価格表(106分類)'!CO39/'生産者価格表(106分類)'!CO$119,0)</f>
        <v>0</v>
      </c>
      <c r="CP39" s="307">
        <f>IFERROR('生産者価格表(106分類)'!CP39/'生産者価格表(106分類)'!CP$119,0)</f>
        <v>0</v>
      </c>
      <c r="CQ39" s="307">
        <f>IFERROR('生産者価格表(106分類)'!CQ39/'生産者価格表(106分類)'!CQ$119,0)</f>
        <v>0</v>
      </c>
      <c r="CR39" s="307">
        <f>IFERROR('生産者価格表(106分類)'!CR39/'生産者価格表(106分類)'!CR$119,0)</f>
        <v>0</v>
      </c>
      <c r="CS39" s="307">
        <f>IFERROR('生産者価格表(106分類)'!CS39/'生産者価格表(106分類)'!CS$119,0)</f>
        <v>0</v>
      </c>
      <c r="CT39" s="307">
        <f>IFERROR('生産者価格表(106分類)'!CT39/'生産者価格表(106分類)'!CT$119,0)</f>
        <v>0</v>
      </c>
      <c r="CU39" s="307">
        <f>IFERROR('生産者価格表(106分類)'!CU39/'生産者価格表(106分類)'!CU$119,0)</f>
        <v>0</v>
      </c>
      <c r="CV39" s="307">
        <f>IFERROR('生産者価格表(106分類)'!CV39/'生産者価格表(106分類)'!CV$119,0)</f>
        <v>2.3935475296342428E-4</v>
      </c>
      <c r="CW39" s="307">
        <f>IFERROR('生産者価格表(106分類)'!CW39/'生産者価格表(106分類)'!CW$119,0)</f>
        <v>0</v>
      </c>
      <c r="CX39" s="307">
        <f>IFERROR('生産者価格表(106分類)'!CX39/'生産者価格表(106分類)'!CX$119,0)</f>
        <v>0</v>
      </c>
      <c r="CY39" s="307">
        <f>IFERROR('生産者価格表(106分類)'!CY39/'生産者価格表(106分類)'!CY$119,0)</f>
        <v>0</v>
      </c>
      <c r="CZ39" s="307">
        <f>IFERROR('生産者価格表(106分類)'!CZ39/'生産者価格表(106分類)'!CZ$119,0)</f>
        <v>0</v>
      </c>
      <c r="DA39" s="307">
        <f>IFERROR('生産者価格表(106分類)'!DA39/'生産者価格表(106分類)'!DA$119,0)</f>
        <v>0</v>
      </c>
      <c r="DB39" s="307">
        <f>IFERROR('生産者価格表(106分類)'!DB39/'生産者価格表(106分類)'!DB$119,0)</f>
        <v>2.3663368858513595E-5</v>
      </c>
      <c r="DC39" s="307">
        <f>IFERROR('生産者価格表(106分類)'!DC39/'生産者価格表(106分類)'!DC$119,0)</f>
        <v>0</v>
      </c>
      <c r="DD39" s="308">
        <f>IFERROR('生産者価格表(106分類)'!DD39/'生産者価格表(106分類)'!DD$119,0)</f>
        <v>3.2233570199418447E-3</v>
      </c>
      <c r="DE39" s="308">
        <f>IFERROR('生産者価格表(106分類)'!DE39/'生産者価格表(106分類)'!DE$119,0)</f>
        <v>3.7420036678145023E-3</v>
      </c>
    </row>
    <row r="40" spans="1:109" x14ac:dyDescent="0.15">
      <c r="A40" s="309" t="s">
        <v>97</v>
      </c>
      <c r="B40" s="302" t="s">
        <v>423</v>
      </c>
      <c r="C40" s="303">
        <f>IFERROR('生産者価格表(106分類)'!C40/'生産者価格表(106分類)'!C$119,0)</f>
        <v>0</v>
      </c>
      <c r="D40" s="303">
        <f>IFERROR('生産者価格表(106分類)'!D40/'生産者価格表(106分類)'!D$119,0)</f>
        <v>0</v>
      </c>
      <c r="E40" s="303">
        <f>IFERROR('生産者価格表(106分類)'!E40/'生産者価格表(106分類)'!E$119,0)</f>
        <v>0</v>
      </c>
      <c r="F40" s="303">
        <f>IFERROR('生産者価格表(106分類)'!F40/'生産者価格表(106分類)'!F$119,0)</f>
        <v>0</v>
      </c>
      <c r="G40" s="303">
        <f>IFERROR('生産者価格表(106分類)'!G40/'生産者価格表(106分類)'!G$119,0)</f>
        <v>2.4131577472043844E-4</v>
      </c>
      <c r="H40" s="303">
        <f>IFERROR('生産者価格表(106分類)'!H40/'生産者価格表(106分類)'!H$119,0)</f>
        <v>0</v>
      </c>
      <c r="I40" s="303">
        <f>IFERROR('生産者価格表(106分類)'!I40/'生産者価格表(106分類)'!I$119,0)</f>
        <v>9.7161129264131129E-4</v>
      </c>
      <c r="J40" s="303">
        <f>IFERROR('生産者価格表(106分類)'!J40/'生産者価格表(106分類)'!J$119,0)</f>
        <v>0</v>
      </c>
      <c r="K40" s="303">
        <f>IFERROR('生産者価格表(106分類)'!K40/'生産者価格表(106分類)'!K$119,0)</f>
        <v>0</v>
      </c>
      <c r="L40" s="303">
        <f>IFERROR('生産者価格表(106分類)'!L40/'生産者価格表(106分類)'!L$119,0)</f>
        <v>0</v>
      </c>
      <c r="M40" s="303">
        <f>IFERROR('生産者価格表(106分類)'!M40/'生産者価格表(106分類)'!M$119,0)</f>
        <v>0</v>
      </c>
      <c r="N40" s="303">
        <f>IFERROR('生産者価格表(106分類)'!N40/'生産者価格表(106分類)'!N$119,0)</f>
        <v>0</v>
      </c>
      <c r="O40" s="303">
        <f>IFERROR('生産者価格表(106分類)'!O40/'生産者価格表(106分類)'!O$119,0)</f>
        <v>0</v>
      </c>
      <c r="P40" s="303">
        <f>IFERROR('生産者価格表(106分類)'!P40/'生産者価格表(106分類)'!P$119,0)</f>
        <v>1.1789734795810636E-6</v>
      </c>
      <c r="Q40" s="303">
        <f>IFERROR('生産者価格表(106分類)'!Q40/'生産者価格表(106分類)'!Q$119,0)</f>
        <v>5.4808375510826768E-4</v>
      </c>
      <c r="R40" s="303">
        <f>IFERROR('生産者価格表(106分類)'!R40/'生産者価格表(106分類)'!R$119,0)</f>
        <v>0</v>
      </c>
      <c r="S40" s="303">
        <f>IFERROR('生産者価格表(106分類)'!S40/'生産者価格表(106分類)'!S$119,0)</f>
        <v>0</v>
      </c>
      <c r="T40" s="303">
        <f>IFERROR('生産者価格表(106分類)'!T40/'生産者価格表(106分類)'!T$119,0)</f>
        <v>0</v>
      </c>
      <c r="U40" s="303">
        <f>IFERROR('生産者価格表(106分類)'!U40/'生産者価格表(106分類)'!U$119,0)</f>
        <v>0</v>
      </c>
      <c r="V40" s="303">
        <f>IFERROR('生産者価格表(106分類)'!V40/'生産者価格表(106分類)'!V$119,0)</f>
        <v>0</v>
      </c>
      <c r="W40" s="303">
        <f>IFERROR('生産者価格表(106分類)'!W40/'生産者価格表(106分類)'!W$119,0)</f>
        <v>0</v>
      </c>
      <c r="X40" s="303">
        <f>IFERROR('生産者価格表(106分類)'!X40/'生産者価格表(106分類)'!X$119,0)</f>
        <v>0</v>
      </c>
      <c r="Y40" s="303">
        <f>IFERROR('生産者価格表(106分類)'!Y40/'生産者価格表(106分類)'!Y$119,0)</f>
        <v>0</v>
      </c>
      <c r="Z40" s="303">
        <f>IFERROR('生産者価格表(106分類)'!Z40/'生産者価格表(106分類)'!Z$119,0)</f>
        <v>0</v>
      </c>
      <c r="AA40" s="303">
        <f>IFERROR('生産者価格表(106分類)'!AA40/'生産者価格表(106分類)'!AA$119,0)</f>
        <v>0</v>
      </c>
      <c r="AB40" s="303">
        <f>IFERROR('生産者価格表(106分類)'!AB40/'生産者価格表(106分類)'!AB$119,0)</f>
        <v>0</v>
      </c>
      <c r="AC40" s="303">
        <f>IFERROR('生産者価格表(106分類)'!AC40/'生産者価格表(106分類)'!AC$119,0)</f>
        <v>0</v>
      </c>
      <c r="AD40" s="303">
        <f>IFERROR('生産者価格表(106分類)'!AD40/'生産者価格表(106分類)'!AD$119,0)</f>
        <v>0</v>
      </c>
      <c r="AE40" s="303">
        <f>IFERROR('生産者価格表(106分類)'!AE40/'生産者価格表(106分類)'!AE$119,0)</f>
        <v>0</v>
      </c>
      <c r="AF40" s="303">
        <f>IFERROR('生産者価格表(106分類)'!AF40/'生産者価格表(106分類)'!AF$119,0)</f>
        <v>1.7383059418457649E-4</v>
      </c>
      <c r="AG40" s="303">
        <f>IFERROR('生産者価格表(106分類)'!AG40/'生産者価格表(106分類)'!AG$119,0)</f>
        <v>0</v>
      </c>
      <c r="AH40" s="303">
        <f>IFERROR('生産者価格表(106分類)'!AH40/'生産者価格表(106分類)'!AH$119,0)</f>
        <v>8.1534358460489518E-5</v>
      </c>
      <c r="AI40" s="303">
        <f>IFERROR('生産者価格表(106分類)'!AI40/'生産者価格表(106分類)'!AI$119,0)</f>
        <v>2.3541548600195306E-3</v>
      </c>
      <c r="AJ40" s="303">
        <f>IFERROR('生産者価格表(106分類)'!AJ40/'生産者価格表(106分類)'!AJ$119,0)</f>
        <v>6.4040935220682359E-4</v>
      </c>
      <c r="AK40" s="303">
        <f>IFERROR('生産者価格表(106分類)'!AK40/'生産者価格表(106分類)'!AK$119,0)</f>
        <v>0</v>
      </c>
      <c r="AL40" s="303">
        <f>IFERROR('生産者価格表(106分類)'!AL40/'生産者価格表(106分類)'!AL$119,0)</f>
        <v>0</v>
      </c>
      <c r="AM40" s="303">
        <f>IFERROR('生産者価格表(106分類)'!AM40/'生産者価格表(106分類)'!AM$119,0)</f>
        <v>0</v>
      </c>
      <c r="AN40" s="303">
        <f>IFERROR('生産者価格表(106分類)'!AN40/'生産者価格表(106分類)'!AN$119,0)</f>
        <v>0</v>
      </c>
      <c r="AO40" s="303">
        <f>IFERROR('生産者価格表(106分類)'!AO40/'生産者価格表(106分類)'!AO$119,0)</f>
        <v>0</v>
      </c>
      <c r="AP40" s="303">
        <f>IFERROR('生産者価格表(106分類)'!AP40/'生産者価格表(106分類)'!AP$119,0)</f>
        <v>0</v>
      </c>
      <c r="AQ40" s="303">
        <f>IFERROR('生産者価格表(106分類)'!AQ40/'生産者価格表(106分類)'!AQ$119,0)</f>
        <v>1.6234337382703141E-2</v>
      </c>
      <c r="AR40" s="303">
        <f>IFERROR('生産者価格表(106分類)'!AR40/'生産者価格表(106分類)'!AR$119,0)</f>
        <v>6.4580278617872829E-3</v>
      </c>
      <c r="AS40" s="303">
        <f>IFERROR('生産者価格表(106分類)'!AS40/'生産者価格表(106分類)'!AS$119,0)</f>
        <v>2.3452241049147171E-2</v>
      </c>
      <c r="AT40" s="303">
        <f>IFERROR('生産者価格表(106分類)'!AT40/'生産者価格表(106分類)'!AT$119,0)</f>
        <v>2.8607049236004756E-2</v>
      </c>
      <c r="AU40" s="303">
        <f>IFERROR('生産者価格表(106分類)'!AU40/'生産者価格表(106分類)'!AU$119,0)</f>
        <v>2.9503960644244797E-3</v>
      </c>
      <c r="AV40" s="303">
        <f>IFERROR('生産者価格表(106分類)'!AV40/'生産者価格表(106分類)'!AV$119,0)</f>
        <v>0</v>
      </c>
      <c r="AW40" s="303">
        <f>IFERROR('生産者価格表(106分類)'!AW40/'生産者価格表(106分類)'!AW$119,0)</f>
        <v>4.9672483487718695E-4</v>
      </c>
      <c r="AX40" s="303">
        <f>IFERROR('生産者価格表(106分類)'!AX40/'生産者価格表(106分類)'!AX$119,0)</f>
        <v>1.4405589211319115E-2</v>
      </c>
      <c r="AY40" s="303">
        <f>IFERROR('生産者価格表(106分類)'!AY40/'生産者価格表(106分類)'!AY$119,0)</f>
        <v>1.1279151045307239E-3</v>
      </c>
      <c r="AZ40" s="303">
        <f>IFERROR('生産者価格表(106分類)'!AZ40/'生産者価格表(106分類)'!AZ$119,0)</f>
        <v>5.8722061144346168E-4</v>
      </c>
      <c r="BA40" s="303">
        <f>IFERROR('生産者価格表(106分類)'!BA40/'生産者価格表(106分類)'!BA$119,0)</f>
        <v>1.4932473504770463E-3</v>
      </c>
      <c r="BB40" s="303">
        <f>IFERROR('生産者価格表(106分類)'!BB40/'生産者価格表(106分類)'!BB$119,0)</f>
        <v>5.1296369645535591E-4</v>
      </c>
      <c r="BC40" s="303">
        <f>IFERROR('生産者価格表(106分類)'!BC40/'生産者価格表(106分類)'!BC$119,0)</f>
        <v>1.0037407421549128E-3</v>
      </c>
      <c r="BD40" s="303">
        <f>IFERROR('生産者価格表(106分類)'!BD40/'生産者価格表(106分類)'!BD$119,0)</f>
        <v>0</v>
      </c>
      <c r="BE40" s="303">
        <f>IFERROR('生産者価格表(106分類)'!BE40/'生産者価格表(106分類)'!BE$119,0)</f>
        <v>4.5657568238213401E-4</v>
      </c>
      <c r="BF40" s="303">
        <f>IFERROR('生産者価格表(106分類)'!BF40/'生産者価格表(106分類)'!BF$119,0)</f>
        <v>2.7830795559020551E-2</v>
      </c>
      <c r="BG40" s="303">
        <f>IFERROR('生産者価格表(106分類)'!BG40/'生産者価格表(106分類)'!BG$119,0)</f>
        <v>1.1228657929604636E-2</v>
      </c>
      <c r="BH40" s="303">
        <f>IFERROR('生産者価格表(106分類)'!BH40/'生産者価格表(106分類)'!BH$119,0)</f>
        <v>1.6381268565437708E-2</v>
      </c>
      <c r="BI40" s="303">
        <f>IFERROR('生産者価格表(106分類)'!BI40/'生産者価格表(106分類)'!BI$119,0)</f>
        <v>1.144685868283645E-3</v>
      </c>
      <c r="BJ40" s="303">
        <f>IFERROR('生産者価格表(106分類)'!BJ40/'生産者価格表(106分類)'!BJ$119,0)</f>
        <v>0</v>
      </c>
      <c r="BK40" s="303">
        <f>IFERROR('生産者価格表(106分類)'!BK40/'生産者価格表(106分類)'!BK$119,0)</f>
        <v>2.717605396278679E-4</v>
      </c>
      <c r="BL40" s="303">
        <f>IFERROR('生産者価格表(106分類)'!BL40/'生産者価格表(106分類)'!BL$119,0)</f>
        <v>2.4051867291018247E-4</v>
      </c>
      <c r="BM40" s="303">
        <f>IFERROR('生産者価格表(106分類)'!BM40/'生産者価格表(106分類)'!BM$119,0)</f>
        <v>1.4998949999829394E-3</v>
      </c>
      <c r="BN40" s="303">
        <f>IFERROR('生産者価格表(106分類)'!BN40/'生産者価格表(106分類)'!BN$119,0)</f>
        <v>4.5674068367819471E-3</v>
      </c>
      <c r="BO40" s="303">
        <f>IFERROR('生産者価格表(106分類)'!BO40/'生産者価格表(106分類)'!BO$119,0)</f>
        <v>0</v>
      </c>
      <c r="BP40" s="303">
        <f>IFERROR('生産者価格表(106分類)'!BP40/'生産者価格表(106分類)'!BP$119,0)</f>
        <v>0</v>
      </c>
      <c r="BQ40" s="303">
        <f>IFERROR('生産者価格表(106分類)'!BQ40/'生産者価格表(106分類)'!BQ$119,0)</f>
        <v>2.6445893342277101E-5</v>
      </c>
      <c r="BR40" s="303">
        <f>IFERROR('生産者価格表(106分類)'!BR40/'生産者価格表(106分類)'!BR$119,0)</f>
        <v>0</v>
      </c>
      <c r="BS40" s="303">
        <f>IFERROR('生産者価格表(106分類)'!BS40/'生産者価格表(106分類)'!BS$119,0)</f>
        <v>0</v>
      </c>
      <c r="BT40" s="303">
        <f>IFERROR('生産者価格表(106分類)'!BT40/'生産者価格表(106分類)'!BT$119,0)</f>
        <v>0</v>
      </c>
      <c r="BU40" s="303">
        <f>IFERROR('生産者価格表(106分類)'!BU40/'生産者価格表(106分類)'!BU$119,0)</f>
        <v>0</v>
      </c>
      <c r="BV40" s="303">
        <f>IFERROR('生産者価格表(106分類)'!BV40/'生産者価格表(106分類)'!BV$119,0)</f>
        <v>0</v>
      </c>
      <c r="BW40" s="303">
        <f>IFERROR('生産者価格表(106分類)'!BW40/'生産者価格表(106分類)'!BW$119,0)</f>
        <v>0</v>
      </c>
      <c r="BX40" s="303">
        <f>IFERROR('生産者価格表(106分類)'!BX40/'生産者価格表(106分類)'!BX$119,0)</f>
        <v>0</v>
      </c>
      <c r="BY40" s="303">
        <f>IFERROR('生産者価格表(106分類)'!BY40/'生産者価格表(106分類)'!BY$119,0)</f>
        <v>0</v>
      </c>
      <c r="BZ40" s="303">
        <f>IFERROR('生産者価格表(106分類)'!BZ40/'生産者価格表(106分類)'!BZ$119,0)</f>
        <v>0</v>
      </c>
      <c r="CA40" s="303">
        <f>IFERROR('生産者価格表(106分類)'!CA40/'生産者価格表(106分類)'!CA$119,0)</f>
        <v>5.1750009138831401E-6</v>
      </c>
      <c r="CB40" s="303">
        <f>IFERROR('生産者価格表(106分類)'!CB40/'生産者価格表(106分類)'!CB$119,0)</f>
        <v>0</v>
      </c>
      <c r="CC40" s="303">
        <f>IFERROR('生産者価格表(106分類)'!CC40/'生産者価格表(106分類)'!CC$119,0)</f>
        <v>0</v>
      </c>
      <c r="CD40" s="303">
        <f>IFERROR('生産者価格表(106分類)'!CD40/'生産者価格表(106分類)'!CD$119,0)</f>
        <v>0</v>
      </c>
      <c r="CE40" s="303">
        <f>IFERROR('生産者価格表(106分類)'!CE40/'生産者価格表(106分類)'!CE$119,0)</f>
        <v>0</v>
      </c>
      <c r="CF40" s="303">
        <f>IFERROR('生産者価格表(106分類)'!CF40/'生産者価格表(106分類)'!CF$119,0)</f>
        <v>0</v>
      </c>
      <c r="CG40" s="303">
        <f>IFERROR('生産者価格表(106分類)'!CG40/'生産者価格表(106分類)'!CG$119,0)</f>
        <v>0</v>
      </c>
      <c r="CH40" s="303">
        <f>IFERROR('生産者価格表(106分類)'!CH40/'生産者価格表(106分類)'!CH$119,0)</f>
        <v>0</v>
      </c>
      <c r="CI40" s="303">
        <f>IFERROR('生産者価格表(106分類)'!CI40/'生産者価格表(106分類)'!CI$119,0)</f>
        <v>0</v>
      </c>
      <c r="CJ40" s="303">
        <f>IFERROR('生産者価格表(106分類)'!CJ40/'生産者価格表(106分類)'!CJ$119,0)</f>
        <v>0</v>
      </c>
      <c r="CK40" s="303">
        <f>IFERROR('生産者価格表(106分類)'!CK40/'生産者価格表(106分類)'!CK$119,0)</f>
        <v>0</v>
      </c>
      <c r="CL40" s="303">
        <f>IFERROR('生産者価格表(106分類)'!CL40/'生産者価格表(106分類)'!CL$119,0)</f>
        <v>2.3938507179080243E-6</v>
      </c>
      <c r="CM40" s="303">
        <f>IFERROR('生産者価格表(106分類)'!CM40/'生産者価格表(106分類)'!CM$119,0)</f>
        <v>0</v>
      </c>
      <c r="CN40" s="303">
        <f>IFERROR('生産者価格表(106分類)'!CN40/'生産者価格表(106分類)'!CN$119,0)</f>
        <v>0</v>
      </c>
      <c r="CO40" s="303">
        <f>IFERROR('生産者価格表(106分類)'!CO40/'生産者価格表(106分類)'!CO$119,0)</f>
        <v>6.3739305447519399E-7</v>
      </c>
      <c r="CP40" s="303">
        <f>IFERROR('生産者価格表(106分類)'!CP40/'生産者価格表(106分類)'!CP$119,0)</f>
        <v>0</v>
      </c>
      <c r="CQ40" s="303">
        <f>IFERROR('生産者価格表(106分類)'!CQ40/'生産者価格表(106分類)'!CQ$119,0)</f>
        <v>7.8816662761001061E-6</v>
      </c>
      <c r="CR40" s="303">
        <f>IFERROR('生産者価格表(106分類)'!CR40/'生産者価格表(106分類)'!CR$119,0)</f>
        <v>9.4914656415067297E-6</v>
      </c>
      <c r="CS40" s="303">
        <f>IFERROR('生産者価格表(106分類)'!CS40/'生産者価格表(106分類)'!CS$119,0)</f>
        <v>3.7185648793818408E-6</v>
      </c>
      <c r="CT40" s="303">
        <f>IFERROR('生産者価格表(106分類)'!CT40/'生産者価格表(106分類)'!CT$119,0)</f>
        <v>0</v>
      </c>
      <c r="CU40" s="303">
        <f>IFERROR('生産者価格表(106分類)'!CU40/'生産者価格表(106分類)'!CU$119,0)</f>
        <v>0</v>
      </c>
      <c r="CV40" s="303">
        <f>IFERROR('生産者価格表(106分類)'!CV40/'生産者価格表(106分類)'!CV$119,0)</f>
        <v>0</v>
      </c>
      <c r="CW40" s="303">
        <f>IFERROR('生産者価格表(106分類)'!CW40/'生産者価格表(106分類)'!CW$119,0)</f>
        <v>0</v>
      </c>
      <c r="CX40" s="303">
        <f>IFERROR('生産者価格表(106分類)'!CX40/'生産者価格表(106分類)'!CX$119,0)</f>
        <v>2.4171911525902599E-5</v>
      </c>
      <c r="CY40" s="303">
        <f>IFERROR('生産者価格表(106分類)'!CY40/'生産者価格表(106分類)'!CY$119,0)</f>
        <v>2.3491249509557691E-5</v>
      </c>
      <c r="CZ40" s="303">
        <f>IFERROR('生産者価格表(106分類)'!CZ40/'生産者価格表(106分類)'!CZ$119,0)</f>
        <v>0</v>
      </c>
      <c r="DA40" s="303">
        <f>IFERROR('生産者価格表(106分類)'!DA40/'生産者価格表(106分類)'!DA$119,0)</f>
        <v>2.168336412190344E-6</v>
      </c>
      <c r="DB40" s="303">
        <f>IFERROR('生産者価格表(106分類)'!DB40/'生産者価格表(106分類)'!DB$119,0)</f>
        <v>6.4088290658474321E-6</v>
      </c>
      <c r="DC40" s="303">
        <f>IFERROR('生産者価格表(106分類)'!DC40/'生産者価格表(106分類)'!DC$119,0)</f>
        <v>2.2996813298728604E-5</v>
      </c>
      <c r="DD40" s="304">
        <f>IFERROR('生産者価格表(106分類)'!DD40/'生産者価格表(106分類)'!DD$119,0)</f>
        <v>7.898201266042258E-4</v>
      </c>
      <c r="DE40" s="304">
        <f>IFERROR('生産者価格表(106分類)'!DE40/'生産者価格表(106分類)'!DE$119,0)</f>
        <v>7.4330605423539038E-4</v>
      </c>
    </row>
    <row r="41" spans="1:109" x14ac:dyDescent="0.15">
      <c r="A41" s="309" t="s">
        <v>98</v>
      </c>
      <c r="B41" s="302" t="s">
        <v>99</v>
      </c>
      <c r="C41" s="303">
        <f>IFERROR('生産者価格表(106分類)'!C41/'生産者価格表(106分類)'!C$119,0)</f>
        <v>0</v>
      </c>
      <c r="D41" s="303">
        <f>IFERROR('生産者価格表(106分類)'!D41/'生産者価格表(106分類)'!D$119,0)</f>
        <v>0</v>
      </c>
      <c r="E41" s="303">
        <f>IFERROR('生産者価格表(106分類)'!E41/'生産者価格表(106分類)'!E$119,0)</f>
        <v>0</v>
      </c>
      <c r="F41" s="303">
        <f>IFERROR('生産者価格表(106分類)'!F41/'生産者価格表(106分類)'!F$119,0)</f>
        <v>0</v>
      </c>
      <c r="G41" s="303">
        <f>IFERROR('生産者価格表(106分類)'!G41/'生産者価格表(106分類)'!G$119,0)</f>
        <v>0</v>
      </c>
      <c r="H41" s="303">
        <f>IFERROR('生産者価格表(106分類)'!H41/'生産者価格表(106分類)'!H$119,0)</f>
        <v>0</v>
      </c>
      <c r="I41" s="303">
        <f>IFERROR('生産者価格表(106分類)'!I41/'生産者価格表(106分類)'!I$119,0)</f>
        <v>0</v>
      </c>
      <c r="J41" s="303">
        <f>IFERROR('生産者価格表(106分類)'!J41/'生産者価格表(106分類)'!J$119,0)</f>
        <v>0</v>
      </c>
      <c r="K41" s="303">
        <f>IFERROR('生産者価格表(106分類)'!K41/'生産者価格表(106分類)'!K$119,0)</f>
        <v>0</v>
      </c>
      <c r="L41" s="303">
        <f>IFERROR('生産者価格表(106分類)'!L41/'生産者価格表(106分類)'!L$119,0)</f>
        <v>0</v>
      </c>
      <c r="M41" s="303">
        <f>IFERROR('生産者価格表(106分類)'!M41/'生産者価格表(106分類)'!M$119,0)</f>
        <v>0</v>
      </c>
      <c r="N41" s="303">
        <f>IFERROR('生産者価格表(106分類)'!N41/'生産者価格表(106分類)'!N$119,0)</f>
        <v>0</v>
      </c>
      <c r="O41" s="303">
        <f>IFERROR('生産者価格表(106分類)'!O41/'生産者価格表(106分類)'!O$119,0)</f>
        <v>0</v>
      </c>
      <c r="P41" s="303">
        <f>IFERROR('生産者価格表(106分類)'!P41/'生産者価格表(106分類)'!P$119,0)</f>
        <v>3.065331046910765E-5</v>
      </c>
      <c r="Q41" s="303">
        <f>IFERROR('生産者価格表(106分類)'!Q41/'生産者価格表(106分類)'!Q$119,0)</f>
        <v>3.354894119541587E-2</v>
      </c>
      <c r="R41" s="303">
        <f>IFERROR('生産者価格表(106分類)'!R41/'生産者価格表(106分類)'!R$119,0)</f>
        <v>0</v>
      </c>
      <c r="S41" s="303">
        <f>IFERROR('生産者価格表(106分類)'!S41/'生産者価格表(106分類)'!S$119,0)</f>
        <v>0</v>
      </c>
      <c r="T41" s="303">
        <f>IFERROR('生産者価格表(106分類)'!T41/'生産者価格表(106分類)'!T$119,0)</f>
        <v>0</v>
      </c>
      <c r="U41" s="303">
        <f>IFERROR('生産者価格表(106分類)'!U41/'生産者価格表(106分類)'!U$119,0)</f>
        <v>0</v>
      </c>
      <c r="V41" s="303">
        <f>IFERROR('生産者価格表(106分類)'!V41/'生産者価格表(106分類)'!V$119,0)</f>
        <v>7.1703605974344446E-4</v>
      </c>
      <c r="W41" s="303">
        <f>IFERROR('生産者価格表(106分類)'!W41/'生産者価格表(106分類)'!W$119,0)</f>
        <v>0</v>
      </c>
      <c r="X41" s="303">
        <f>IFERROR('生産者価格表(106分類)'!X41/'生産者価格表(106分類)'!X$119,0)</f>
        <v>0</v>
      </c>
      <c r="Y41" s="303">
        <f>IFERROR('生産者価格表(106分類)'!Y41/'生産者価格表(106分類)'!Y$119,0)</f>
        <v>0</v>
      </c>
      <c r="Z41" s="303">
        <f>IFERROR('生産者価格表(106分類)'!Z41/'生産者価格表(106分類)'!Z$119,0)</f>
        <v>0</v>
      </c>
      <c r="AA41" s="303">
        <f>IFERROR('生産者価格表(106分類)'!AA41/'生産者価格表(106分類)'!AA$119,0)</f>
        <v>6.3552185877433251E-6</v>
      </c>
      <c r="AB41" s="303">
        <f>IFERROR('生産者価格表(106分類)'!AB41/'生産者価格表(106分類)'!AB$119,0)</f>
        <v>0</v>
      </c>
      <c r="AC41" s="303">
        <f>IFERROR('生産者価格表(106分類)'!AC41/'生産者価格表(106分類)'!AC$119,0)</f>
        <v>0</v>
      </c>
      <c r="AD41" s="303">
        <f>IFERROR('生産者価格表(106分類)'!AD41/'生産者価格表(106分類)'!AD$119,0)</f>
        <v>6.2608960087533286E-5</v>
      </c>
      <c r="AE41" s="303">
        <f>IFERROR('生産者価格表(106分類)'!AE41/'生産者価格表(106分類)'!AE$119,0)</f>
        <v>0</v>
      </c>
      <c r="AF41" s="303">
        <f>IFERROR('生産者価格表(106分類)'!AF41/'生産者価格表(106分類)'!AF$119,0)</f>
        <v>0</v>
      </c>
      <c r="AG41" s="303">
        <f>IFERROR('生産者価格表(106分類)'!AG41/'生産者価格表(106分類)'!AG$119,0)</f>
        <v>1.1923641003016682E-5</v>
      </c>
      <c r="AH41" s="303">
        <f>IFERROR('生産者価格表(106分類)'!AH41/'生産者価格表(106分類)'!AH$119,0)</f>
        <v>1.8531341689226476E-3</v>
      </c>
      <c r="AI41" s="303">
        <f>IFERROR('生産者価格表(106分類)'!AI41/'生産者価格表(106分類)'!AI$119,0)</f>
        <v>1.2149053355319077E-3</v>
      </c>
      <c r="AJ41" s="303">
        <f>IFERROR('生産者価格表(106分類)'!AJ41/'生産者価格表(106分類)'!AJ$119,0)</f>
        <v>2.0295560067450078E-3</v>
      </c>
      <c r="AK41" s="303">
        <f>IFERROR('生産者価格表(106分類)'!AK41/'生産者価格表(106分類)'!AK$119,0)</f>
        <v>0</v>
      </c>
      <c r="AL41" s="303">
        <f>IFERROR('生産者価格表(106分類)'!AL41/'生産者価格表(106分類)'!AL$119,0)</f>
        <v>0</v>
      </c>
      <c r="AM41" s="303">
        <f>IFERROR('生産者価格表(106分類)'!AM41/'生産者価格表(106分類)'!AM$119,0)</f>
        <v>0</v>
      </c>
      <c r="AN41" s="303">
        <f>IFERROR('生産者価格表(106分類)'!AN41/'生産者価格表(106分類)'!AN$119,0)</f>
        <v>0</v>
      </c>
      <c r="AO41" s="303">
        <f>IFERROR('生産者価格表(106分類)'!AO41/'生産者価格表(106分類)'!AO$119,0)</f>
        <v>0</v>
      </c>
      <c r="AP41" s="303">
        <f>IFERROR('生産者価格表(106分類)'!AP41/'生産者価格表(106分類)'!AP$119,0)</f>
        <v>2.0978074528557249E-3</v>
      </c>
      <c r="AQ41" s="303">
        <f>IFERROR('生産者価格表(106分類)'!AQ41/'生産者価格表(106分類)'!AQ$119,0)</f>
        <v>0.10199611984258221</v>
      </c>
      <c r="AR41" s="303">
        <f>IFERROR('生産者価格表(106分類)'!AR41/'生産者価格表(106分類)'!AR$119,0)</f>
        <v>8.5324984627883488E-2</v>
      </c>
      <c r="AS41" s="303">
        <f>IFERROR('生産者価格表(106分類)'!AS41/'生産者価格表(106分類)'!AS$119,0)</f>
        <v>2.4112405949911743E-2</v>
      </c>
      <c r="AT41" s="303">
        <f>IFERROR('生産者価格表(106分類)'!AT41/'生産者価格表(106分類)'!AT$119,0)</f>
        <v>1.7382926819937541E-2</v>
      </c>
      <c r="AU41" s="303">
        <f>IFERROR('生産者価格表(106分類)'!AU41/'生産者価格表(106分類)'!AU$119,0)</f>
        <v>6.8221213283424431E-3</v>
      </c>
      <c r="AV41" s="303">
        <f>IFERROR('生産者価格表(106分類)'!AV41/'生産者価格表(106分類)'!AV$119,0)</f>
        <v>2.2491293354917112E-4</v>
      </c>
      <c r="AW41" s="303">
        <f>IFERROR('生産者価格表(106分類)'!AW41/'生産者価格表(106分類)'!AW$119,0)</f>
        <v>4.9870964494294224E-3</v>
      </c>
      <c r="AX41" s="303">
        <f>IFERROR('生産者価格表(106分類)'!AX41/'生産者価格表(106分類)'!AX$119,0)</f>
        <v>1.2500474168586346E-2</v>
      </c>
      <c r="AY41" s="303">
        <f>IFERROR('生産者価格表(106分類)'!AY41/'生産者価格表(106分類)'!AY$119,0)</f>
        <v>2.4750587786744615E-2</v>
      </c>
      <c r="AZ41" s="303">
        <f>IFERROR('生産者価格表(106分類)'!AZ41/'生産者価格表(106分類)'!AZ$119,0)</f>
        <v>7.340257643043271E-5</v>
      </c>
      <c r="BA41" s="303">
        <f>IFERROR('生産者価格表(106分類)'!BA41/'生産者価格表(106分類)'!BA$119,0)</f>
        <v>8.6423342231149412E-3</v>
      </c>
      <c r="BB41" s="303">
        <f>IFERROR('生産者価格表(106分類)'!BB41/'生産者価格表(106分類)'!BB$119,0)</f>
        <v>5.0517184283831252E-3</v>
      </c>
      <c r="BC41" s="303">
        <f>IFERROR('生産者価格表(106分類)'!BC41/'生産者価格表(106分類)'!BC$119,0)</f>
        <v>8.8745723254503523E-4</v>
      </c>
      <c r="BD41" s="303">
        <f>IFERROR('生産者価格表(106分類)'!BD41/'生産者価格表(106分類)'!BD$119,0)</f>
        <v>0</v>
      </c>
      <c r="BE41" s="303">
        <f>IFERROR('生産者価格表(106分類)'!BE41/'生産者価格表(106分類)'!BE$119,0)</f>
        <v>4.5062034739454093E-3</v>
      </c>
      <c r="BF41" s="303">
        <f>IFERROR('生産者価格表(106分類)'!BF41/'生産者価格表(106分類)'!BF$119,0)</f>
        <v>3.4927794577525547E-3</v>
      </c>
      <c r="BG41" s="303">
        <f>IFERROR('生産者価格表(106分類)'!BG41/'生産者価格表(106分類)'!BG$119,0)</f>
        <v>1.8649897365837585E-2</v>
      </c>
      <c r="BH41" s="303">
        <f>IFERROR('生産者価格表(106分類)'!BH41/'生産者価格表(106分類)'!BH$119,0)</f>
        <v>2.0662240083872095E-2</v>
      </c>
      <c r="BI41" s="303">
        <f>IFERROR('生産者価格表(106分類)'!BI41/'生産者価格表(106分類)'!BI$119,0)</f>
        <v>1.3299646286003032E-3</v>
      </c>
      <c r="BJ41" s="303">
        <f>IFERROR('生産者価格表(106分類)'!BJ41/'生産者価格表(106分類)'!BJ$119,0)</f>
        <v>0</v>
      </c>
      <c r="BK41" s="303">
        <f>IFERROR('生産者価格表(106分類)'!BK41/'生産者価格表(106分類)'!BK$119,0)</f>
        <v>2.4647264822328963E-4</v>
      </c>
      <c r="BL41" s="303">
        <f>IFERROR('生産者価格表(106分類)'!BL41/'生産者価格表(106分類)'!BL$119,0)</f>
        <v>6.3280801099869989E-4</v>
      </c>
      <c r="BM41" s="303">
        <f>IFERROR('生産者価格表(106分類)'!BM41/'生産者価格表(106分類)'!BM$119,0)</f>
        <v>4.054985887811592E-4</v>
      </c>
      <c r="BN41" s="303">
        <f>IFERROR('生産者価格表(106分類)'!BN41/'生産者価格表(106分類)'!BN$119,0)</f>
        <v>9.3006178824099988E-5</v>
      </c>
      <c r="BO41" s="303">
        <f>IFERROR('生産者価格表(106分類)'!BO41/'生産者価格表(106分類)'!BO$119,0)</f>
        <v>0</v>
      </c>
      <c r="BP41" s="303">
        <f>IFERROR('生産者価格表(106分類)'!BP41/'生産者価格表(106分類)'!BP$119,0)</f>
        <v>0</v>
      </c>
      <c r="BQ41" s="303">
        <f>IFERROR('生産者価格表(106分類)'!BQ41/'生産者価格表(106分類)'!BQ$119,0)</f>
        <v>0</v>
      </c>
      <c r="BR41" s="303">
        <f>IFERROR('生産者価格表(106分類)'!BR41/'生産者価格表(106分類)'!BR$119,0)</f>
        <v>0</v>
      </c>
      <c r="BS41" s="303">
        <f>IFERROR('生産者価格表(106分類)'!BS41/'生産者価格表(106分類)'!BS$119,0)</f>
        <v>0</v>
      </c>
      <c r="BT41" s="303">
        <f>IFERROR('生産者価格表(106分類)'!BT41/'生産者価格表(106分類)'!BT$119,0)</f>
        <v>0</v>
      </c>
      <c r="BU41" s="303">
        <f>IFERROR('生産者価格表(106分類)'!BU41/'生産者価格表(106分類)'!BU$119,0)</f>
        <v>0</v>
      </c>
      <c r="BV41" s="303">
        <f>IFERROR('生産者価格表(106分類)'!BV41/'生産者価格表(106分類)'!BV$119,0)</f>
        <v>0</v>
      </c>
      <c r="BW41" s="303">
        <f>IFERROR('生産者価格表(106分類)'!BW41/'生産者価格表(106分類)'!BW$119,0)</f>
        <v>0</v>
      </c>
      <c r="BX41" s="303">
        <f>IFERROR('生産者価格表(106分類)'!BX41/'生産者価格表(106分類)'!BX$119,0)</f>
        <v>0</v>
      </c>
      <c r="BY41" s="303">
        <f>IFERROR('生産者価格表(106分類)'!BY41/'生産者価格表(106分類)'!BY$119,0)</f>
        <v>0</v>
      </c>
      <c r="BZ41" s="303">
        <f>IFERROR('生産者価格表(106分類)'!BZ41/'生産者価格表(106分類)'!BZ$119,0)</f>
        <v>0</v>
      </c>
      <c r="CA41" s="303">
        <f>IFERROR('生産者価格表(106分類)'!CA41/'生産者価格表(106分類)'!CA$119,0)</f>
        <v>0</v>
      </c>
      <c r="CB41" s="303">
        <f>IFERROR('生産者価格表(106分類)'!CB41/'生産者価格表(106分類)'!CB$119,0)</f>
        <v>0</v>
      </c>
      <c r="CC41" s="303">
        <f>IFERROR('生産者価格表(106分類)'!CC41/'生産者価格表(106分類)'!CC$119,0)</f>
        <v>0</v>
      </c>
      <c r="CD41" s="303">
        <f>IFERROR('生産者価格表(106分類)'!CD41/'生産者価格表(106分類)'!CD$119,0)</f>
        <v>0</v>
      </c>
      <c r="CE41" s="303">
        <f>IFERROR('生産者価格表(106分類)'!CE41/'生産者価格表(106分類)'!CE$119,0)</f>
        <v>0</v>
      </c>
      <c r="CF41" s="303">
        <f>IFERROR('生産者価格表(106分類)'!CF41/'生産者価格表(106分類)'!CF$119,0)</f>
        <v>0</v>
      </c>
      <c r="CG41" s="303">
        <f>IFERROR('生産者価格表(106分類)'!CG41/'生産者価格表(106分類)'!CG$119,0)</f>
        <v>0</v>
      </c>
      <c r="CH41" s="303">
        <f>IFERROR('生産者価格表(106分類)'!CH41/'生産者価格表(106分類)'!CH$119,0)</f>
        <v>0</v>
      </c>
      <c r="CI41" s="303">
        <f>IFERROR('生産者価格表(106分類)'!CI41/'生産者価格表(106分類)'!CI$119,0)</f>
        <v>0</v>
      </c>
      <c r="CJ41" s="303">
        <f>IFERROR('生産者価格表(106分類)'!CJ41/'生産者価格表(106分類)'!CJ$119,0)</f>
        <v>0</v>
      </c>
      <c r="CK41" s="303">
        <f>IFERROR('生産者価格表(106分類)'!CK41/'生産者価格表(106分類)'!CK$119,0)</f>
        <v>0</v>
      </c>
      <c r="CL41" s="303">
        <f>IFERROR('生産者価格表(106分類)'!CL41/'生産者価格表(106分類)'!CL$119,0)</f>
        <v>2.2758928564458897E-5</v>
      </c>
      <c r="CM41" s="303">
        <f>IFERROR('生産者価格表(106分類)'!CM41/'生産者価格表(106分類)'!CM$119,0)</f>
        <v>0</v>
      </c>
      <c r="CN41" s="303">
        <f>IFERROR('生産者価格表(106分類)'!CN41/'生産者価格表(106分類)'!CN$119,0)</f>
        <v>0</v>
      </c>
      <c r="CO41" s="303">
        <f>IFERROR('生産者価格表(106分類)'!CO41/'生産者価格表(106分類)'!CO$119,0)</f>
        <v>0</v>
      </c>
      <c r="CP41" s="303">
        <f>IFERROR('生産者価格表(106分類)'!CP41/'生産者価格表(106分類)'!CP$119,0)</f>
        <v>0</v>
      </c>
      <c r="CQ41" s="303">
        <f>IFERROR('生産者価格表(106分類)'!CQ41/'生産者価格表(106分類)'!CQ$119,0)</f>
        <v>0</v>
      </c>
      <c r="CR41" s="303">
        <f>IFERROR('生産者価格表(106分類)'!CR41/'生産者価格表(106分類)'!CR$119,0)</f>
        <v>0</v>
      </c>
      <c r="CS41" s="303">
        <f>IFERROR('生産者価格表(106分類)'!CS41/'生産者価格表(106分類)'!CS$119,0)</f>
        <v>0</v>
      </c>
      <c r="CT41" s="303">
        <f>IFERROR('生産者価格表(106分類)'!CT41/'生産者価格表(106分類)'!CT$119,0)</f>
        <v>0</v>
      </c>
      <c r="CU41" s="303">
        <f>IFERROR('生産者価格表(106分類)'!CU41/'生産者価格表(106分類)'!CU$119,0)</f>
        <v>0</v>
      </c>
      <c r="CV41" s="303">
        <f>IFERROR('生産者価格表(106分類)'!CV41/'生産者価格表(106分類)'!CV$119,0)</f>
        <v>1.8275628846902916E-4</v>
      </c>
      <c r="CW41" s="303">
        <f>IFERROR('生産者価格表(106分類)'!CW41/'生産者価格表(106分類)'!CW$119,0)</f>
        <v>0</v>
      </c>
      <c r="CX41" s="303">
        <f>IFERROR('生産者価格表(106分類)'!CX41/'生産者価格表(106分類)'!CX$119,0)</f>
        <v>0</v>
      </c>
      <c r="CY41" s="303">
        <f>IFERROR('生産者価格表(106分類)'!CY41/'生産者価格表(106分類)'!CY$119,0)</f>
        <v>0</v>
      </c>
      <c r="CZ41" s="303">
        <f>IFERROR('生産者価格表(106分類)'!CZ41/'生産者価格表(106分類)'!CZ$119,0)</f>
        <v>0</v>
      </c>
      <c r="DA41" s="303">
        <f>IFERROR('生産者価格表(106分類)'!DA41/'生産者価格表(106分類)'!DA$119,0)</f>
        <v>0</v>
      </c>
      <c r="DB41" s="303">
        <f>IFERROR('生産者価格表(106分類)'!DB41/'生産者価格表(106分類)'!DB$119,0)</f>
        <v>0</v>
      </c>
      <c r="DC41" s="303">
        <f>IFERROR('生産者価格表(106分類)'!DC41/'生産者価格表(106分類)'!DC$119,0)</f>
        <v>0</v>
      </c>
      <c r="DD41" s="304">
        <f>IFERROR('生産者価格表(106分類)'!DD41/'生産者価格表(106分類)'!DD$119,0)</f>
        <v>6.1129679213099296E-4</v>
      </c>
      <c r="DE41" s="304">
        <f>IFERROR('生産者価格表(106分類)'!DE41/'生産者価格表(106分類)'!DE$119,0)</f>
        <v>9.2108487113159911E-4</v>
      </c>
    </row>
    <row r="42" spans="1:109" x14ac:dyDescent="0.15">
      <c r="A42" s="309" t="s">
        <v>100</v>
      </c>
      <c r="B42" s="302" t="s">
        <v>12</v>
      </c>
      <c r="C42" s="303">
        <f>IFERROR('生産者価格表(106分類)'!C42/'生産者価格表(106分類)'!C$119,0)</f>
        <v>0</v>
      </c>
      <c r="D42" s="303">
        <f>IFERROR('生産者価格表(106分類)'!D42/'生産者価格表(106分類)'!D$119,0)</f>
        <v>0</v>
      </c>
      <c r="E42" s="303">
        <f>IFERROR('生産者価格表(106分類)'!E42/'生産者価格表(106分類)'!E$119,0)</f>
        <v>0</v>
      </c>
      <c r="F42" s="303">
        <f>IFERROR('生産者価格表(106分類)'!F42/'生産者価格表(106分類)'!F$119,0)</f>
        <v>0</v>
      </c>
      <c r="G42" s="303">
        <f>IFERROR('生産者価格表(106分類)'!G42/'生産者価格表(106分類)'!G$119,0)</f>
        <v>0</v>
      </c>
      <c r="H42" s="303">
        <f>IFERROR('生産者価格表(106分類)'!H42/'生産者価格表(106分類)'!H$119,0)</f>
        <v>0</v>
      </c>
      <c r="I42" s="303">
        <f>IFERROR('生産者価格表(106分類)'!I42/'生産者価格表(106分類)'!I$119,0)</f>
        <v>0</v>
      </c>
      <c r="J42" s="303">
        <f>IFERROR('生産者価格表(106分類)'!J42/'生産者価格表(106分類)'!J$119,0)</f>
        <v>0</v>
      </c>
      <c r="K42" s="303">
        <f>IFERROR('生産者価格表(106分類)'!K42/'生産者価格表(106分類)'!K$119,0)</f>
        <v>0</v>
      </c>
      <c r="L42" s="303">
        <f>IFERROR('生産者価格表(106分類)'!L42/'生産者価格表(106分類)'!L$119,0)</f>
        <v>0</v>
      </c>
      <c r="M42" s="303">
        <f>IFERROR('生産者価格表(106分類)'!M42/'生産者価格表(106分類)'!M$119,0)</f>
        <v>0</v>
      </c>
      <c r="N42" s="303">
        <f>IFERROR('生産者価格表(106分類)'!N42/'生産者価格表(106分類)'!N$119,0)</f>
        <v>0</v>
      </c>
      <c r="O42" s="303">
        <f>IFERROR('生産者価格表(106分類)'!O42/'生産者価格表(106分類)'!O$119,0)</f>
        <v>0</v>
      </c>
      <c r="P42" s="303">
        <f>IFERROR('生産者価格表(106分類)'!P42/'生産者価格表(106分類)'!P$119,0)</f>
        <v>1.8274088933506486E-5</v>
      </c>
      <c r="Q42" s="303">
        <f>IFERROR('生産者価格表(106分類)'!Q42/'生産者価格表(106分類)'!Q$119,0)</f>
        <v>5.6220962508528489E-4</v>
      </c>
      <c r="R42" s="303">
        <f>IFERROR('生産者価格表(106分類)'!R42/'生産者価格表(106分類)'!R$119,0)</f>
        <v>6.6930163282826342E-7</v>
      </c>
      <c r="S42" s="303">
        <f>IFERROR('生産者価格表(106分類)'!S42/'生産者価格表(106分類)'!S$119,0)</f>
        <v>0</v>
      </c>
      <c r="T42" s="303">
        <f>IFERROR('生産者価格表(106分類)'!T42/'生産者価格表(106分類)'!T$119,0)</f>
        <v>-6.1179653487482386E-4</v>
      </c>
      <c r="U42" s="303">
        <f>IFERROR('生産者価格表(106分類)'!U42/'生産者価格表(106分類)'!U$119,0)</f>
        <v>0</v>
      </c>
      <c r="V42" s="303">
        <f>IFERROR('生産者価格表(106分類)'!V42/'生産者価格表(106分類)'!V$119,0)</f>
        <v>3.7120956812918118E-2</v>
      </c>
      <c r="W42" s="303">
        <f>IFERROR('生産者価格表(106分類)'!W42/'生産者価格表(106分類)'!W$119,0)</f>
        <v>0</v>
      </c>
      <c r="X42" s="303">
        <f>IFERROR('生産者価格表(106分類)'!X42/'生産者価格表(106分類)'!X$119,0)</f>
        <v>3.2053476993783336E-4</v>
      </c>
      <c r="Y42" s="303">
        <f>IFERROR('生産者価格表(106分類)'!Y42/'生産者価格表(106分類)'!Y$119,0)</f>
        <v>0</v>
      </c>
      <c r="Z42" s="303">
        <f>IFERROR('生産者価格表(106分類)'!Z42/'生産者価格表(106分類)'!Z$119,0)</f>
        <v>0</v>
      </c>
      <c r="AA42" s="303">
        <f>IFERROR('生産者価格表(106分類)'!AA42/'生産者価格表(106分類)'!AA$119,0)</f>
        <v>3.1102439768415833E-3</v>
      </c>
      <c r="AB42" s="303">
        <f>IFERROR('生産者価格表(106分類)'!AB42/'生産者価格表(106分類)'!AB$119,0)</f>
        <v>0</v>
      </c>
      <c r="AC42" s="303">
        <f>IFERROR('生産者価格表(106分類)'!AC42/'生産者価格表(106分類)'!AC$119,0)</f>
        <v>0</v>
      </c>
      <c r="AD42" s="303">
        <f>IFERROR('生産者価格表(106分類)'!AD42/'生産者価格表(106分類)'!AD$119,0)</f>
        <v>5.940397760686194E-4</v>
      </c>
      <c r="AE42" s="303">
        <f>IFERROR('生産者価格表(106分類)'!AE42/'生産者価格表(106分類)'!AE$119,0)</f>
        <v>0</v>
      </c>
      <c r="AF42" s="303">
        <f>IFERROR('生産者価格表(106分類)'!AF42/'生産者価格表(106分類)'!AF$119,0)</f>
        <v>0</v>
      </c>
      <c r="AG42" s="303">
        <f>IFERROR('生産者価格表(106分類)'!AG42/'生産者価格表(106分類)'!AG$119,0)</f>
        <v>1.1661320900950314E-2</v>
      </c>
      <c r="AH42" s="303">
        <f>IFERROR('生産者価格表(106分類)'!AH42/'生産者価格表(106分類)'!AH$119,0)</f>
        <v>0</v>
      </c>
      <c r="AI42" s="303">
        <f>IFERROR('生産者価格表(106分類)'!AI42/'生産者価格表(106分類)'!AI$119,0)</f>
        <v>3.3729685123312515E-2</v>
      </c>
      <c r="AJ42" s="303">
        <f>IFERROR('生産者価格表(106分類)'!AJ42/'生産者価格表(106分類)'!AJ$119,0)</f>
        <v>2.4279798350706958E-2</v>
      </c>
      <c r="AK42" s="303">
        <f>IFERROR('生産者価格表(106分類)'!AK42/'生産者価格表(106分類)'!AK$119,0)</f>
        <v>0</v>
      </c>
      <c r="AL42" s="303">
        <f>IFERROR('生産者価格表(106分類)'!AL42/'生産者価格表(106分類)'!AL$119,0)</f>
        <v>0</v>
      </c>
      <c r="AM42" s="303">
        <f>IFERROR('生産者価格表(106分類)'!AM42/'生産者価格表(106分類)'!AM$119,0)</f>
        <v>0</v>
      </c>
      <c r="AN42" s="303">
        <f>IFERROR('生産者価格表(106分類)'!AN42/'生産者価格表(106分類)'!AN$119,0)</f>
        <v>-2.3834461274035878E-4</v>
      </c>
      <c r="AO42" s="303">
        <f>IFERROR('生産者価格表(106分類)'!AO42/'生産者価格表(106分類)'!AO$119,0)</f>
        <v>0.15677292965271594</v>
      </c>
      <c r="AP42" s="303">
        <f>IFERROR('生産者価格表(106分類)'!AP42/'生産者価格表(106分類)'!AP$119,0)</f>
        <v>0.54312911666516284</v>
      </c>
      <c r="AQ42" s="303">
        <f>IFERROR('生産者価格表(106分類)'!AQ42/'生産者価格表(106分類)'!AQ$119,0)</f>
        <v>1.0743311503259433E-4</v>
      </c>
      <c r="AR42" s="303">
        <f>IFERROR('生産者価格表(106分類)'!AR42/'生産者価格表(106分類)'!AR$119,0)</f>
        <v>2.3485603073866844E-2</v>
      </c>
      <c r="AS42" s="303">
        <f>IFERROR('生産者価格表(106分類)'!AS42/'生産者価格表(106分類)'!AS$119,0)</f>
        <v>1.3203298015291478E-3</v>
      </c>
      <c r="AT42" s="303">
        <f>IFERROR('生産者価格表(106分類)'!AT42/'生産者価格表(106分類)'!AT$119,0)</f>
        <v>9.5895249742090232E-4</v>
      </c>
      <c r="AU42" s="303">
        <f>IFERROR('生産者価格表(106分類)'!AU42/'生産者価格表(106分類)'!AU$119,0)</f>
        <v>3.3915627671586852E-2</v>
      </c>
      <c r="AV42" s="303">
        <f>IFERROR('生産者価格表(106分類)'!AV42/'生産者価格表(106分類)'!AV$119,0)</f>
        <v>1.7021826799035716E-2</v>
      </c>
      <c r="AW42" s="303">
        <f>IFERROR('生産者価格表(106分類)'!AW42/'生産者価格表(106分類)'!AW$119,0)</f>
        <v>2.0654560326375901E-2</v>
      </c>
      <c r="AX42" s="303">
        <f>IFERROR('生産者価格表(106分類)'!AX42/'生産者価格表(106分類)'!AX$119,0)</f>
        <v>5.7303397787822315E-3</v>
      </c>
      <c r="AY42" s="303">
        <f>IFERROR('生産者価格表(106分類)'!AY42/'生産者価格表(106分類)'!AY$119,0)</f>
        <v>9.0550930927114448E-4</v>
      </c>
      <c r="AZ42" s="303">
        <f>IFERROR('生産者価格表(106分類)'!AZ42/'生産者価格表(106分類)'!AZ$119,0)</f>
        <v>4.7711674679781259E-4</v>
      </c>
      <c r="BA42" s="303">
        <f>IFERROR('生産者価格表(106分類)'!BA42/'生産者価格表(106分類)'!BA$119,0)</f>
        <v>3.0812432275286097E-2</v>
      </c>
      <c r="BB42" s="303">
        <f>IFERROR('生産者価格表(106分類)'!BB42/'生産者価格表(106分類)'!BB$119,0)</f>
        <v>1.7012213730544716E-3</v>
      </c>
      <c r="BC42" s="303">
        <f>IFERROR('生産者価格表(106分類)'!BC42/'生産者価格表(106分類)'!BC$119,0)</f>
        <v>-5.0331668338603694E-5</v>
      </c>
      <c r="BD42" s="303">
        <f>IFERROR('生産者価格表(106分類)'!BD42/'生産者価格表(106分類)'!BD$119,0)</f>
        <v>0</v>
      </c>
      <c r="BE42" s="303">
        <f>IFERROR('生産者価格表(106分類)'!BE42/'生産者価格表(106分類)'!BE$119,0)</f>
        <v>-2.7791563275434241E-4</v>
      </c>
      <c r="BF42" s="303">
        <f>IFERROR('生産者価格表(106分類)'!BF42/'生産者価格表(106分類)'!BF$119,0)</f>
        <v>1.1755332340420284E-2</v>
      </c>
      <c r="BG42" s="303">
        <f>IFERROR('生産者価格表(106分類)'!BG42/'生産者価格表(106分類)'!BG$119,0)</f>
        <v>1.5460343395371507E-3</v>
      </c>
      <c r="BH42" s="303">
        <f>IFERROR('生産者価格表(106分類)'!BH42/'生産者価格表(106分類)'!BH$119,0)</f>
        <v>8.7366765682334434E-5</v>
      </c>
      <c r="BI42" s="303">
        <f>IFERROR('生産者価格表(106分類)'!BI42/'生産者価格表(106分類)'!BI$119,0)</f>
        <v>1.0594576385379821E-2</v>
      </c>
      <c r="BJ42" s="303">
        <f>IFERROR('生産者価格表(106分類)'!BJ42/'生産者価格表(106分類)'!BJ$119,0)</f>
        <v>0</v>
      </c>
      <c r="BK42" s="303">
        <f>IFERROR('生産者価格表(106分類)'!BK42/'生産者価格表(106分類)'!BK$119,0)</f>
        <v>6.9869507362279242E-5</v>
      </c>
      <c r="BL42" s="303">
        <f>IFERROR('生産者価格表(106分類)'!BL42/'生産者価格表(106分類)'!BL$119,0)</f>
        <v>0</v>
      </c>
      <c r="BM42" s="303">
        <f>IFERROR('生産者価格表(106分類)'!BM42/'生産者価格表(106分類)'!BM$119,0)</f>
        <v>-3.1019207403416268E-6</v>
      </c>
      <c r="BN42" s="303">
        <f>IFERROR('生産者価格表(106分類)'!BN42/'生産者価格表(106分類)'!BN$119,0)</f>
        <v>-5.4781126270739522E-6</v>
      </c>
      <c r="BO42" s="303">
        <f>IFERROR('生産者価格表(106分類)'!BO42/'生産者価格表(106分類)'!BO$119,0)</f>
        <v>4.731275330565498E-5</v>
      </c>
      <c r="BP42" s="303">
        <f>IFERROR('生産者価格表(106分類)'!BP42/'生産者価格表(106分類)'!BP$119,0)</f>
        <v>0</v>
      </c>
      <c r="BQ42" s="303">
        <f>IFERROR('生産者価格表(106分類)'!BQ42/'生産者価格表(106分類)'!BQ$119,0)</f>
        <v>1.3530457058839448E-5</v>
      </c>
      <c r="BR42" s="303">
        <f>IFERROR('生産者価格表(106分類)'!BR42/'生産者価格表(106分類)'!BR$119,0)</f>
        <v>0</v>
      </c>
      <c r="BS42" s="303">
        <f>IFERROR('生産者価格表(106分類)'!BS42/'生産者価格表(106分類)'!BS$119,0)</f>
        <v>0</v>
      </c>
      <c r="BT42" s="303">
        <f>IFERROR('生産者価格表(106分類)'!BT42/'生産者価格表(106分類)'!BT$119,0)</f>
        <v>0</v>
      </c>
      <c r="BU42" s="303">
        <f>IFERROR('生産者価格表(106分類)'!BU42/'生産者価格表(106分類)'!BU$119,0)</f>
        <v>0</v>
      </c>
      <c r="BV42" s="303">
        <f>IFERROR('生産者価格表(106分類)'!BV42/'生産者価格表(106分類)'!BV$119,0)</f>
        <v>0</v>
      </c>
      <c r="BW42" s="303">
        <f>IFERROR('生産者価格表(106分類)'!BW42/'生産者価格表(106分類)'!BW$119,0)</f>
        <v>0</v>
      </c>
      <c r="BX42" s="303">
        <f>IFERROR('生産者価格表(106分類)'!BX42/'生産者価格表(106分類)'!BX$119,0)</f>
        <v>0</v>
      </c>
      <c r="BY42" s="303">
        <f>IFERROR('生産者価格表(106分類)'!BY42/'生産者価格表(106分類)'!BY$119,0)</f>
        <v>0</v>
      </c>
      <c r="BZ42" s="303">
        <f>IFERROR('生産者価格表(106分類)'!BZ42/'生産者価格表(106分類)'!BZ$119,0)</f>
        <v>0</v>
      </c>
      <c r="CA42" s="303">
        <f>IFERROR('生産者価格表(106分類)'!CA42/'生産者価格表(106分類)'!CA$119,0)</f>
        <v>0</v>
      </c>
      <c r="CB42" s="303">
        <f>IFERROR('生産者価格表(106分類)'!CB42/'生産者価格表(106分類)'!CB$119,0)</f>
        <v>0</v>
      </c>
      <c r="CC42" s="303">
        <f>IFERROR('生産者価格表(106分類)'!CC42/'生産者価格表(106分類)'!CC$119,0)</f>
        <v>0</v>
      </c>
      <c r="CD42" s="303">
        <f>IFERROR('生産者価格表(106分類)'!CD42/'生産者価格表(106分類)'!CD$119,0)</f>
        <v>0</v>
      </c>
      <c r="CE42" s="303">
        <f>IFERROR('生産者価格表(106分類)'!CE42/'生産者価格表(106分類)'!CE$119,0)</f>
        <v>0</v>
      </c>
      <c r="CF42" s="303">
        <f>IFERROR('生産者価格表(106分類)'!CF42/'生産者価格表(106分類)'!CF$119,0)</f>
        <v>0</v>
      </c>
      <c r="CG42" s="303">
        <f>IFERROR('生産者価格表(106分類)'!CG42/'生産者価格表(106分類)'!CG$119,0)</f>
        <v>0</v>
      </c>
      <c r="CH42" s="303">
        <f>IFERROR('生産者価格表(106分類)'!CH42/'生産者価格表(106分類)'!CH$119,0)</f>
        <v>0</v>
      </c>
      <c r="CI42" s="303">
        <f>IFERROR('生産者価格表(106分類)'!CI42/'生産者価格表(106分類)'!CI$119,0)</f>
        <v>0</v>
      </c>
      <c r="CJ42" s="303">
        <f>IFERROR('生産者価格表(106分類)'!CJ42/'生産者価格表(106分類)'!CJ$119,0)</f>
        <v>0</v>
      </c>
      <c r="CK42" s="303">
        <f>IFERROR('生産者価格表(106分類)'!CK42/'生産者価格表(106分類)'!CK$119,0)</f>
        <v>4.6708806552790873E-4</v>
      </c>
      <c r="CL42" s="303">
        <f>IFERROR('生産者価格表(106分類)'!CL42/'生産者価格表(106分類)'!CL$119,0)</f>
        <v>3.0877204912146979E-6</v>
      </c>
      <c r="CM42" s="303">
        <f>IFERROR('生産者価格表(106分類)'!CM42/'生産者価格表(106分類)'!CM$119,0)</f>
        <v>0</v>
      </c>
      <c r="CN42" s="303">
        <f>IFERROR('生産者価格表(106分類)'!CN42/'生産者価格表(106分類)'!CN$119,0)</f>
        <v>6.7952200331449925E-6</v>
      </c>
      <c r="CO42" s="303">
        <f>IFERROR('生産者価格表(106分類)'!CO42/'生産者価格表(106分類)'!CO$119,0)</f>
        <v>0</v>
      </c>
      <c r="CP42" s="303">
        <f>IFERROR('生産者価格表(106分類)'!CP42/'生産者価格表(106分類)'!CP$119,0)</f>
        <v>0</v>
      </c>
      <c r="CQ42" s="303">
        <f>IFERROR('生産者価格表(106分類)'!CQ42/'生産者価格表(106分類)'!CQ$119,0)</f>
        <v>0</v>
      </c>
      <c r="CR42" s="303">
        <f>IFERROR('生産者価格表(106分類)'!CR42/'生産者価格表(106分類)'!CR$119,0)</f>
        <v>0</v>
      </c>
      <c r="CS42" s="303">
        <f>IFERROR('生産者価格表(106分類)'!CS42/'生産者価格表(106分類)'!CS$119,0)</f>
        <v>0</v>
      </c>
      <c r="CT42" s="303">
        <f>IFERROR('生産者価格表(106分類)'!CT42/'生産者価格表(106分類)'!CT$119,0)</f>
        <v>0</v>
      </c>
      <c r="CU42" s="303">
        <f>IFERROR('生産者価格表(106分類)'!CU42/'生産者価格表(106分類)'!CU$119,0)</f>
        <v>0</v>
      </c>
      <c r="CV42" s="303">
        <f>IFERROR('生産者価格表(106分類)'!CV42/'生産者価格表(106分類)'!CV$119,0)</f>
        <v>0</v>
      </c>
      <c r="CW42" s="303">
        <f>IFERROR('生産者価格表(106分類)'!CW42/'生産者価格表(106分類)'!CW$119,0)</f>
        <v>0</v>
      </c>
      <c r="CX42" s="303">
        <f>IFERROR('生産者価格表(106分類)'!CX42/'生産者価格表(106分類)'!CX$119,0)</f>
        <v>0</v>
      </c>
      <c r="CY42" s="303">
        <f>IFERROR('生産者価格表(106分類)'!CY42/'生産者価格表(106分類)'!CY$119,0)</f>
        <v>0</v>
      </c>
      <c r="CZ42" s="303">
        <f>IFERROR('生産者価格表(106分類)'!CZ42/'生産者価格表(106分類)'!CZ$119,0)</f>
        <v>0</v>
      </c>
      <c r="DA42" s="303">
        <f>IFERROR('生産者価格表(106分類)'!DA42/'生産者価格表(106分類)'!DA$119,0)</f>
        <v>0</v>
      </c>
      <c r="DB42" s="303">
        <f>IFERROR('生産者価格表(106分類)'!DB42/'生産者価格表(106分類)'!DB$119,0)</f>
        <v>1.4789605536570997E-6</v>
      </c>
      <c r="DC42" s="303">
        <f>IFERROR('生産者価格表(106分類)'!DC42/'生産者価格表(106分類)'!DC$119,0)</f>
        <v>0</v>
      </c>
      <c r="DD42" s="304">
        <f>IFERROR('生産者価格表(106分類)'!DD42/'生産者価格表(106分類)'!DD$119,0)</f>
        <v>1.5662767022593996E-3</v>
      </c>
      <c r="DE42" s="304">
        <f>IFERROR('生産者価格表(106分類)'!DE42/'生産者価格表(106分類)'!DE$119,0)</f>
        <v>1.4137502102211257E-3</v>
      </c>
    </row>
    <row r="43" spans="1:109" x14ac:dyDescent="0.15">
      <c r="A43" s="309" t="s">
        <v>101</v>
      </c>
      <c r="B43" s="302" t="s">
        <v>13</v>
      </c>
      <c r="C43" s="303">
        <f>IFERROR('生産者価格表(106分類)'!C43/'生産者価格表(106分類)'!C$119,0)</f>
        <v>0</v>
      </c>
      <c r="D43" s="303">
        <f>IFERROR('生産者価格表(106分類)'!D43/'生産者価格表(106分類)'!D$119,0)</f>
        <v>0</v>
      </c>
      <c r="E43" s="303">
        <f>IFERROR('生産者価格表(106分類)'!E43/'生産者価格表(106分類)'!E$119,0)</f>
        <v>0</v>
      </c>
      <c r="F43" s="303">
        <f>IFERROR('生産者価格表(106分類)'!F43/'生産者価格表(106分類)'!F$119,0)</f>
        <v>0</v>
      </c>
      <c r="G43" s="303">
        <f>IFERROR('生産者価格表(106分類)'!G43/'生産者価格表(106分類)'!G$119,0)</f>
        <v>0</v>
      </c>
      <c r="H43" s="303">
        <f>IFERROR('生産者価格表(106分類)'!H43/'生産者価格表(106分類)'!H$119,0)</f>
        <v>0</v>
      </c>
      <c r="I43" s="303">
        <f>IFERROR('生産者価格表(106分類)'!I43/'生産者価格表(106分類)'!I$119,0)</f>
        <v>6.458969171532652E-4</v>
      </c>
      <c r="J43" s="303">
        <f>IFERROR('生産者価格表(106分類)'!J43/'生産者価格表(106分類)'!J$119,0)</f>
        <v>5.4462406709725425E-4</v>
      </c>
      <c r="K43" s="303">
        <f>IFERROR('生産者価格表(106分類)'!K43/'生産者価格表(106分類)'!K$119,0)</f>
        <v>1.6881305989669649E-3</v>
      </c>
      <c r="L43" s="303">
        <f>IFERROR('生産者価格表(106分類)'!L43/'生産者価格表(106分類)'!L$119,0)</f>
        <v>0</v>
      </c>
      <c r="M43" s="303">
        <f>IFERROR('生産者価格表(106分類)'!M43/'生産者価格表(106分類)'!M$119,0)</f>
        <v>0</v>
      </c>
      <c r="N43" s="303">
        <f>IFERROR('生産者価格表(106分類)'!N43/'生産者価格表(106分類)'!N$119,0)</f>
        <v>0</v>
      </c>
      <c r="O43" s="303">
        <f>IFERROR('生産者価格表(106分類)'!O43/'生産者価格表(106分類)'!O$119,0)</f>
        <v>0</v>
      </c>
      <c r="P43" s="303">
        <f>IFERROR('生産者価格表(106分類)'!P43/'生産者価格表(106分類)'!P$119,0)</f>
        <v>7.439322656156511E-4</v>
      </c>
      <c r="Q43" s="303">
        <f>IFERROR('生産者価格表(106分類)'!Q43/'生産者価格表(106分類)'!Q$119,0)</f>
        <v>1.1398164484455187E-2</v>
      </c>
      <c r="R43" s="303">
        <f>IFERROR('生産者価格表(106分類)'!R43/'生産者価格表(106分類)'!R$119,0)</f>
        <v>2.4541059870369659E-6</v>
      </c>
      <c r="S43" s="303">
        <f>IFERROR('生産者価格表(106分類)'!S43/'生産者価格表(106分類)'!S$119,0)</f>
        <v>1.9798526077014058E-4</v>
      </c>
      <c r="T43" s="303">
        <f>IFERROR('生産者価格表(106分類)'!T43/'生産者価格表(106分類)'!T$119,0)</f>
        <v>2.6000007533114764E-3</v>
      </c>
      <c r="U43" s="303">
        <f>IFERROR('生産者価格表(106分類)'!U43/'生産者価格表(106分類)'!U$119,0)</f>
        <v>0</v>
      </c>
      <c r="V43" s="303">
        <f>IFERROR('生産者価格表(106分類)'!V43/'生産者価格表(106分類)'!V$119,0)</f>
        <v>1.9240467603115761E-3</v>
      </c>
      <c r="W43" s="303">
        <f>IFERROR('生産者価格表(106分類)'!W43/'生産者価格表(106分類)'!W$119,0)</f>
        <v>0</v>
      </c>
      <c r="X43" s="303">
        <f>IFERROR('生産者価格表(106分類)'!X43/'生産者価格表(106分類)'!X$119,0)</f>
        <v>0</v>
      </c>
      <c r="Y43" s="303">
        <f>IFERROR('生産者価格表(106分類)'!Y43/'生産者価格表(106分類)'!Y$119,0)</f>
        <v>0</v>
      </c>
      <c r="Z43" s="303">
        <f>IFERROR('生産者価格表(106分類)'!Z43/'生産者価格表(106分類)'!Z$119,0)</f>
        <v>1.0943815861472472E-3</v>
      </c>
      <c r="AA43" s="303">
        <f>IFERROR('生産者価格表(106分類)'!AA43/'生産者価格表(106分類)'!AA$119,0)</f>
        <v>1.9421548004143602E-3</v>
      </c>
      <c r="AB43" s="303">
        <f>IFERROR('生産者価格表(106分類)'!AB43/'生産者価格表(106分類)'!AB$119,0)</f>
        <v>0</v>
      </c>
      <c r="AC43" s="303">
        <f>IFERROR('生産者価格表(106分類)'!AC43/'生産者価格表(106分類)'!AC$119,0)</f>
        <v>0</v>
      </c>
      <c r="AD43" s="303">
        <f>IFERROR('生産者価格表(106分類)'!AD43/'生産者価格表(106分類)'!AD$119,0)</f>
        <v>1.9565300027354154E-3</v>
      </c>
      <c r="AE43" s="303">
        <f>IFERROR('生産者価格表(106分類)'!AE43/'生産者価格表(106分類)'!AE$119,0)</f>
        <v>2.5125097650064397E-3</v>
      </c>
      <c r="AF43" s="303">
        <f>IFERROR('生産者価格表(106分類)'!AF43/'生産者価格表(106分類)'!AF$119,0)</f>
        <v>1.675094816687737E-3</v>
      </c>
      <c r="AG43" s="303">
        <f>IFERROR('生産者価格表(106分類)'!AG43/'生産者価格表(106分類)'!AG$119,0)</f>
        <v>3.9348015309955049E-4</v>
      </c>
      <c r="AH43" s="303">
        <f>IFERROR('生産者価格表(106分類)'!AH43/'生産者価格表(106分類)'!AH$119,0)</f>
        <v>4.3425908310478113E-5</v>
      </c>
      <c r="AI43" s="303">
        <f>IFERROR('生産者価格表(106分類)'!AI43/'生産者価格表(106分類)'!AI$119,0)</f>
        <v>1.5096724286333247E-3</v>
      </c>
      <c r="AJ43" s="303">
        <f>IFERROR('生産者価格表(106分類)'!AJ43/'生産者価格表(106分類)'!AJ$119,0)</f>
        <v>3.3008163626182547E-3</v>
      </c>
      <c r="AK43" s="303">
        <f>IFERROR('生産者価格表(106分類)'!AK43/'生産者価格表(106分類)'!AK$119,0)</f>
        <v>0</v>
      </c>
      <c r="AL43" s="303">
        <f>IFERROR('生産者価格表(106分類)'!AL43/'生産者価格表(106分類)'!AL$119,0)</f>
        <v>0</v>
      </c>
      <c r="AM43" s="303">
        <f>IFERROR('生産者価格表(106分類)'!AM43/'生産者価格表(106分類)'!AM$119,0)</f>
        <v>0</v>
      </c>
      <c r="AN43" s="303">
        <f>IFERROR('生産者価格表(106分類)'!AN43/'生産者価格表(106分類)'!AN$119,0)</f>
        <v>0</v>
      </c>
      <c r="AO43" s="303">
        <f>IFERROR('生産者価格表(106分類)'!AO43/'生産者価格表(106分類)'!AO$119,0)</f>
        <v>3.7518551498961118E-5</v>
      </c>
      <c r="AP43" s="303">
        <f>IFERROR('生産者価格表(106分類)'!AP43/'生産者価格表(106分類)'!AP$119,0)</f>
        <v>2.5782730307678428E-2</v>
      </c>
      <c r="AQ43" s="303">
        <f>IFERROR('生産者価格表(106分類)'!AQ43/'生産者価格表(106分類)'!AQ$119,0)</f>
        <v>6.5117032986364162E-2</v>
      </c>
      <c r="AR43" s="303">
        <f>IFERROR('生産者価格表(106分類)'!AR43/'生産者価格表(106分類)'!AR$119,0)</f>
        <v>3.6208985662892962E-2</v>
      </c>
      <c r="AS43" s="303">
        <f>IFERROR('生産者価格表(106分類)'!AS43/'生産者価格表(106分類)'!AS$119,0)</f>
        <v>4.3676228913349845E-2</v>
      </c>
      <c r="AT43" s="303">
        <f>IFERROR('生産者価格表(106分類)'!AT43/'生産者価格表(106分類)'!AT$119,0)</f>
        <v>2.9649527516113251E-2</v>
      </c>
      <c r="AU43" s="303">
        <f>IFERROR('生産者価格表(106分類)'!AU43/'生産者価格表(106分類)'!AU$119,0)</f>
        <v>2.1599813163008848E-2</v>
      </c>
      <c r="AV43" s="303">
        <f>IFERROR('生産者価格表(106分類)'!AV43/'生産者価格表(106分類)'!AV$119,0)</f>
        <v>1.5302306110383046E-2</v>
      </c>
      <c r="AW43" s="303">
        <f>IFERROR('生産者価格表(106分類)'!AW43/'生産者価格表(106分類)'!AW$119,0)</f>
        <v>5.3977693215873493E-2</v>
      </c>
      <c r="AX43" s="303">
        <f>IFERROR('生産者価格表(106分類)'!AX43/'生産者価格表(106分類)'!AX$119,0)</f>
        <v>6.9339434997593902E-2</v>
      </c>
      <c r="AY43" s="303">
        <f>IFERROR('生産者価格表(106分類)'!AY43/'生産者価格表(106分類)'!AY$119,0)</f>
        <v>3.9357882696829126E-2</v>
      </c>
      <c r="AZ43" s="303">
        <f>IFERROR('生産者価格表(106分類)'!AZ43/'生産者価格表(106分類)'!AZ$119,0)</f>
        <v>1.8093735090101662E-2</v>
      </c>
      <c r="BA43" s="303">
        <f>IFERROR('生産者価格表(106分類)'!BA43/'生産者価格表(106分類)'!BA$119,0)</f>
        <v>5.028014906044348E-2</v>
      </c>
      <c r="BB43" s="303">
        <f>IFERROR('生産者価格表(106分類)'!BB43/'生産者価格表(106分類)'!BB$119,0)</f>
        <v>6.5164245781035926E-2</v>
      </c>
      <c r="BC43" s="303">
        <f>IFERROR('生産者価格表(106分類)'!BC43/'生産者価格表(106分類)'!BC$119,0)</f>
        <v>1.3174748081322091E-2</v>
      </c>
      <c r="BD43" s="303">
        <f>IFERROR('生産者価格表(106分類)'!BD43/'生産者価格表(106分類)'!BD$119,0)</f>
        <v>0</v>
      </c>
      <c r="BE43" s="303">
        <f>IFERROR('生産者価格表(106分類)'!BE43/'生産者価格表(106分類)'!BE$119,0)</f>
        <v>9.8858560794044658E-3</v>
      </c>
      <c r="BF43" s="303">
        <f>IFERROR('生産者価格表(106分類)'!BF43/'生産者価格表(106分類)'!BF$119,0)</f>
        <v>5.4055300780948494E-2</v>
      </c>
      <c r="BG43" s="303">
        <f>IFERROR('生産者価格表(106分類)'!BG43/'生産者価格表(106分類)'!BG$119,0)</f>
        <v>1.1613106966079237E-2</v>
      </c>
      <c r="BH43" s="303">
        <f>IFERROR('生産者価格表(106分類)'!BH43/'生産者価格表(106分類)'!BH$119,0)</f>
        <v>1.8390704176131398E-2</v>
      </c>
      <c r="BI43" s="303">
        <f>IFERROR('生産者価格表(106分類)'!BI43/'生産者価格表(106分類)'!BI$119,0)</f>
        <v>1.5190837123126157E-2</v>
      </c>
      <c r="BJ43" s="303">
        <f>IFERROR('生産者価格表(106分類)'!BJ43/'生産者価格表(106分類)'!BJ$119,0)</f>
        <v>0</v>
      </c>
      <c r="BK43" s="303">
        <f>IFERROR('生産者価格表(106分類)'!BK43/'生産者価格表(106分類)'!BK$119,0)</f>
        <v>6.4987633097196877E-3</v>
      </c>
      <c r="BL43" s="303">
        <f>IFERROR('生産者価格表(106分類)'!BL43/'生産者価格表(106分類)'!BL$119,0)</f>
        <v>8.4870512027936489E-3</v>
      </c>
      <c r="BM43" s="303">
        <f>IFERROR('生産者価格表(106分類)'!BM43/'生産者価格表(106分類)'!BM$119,0)</f>
        <v>3.7366124978247782E-3</v>
      </c>
      <c r="BN43" s="303">
        <f>IFERROR('生産者価格表(106分類)'!BN43/'生産者価格表(106分類)'!BN$119,0)</f>
        <v>5.0293821614149019E-2</v>
      </c>
      <c r="BO43" s="303">
        <f>IFERROR('生産者価格表(106分類)'!BO43/'生産者価格表(106分類)'!BO$119,0)</f>
        <v>9.515120387026168E-4</v>
      </c>
      <c r="BP43" s="303">
        <f>IFERROR('生産者価格表(106分類)'!BP43/'生産者価格表(106分類)'!BP$119,0)</f>
        <v>0</v>
      </c>
      <c r="BQ43" s="303">
        <f>IFERROR('生産者価格表(106分類)'!BQ43/'生産者価格表(106分類)'!BQ$119,0)</f>
        <v>1.7241082403763599E-4</v>
      </c>
      <c r="BR43" s="303">
        <f>IFERROR('生産者価格表(106分類)'!BR43/'生産者価格表(106分類)'!BR$119,0)</f>
        <v>4.4432606143065039E-6</v>
      </c>
      <c r="BS43" s="303">
        <f>IFERROR('生産者価格表(106分類)'!BS43/'生産者価格表(106分類)'!BS$119,0)</f>
        <v>1.1690503829985123E-5</v>
      </c>
      <c r="BT43" s="303">
        <f>IFERROR('生産者価格表(106分類)'!BT43/'生産者価格表(106分類)'!BT$119,0)</f>
        <v>0</v>
      </c>
      <c r="BU43" s="303">
        <f>IFERROR('生産者価格表(106分類)'!BU43/'生産者価格表(106分類)'!BU$119,0)</f>
        <v>0</v>
      </c>
      <c r="BV43" s="303">
        <f>IFERROR('生産者価格表(106分類)'!BV43/'生産者価格表(106分類)'!BV$119,0)</f>
        <v>0</v>
      </c>
      <c r="BW43" s="303">
        <f>IFERROR('生産者価格表(106分類)'!BW43/'生産者価格表(106分類)'!BW$119,0)</f>
        <v>0</v>
      </c>
      <c r="BX43" s="303">
        <f>IFERROR('生産者価格表(106分類)'!BX43/'生産者価格表(106分類)'!BX$119,0)</f>
        <v>0</v>
      </c>
      <c r="BY43" s="303">
        <f>IFERROR('生産者価格表(106分類)'!BY43/'生産者価格表(106分類)'!BY$119,0)</f>
        <v>0</v>
      </c>
      <c r="BZ43" s="303">
        <f>IFERROR('生産者価格表(106分類)'!BZ43/'生産者価格表(106分類)'!BZ$119,0)</f>
        <v>0</v>
      </c>
      <c r="CA43" s="303">
        <f>IFERROR('生産者価格表(106分類)'!CA43/'生産者価格表(106分類)'!CA$119,0)</f>
        <v>1.3554098138276904E-4</v>
      </c>
      <c r="CB43" s="303">
        <f>IFERROR('生産者価格表(106分類)'!CB43/'生産者価格表(106分類)'!CB$119,0)</f>
        <v>0</v>
      </c>
      <c r="CC43" s="303">
        <f>IFERROR('生産者価格表(106分類)'!CC43/'生産者価格表(106分類)'!CC$119,0)</f>
        <v>0</v>
      </c>
      <c r="CD43" s="303">
        <f>IFERROR('生産者価格表(106分類)'!CD43/'生産者価格表(106分類)'!CD$119,0)</f>
        <v>0</v>
      </c>
      <c r="CE43" s="303">
        <f>IFERROR('生産者価格表(106分類)'!CE43/'生産者価格表(106分類)'!CE$119,0)</f>
        <v>1.1373944000386714E-6</v>
      </c>
      <c r="CF43" s="303">
        <f>IFERROR('生産者価格表(106分類)'!CF43/'生産者価格表(106分類)'!CF$119,0)</f>
        <v>0</v>
      </c>
      <c r="CG43" s="303">
        <f>IFERROR('生産者価格表(106分類)'!CG43/'生産者価格表(106分類)'!CG$119,0)</f>
        <v>0</v>
      </c>
      <c r="CH43" s="303">
        <f>IFERROR('生産者価格表(106分類)'!CH43/'生産者価格表(106分類)'!CH$119,0)</f>
        <v>0</v>
      </c>
      <c r="CI43" s="303">
        <f>IFERROR('生産者価格表(106分類)'!CI43/'生産者価格表(106分類)'!CI$119,0)</f>
        <v>0</v>
      </c>
      <c r="CJ43" s="303">
        <f>IFERROR('生産者価格表(106分類)'!CJ43/'生産者価格表(106分類)'!CJ$119,0)</f>
        <v>0</v>
      </c>
      <c r="CK43" s="303">
        <f>IFERROR('生産者価格表(106分類)'!CK43/'生産者価格表(106分類)'!CK$119,0)</f>
        <v>7.9074289323441535E-4</v>
      </c>
      <c r="CL43" s="303">
        <f>IFERROR('生産者価格表(106分類)'!CL43/'生産者価格表(106分類)'!CL$119,0)</f>
        <v>1.6042269158850295E-4</v>
      </c>
      <c r="CM43" s="303">
        <f>IFERROR('生産者価格表(106分類)'!CM43/'生産者価格表(106分類)'!CM$119,0)</f>
        <v>0</v>
      </c>
      <c r="CN43" s="303">
        <f>IFERROR('生産者価格表(106分類)'!CN43/'生産者価格表(106分類)'!CN$119,0)</f>
        <v>1.3133069487135995E-5</v>
      </c>
      <c r="CO43" s="303">
        <f>IFERROR('生産者価格表(106分類)'!CO43/'生産者価格表(106分類)'!CO$119,0)</f>
        <v>1.9930855884736334E-3</v>
      </c>
      <c r="CP43" s="303">
        <f>IFERROR('生産者価格表(106分類)'!CP43/'生産者価格表(106分類)'!CP$119,0)</f>
        <v>0</v>
      </c>
      <c r="CQ43" s="303">
        <f>IFERROR('生産者価格表(106分類)'!CQ43/'生産者価格表(106分類)'!CQ$119,0)</f>
        <v>1.444144679093303E-4</v>
      </c>
      <c r="CR43" s="303">
        <f>IFERROR('生産者価格表(106分類)'!CR43/'生産者価格表(106分類)'!CR$119,0)</f>
        <v>4.3452542059439845E-4</v>
      </c>
      <c r="CS43" s="303">
        <f>IFERROR('生産者価格表(106分類)'!CS43/'生産者価格表(106分類)'!CS$119,0)</f>
        <v>2.5974175682482158E-4</v>
      </c>
      <c r="CT43" s="303">
        <f>IFERROR('生産者価格表(106分類)'!CT43/'生産者価格表(106分類)'!CT$119,0)</f>
        <v>0</v>
      </c>
      <c r="CU43" s="303">
        <f>IFERROR('生産者価格表(106分類)'!CU43/'生産者価格表(106分類)'!CU$119,0)</f>
        <v>0</v>
      </c>
      <c r="CV43" s="303">
        <f>IFERROR('生産者価格表(106分類)'!CV43/'生産者価格表(106分類)'!CV$119,0)</f>
        <v>1.1662504736670274E-3</v>
      </c>
      <c r="CW43" s="303">
        <f>IFERROR('生産者価格表(106分類)'!CW43/'生産者価格表(106分類)'!CW$119,0)</f>
        <v>3.9524046789376176E-5</v>
      </c>
      <c r="CX43" s="303">
        <f>IFERROR('生産者価格表(106分類)'!CX43/'生産者価格表(106分類)'!CX$119,0)</f>
        <v>7.3451421475484674E-4</v>
      </c>
      <c r="CY43" s="303">
        <f>IFERROR('生産者価格表(106分類)'!CY43/'生産者価格表(106分類)'!CY$119,0)</f>
        <v>3.1905972168224479E-4</v>
      </c>
      <c r="CZ43" s="303">
        <f>IFERROR('生産者価格表(106分類)'!CZ43/'生産者価格表(106分類)'!CZ$119,0)</f>
        <v>6.6089776034303194E-4</v>
      </c>
      <c r="DA43" s="303">
        <f>IFERROR('生産者価格表(106分類)'!DA43/'生産者価格表(106分類)'!DA$119,0)</f>
        <v>0</v>
      </c>
      <c r="DB43" s="303">
        <f>IFERROR('生産者価格表(106分類)'!DB43/'生産者価格表(106分類)'!DB$119,0)</f>
        <v>1.7616063483560121E-4</v>
      </c>
      <c r="DC43" s="303">
        <f>IFERROR('生産者価格表(106分類)'!DC43/'生産者価格表(106分類)'!DC$119,0)</f>
        <v>9.4221229343933771E-4</v>
      </c>
      <c r="DD43" s="304">
        <f>IFERROR('生産者価格表(106分類)'!DD43/'生産者価格表(106分類)'!DD$119,0)</f>
        <v>2.0161829175441492E-3</v>
      </c>
      <c r="DE43" s="304">
        <f>IFERROR('生産者価格表(106分類)'!DE43/'生産者価格表(106分類)'!DE$119,0)</f>
        <v>3.6721093767063391E-3</v>
      </c>
    </row>
    <row r="44" spans="1:109" x14ac:dyDescent="0.15">
      <c r="A44" s="305" t="s">
        <v>102</v>
      </c>
      <c r="B44" s="306" t="s">
        <v>424</v>
      </c>
      <c r="C44" s="307">
        <f>IFERROR('生産者価格表(106分類)'!C44/'生産者価格表(106分類)'!C$119,0)</f>
        <v>0</v>
      </c>
      <c r="D44" s="307">
        <f>IFERROR('生産者価格表(106分類)'!D44/'生産者価格表(106分類)'!D$119,0)</f>
        <v>0</v>
      </c>
      <c r="E44" s="307">
        <f>IFERROR('生産者価格表(106分類)'!E44/'生産者価格表(106分類)'!E$119,0)</f>
        <v>0</v>
      </c>
      <c r="F44" s="307">
        <f>IFERROR('生産者価格表(106分類)'!F44/'生産者価格表(106分類)'!F$119,0)</f>
        <v>1.6188646492622464E-4</v>
      </c>
      <c r="G44" s="307">
        <f>IFERROR('生産者価格表(106分類)'!G44/'生産者価格表(106分類)'!G$119,0)</f>
        <v>6.523783871719838E-5</v>
      </c>
      <c r="H44" s="307">
        <f>IFERROR('生産者価格表(106分類)'!H44/'生産者価格表(106分類)'!H$119,0)</f>
        <v>0</v>
      </c>
      <c r="I44" s="307">
        <f>IFERROR('生産者価格表(106分類)'!I44/'生産者価格表(106分類)'!I$119,0)</f>
        <v>0</v>
      </c>
      <c r="J44" s="307">
        <f>IFERROR('生産者価格表(106分類)'!J44/'生産者価格表(106分類)'!J$119,0)</f>
        <v>0</v>
      </c>
      <c r="K44" s="307">
        <f>IFERROR('生産者価格表(106分類)'!K44/'生産者価格表(106分類)'!K$119,0)</f>
        <v>0</v>
      </c>
      <c r="L44" s="307">
        <f>IFERROR('生産者価格表(106分類)'!L44/'生産者価格表(106分類)'!L$119,0)</f>
        <v>0</v>
      </c>
      <c r="M44" s="307">
        <f>IFERROR('生産者価格表(106分類)'!M44/'生産者価格表(106分類)'!M$119,0)</f>
        <v>0</v>
      </c>
      <c r="N44" s="307">
        <f>IFERROR('生産者価格表(106分類)'!N44/'生産者価格表(106分類)'!N$119,0)</f>
        <v>0</v>
      </c>
      <c r="O44" s="307">
        <f>IFERROR('生産者価格表(106分類)'!O44/'生産者価格表(106分類)'!O$119,0)</f>
        <v>0</v>
      </c>
      <c r="P44" s="307">
        <f>IFERROR('生産者価格表(106分類)'!P44/'生産者価格表(106分類)'!P$119,0)</f>
        <v>4.0085098305756161E-5</v>
      </c>
      <c r="Q44" s="307">
        <f>IFERROR('生産者価格表(106分類)'!Q44/'生産者価格表(106分類)'!Q$119,0)</f>
        <v>1.1413702941429906E-3</v>
      </c>
      <c r="R44" s="307">
        <f>IFERROR('生産者価格表(106分類)'!R44/'生産者価格表(106分類)'!R$119,0)</f>
        <v>0</v>
      </c>
      <c r="S44" s="307">
        <f>IFERROR('生産者価格表(106分類)'!S44/'生産者価格表(106分類)'!S$119,0)</f>
        <v>0</v>
      </c>
      <c r="T44" s="307">
        <f>IFERROR('生産者価格表(106分類)'!T44/'生産者価格表(106分類)'!T$119,0)</f>
        <v>0</v>
      </c>
      <c r="U44" s="307">
        <f>IFERROR('生産者価格表(106分類)'!U44/'生産者価格表(106分類)'!U$119,0)</f>
        <v>0</v>
      </c>
      <c r="V44" s="307">
        <f>IFERROR('生産者価格表(106分類)'!V44/'生産者価格表(106分類)'!V$119,0)</f>
        <v>0</v>
      </c>
      <c r="W44" s="307">
        <f>IFERROR('生産者価格表(106分類)'!W44/'生産者価格表(106分類)'!W$119,0)</f>
        <v>0</v>
      </c>
      <c r="X44" s="307">
        <f>IFERROR('生産者価格表(106分類)'!X44/'生産者価格表(106分類)'!X$119,0)</f>
        <v>0</v>
      </c>
      <c r="Y44" s="307">
        <f>IFERROR('生産者価格表(106分類)'!Y44/'生産者価格表(106分類)'!Y$119,0)</f>
        <v>0</v>
      </c>
      <c r="Z44" s="307">
        <f>IFERROR('生産者価格表(106分類)'!Z44/'生産者価格表(106分類)'!Z$119,0)</f>
        <v>0</v>
      </c>
      <c r="AA44" s="307">
        <f>IFERROR('生産者価格表(106分類)'!AA44/'生産者価格表(106分類)'!AA$119,0)</f>
        <v>0</v>
      </c>
      <c r="AB44" s="307">
        <f>IFERROR('生産者価格表(106分類)'!AB44/'生産者価格表(106分類)'!AB$119,0)</f>
        <v>0</v>
      </c>
      <c r="AC44" s="307">
        <f>IFERROR('生産者価格表(106分類)'!AC44/'生産者価格表(106分類)'!AC$119,0)</f>
        <v>0</v>
      </c>
      <c r="AD44" s="307">
        <f>IFERROR('生産者価格表(106分類)'!AD44/'生産者価格表(106分類)'!AD$119,0)</f>
        <v>0</v>
      </c>
      <c r="AE44" s="307">
        <f>IFERROR('生産者価格表(106分類)'!AE44/'生産者価格表(106分類)'!AE$119,0)</f>
        <v>0</v>
      </c>
      <c r="AF44" s="307">
        <f>IFERROR('生産者価格表(106分類)'!AF44/'生産者価格表(106分類)'!AF$119,0)</f>
        <v>0</v>
      </c>
      <c r="AG44" s="307">
        <f>IFERROR('生産者価格表(106分類)'!AG44/'生産者価格表(106分類)'!AG$119,0)</f>
        <v>0</v>
      </c>
      <c r="AH44" s="307">
        <f>IFERROR('生産者価格表(106分類)'!AH44/'生産者価格表(106分類)'!AH$119,0)</f>
        <v>1.1846115124150832E-4</v>
      </c>
      <c r="AI44" s="307">
        <f>IFERROR('生産者価格表(106分類)'!AI44/'生産者価格表(106分類)'!AI$119,0)</f>
        <v>0</v>
      </c>
      <c r="AJ44" s="307">
        <f>IFERROR('生産者価格表(106分類)'!AJ44/'生産者価格表(106分類)'!AJ$119,0)</f>
        <v>0</v>
      </c>
      <c r="AK44" s="307">
        <f>IFERROR('生産者価格表(106分類)'!AK44/'生産者価格表(106分類)'!AK$119,0)</f>
        <v>0</v>
      </c>
      <c r="AL44" s="307">
        <f>IFERROR('生産者価格表(106分類)'!AL44/'生産者価格表(106分類)'!AL$119,0)</f>
        <v>0</v>
      </c>
      <c r="AM44" s="307">
        <f>IFERROR('生産者価格表(106分類)'!AM44/'生産者価格表(106分類)'!AM$119,0)</f>
        <v>0</v>
      </c>
      <c r="AN44" s="307">
        <f>IFERROR('生産者価格表(106分類)'!AN44/'生産者価格表(106分類)'!AN$119,0)</f>
        <v>0</v>
      </c>
      <c r="AO44" s="307">
        <f>IFERROR('生産者価格表(106分類)'!AO44/'生産者価格表(106分類)'!AO$119,0)</f>
        <v>0</v>
      </c>
      <c r="AP44" s="307">
        <f>IFERROR('生産者価格表(106分類)'!AP44/'生産者価格表(106分類)'!AP$119,0)</f>
        <v>0</v>
      </c>
      <c r="AQ44" s="307">
        <f>IFERROR('生産者価格表(106分類)'!AQ44/'生産者価格表(106分類)'!AQ$119,0)</f>
        <v>2.1543795015103461E-2</v>
      </c>
      <c r="AR44" s="307">
        <f>IFERROR('生産者価格表(106分類)'!AR44/'生産者価格表(106分類)'!AR$119,0)</f>
        <v>1.2082066235041748E-3</v>
      </c>
      <c r="AS44" s="307">
        <f>IFERROR('生産者価格表(106分類)'!AS44/'生産者価格表(106分類)'!AS$119,0)</f>
        <v>6.0163964360459405E-4</v>
      </c>
      <c r="AT44" s="307">
        <f>IFERROR('生産者価格表(106分類)'!AT44/'生産者価格表(106分類)'!AT$119,0)</f>
        <v>2.183784776374063E-4</v>
      </c>
      <c r="AU44" s="307">
        <f>IFERROR('生産者価格表(106分類)'!AU44/'生産者価格表(106分類)'!AU$119,0)</f>
        <v>0</v>
      </c>
      <c r="AV44" s="307">
        <f>IFERROR('生産者価格表(106分類)'!AV44/'生産者価格表(106分類)'!AV$119,0)</f>
        <v>0</v>
      </c>
      <c r="AW44" s="307">
        <f>IFERROR('生産者価格表(106分類)'!AW44/'生産者価格表(106分類)'!AW$119,0)</f>
        <v>5.1056627349363851E-5</v>
      </c>
      <c r="AX44" s="307">
        <f>IFERROR('生産者価格表(106分類)'!AX44/'生産者価格表(106分類)'!AX$119,0)</f>
        <v>0</v>
      </c>
      <c r="AY44" s="307">
        <f>IFERROR('生産者価格表(106分類)'!AY44/'生産者価格表(106分類)'!AY$119,0)</f>
        <v>0</v>
      </c>
      <c r="AZ44" s="307">
        <f>IFERROR('生産者価格表(106分類)'!AZ44/'生産者価格表(106分類)'!AZ$119,0)</f>
        <v>0</v>
      </c>
      <c r="BA44" s="307">
        <f>IFERROR('生産者価格表(106分類)'!BA44/'生産者価格表(106分類)'!BA$119,0)</f>
        <v>0</v>
      </c>
      <c r="BB44" s="307">
        <f>IFERROR('生産者価格表(106分類)'!BB44/'生産者価格表(106分類)'!BB$119,0)</f>
        <v>1.460972553195634E-4</v>
      </c>
      <c r="BC44" s="307">
        <f>IFERROR('生産者価格表(106分類)'!BC44/'生産者価格表(106分類)'!BC$119,0)</f>
        <v>0</v>
      </c>
      <c r="BD44" s="307">
        <f>IFERROR('生産者価格表(106分類)'!BD44/'生産者価格表(106分類)'!BD$119,0)</f>
        <v>0</v>
      </c>
      <c r="BE44" s="307">
        <f>IFERROR('生産者価格表(106分類)'!BE44/'生産者価格表(106分類)'!BE$119,0)</f>
        <v>0</v>
      </c>
      <c r="BF44" s="307">
        <f>IFERROR('生産者価格表(106分類)'!BF44/'生産者価格表(106分類)'!BF$119,0)</f>
        <v>0</v>
      </c>
      <c r="BG44" s="307">
        <f>IFERROR('生産者価格表(106分類)'!BG44/'生産者価格表(106分類)'!BG$119,0)</f>
        <v>1.2730755236401832E-2</v>
      </c>
      <c r="BH44" s="307">
        <f>IFERROR('生産者価格表(106分類)'!BH44/'生産者価格表(106分類)'!BH$119,0)</f>
        <v>3.3199370959287088E-3</v>
      </c>
      <c r="BI44" s="307">
        <f>IFERROR('生産者価格表(106分類)'!BI44/'生産者価格表(106分類)'!BI$119,0)</f>
        <v>4.8536297793498398E-3</v>
      </c>
      <c r="BJ44" s="307">
        <f>IFERROR('生産者価格表(106分類)'!BJ44/'生産者価格表(106分類)'!BJ$119,0)</f>
        <v>0</v>
      </c>
      <c r="BK44" s="307">
        <f>IFERROR('生産者価格表(106分類)'!BK44/'生産者価格表(106分類)'!BK$119,0)</f>
        <v>7.2665523953683517E-2</v>
      </c>
      <c r="BL44" s="307">
        <f>IFERROR('生産者価格表(106分類)'!BL44/'生産者価格表(106分類)'!BL$119,0)</f>
        <v>9.0849030025222419E-2</v>
      </c>
      <c r="BM44" s="307">
        <f>IFERROR('生産者価格表(106分類)'!BM44/'生産者価格表(106分類)'!BM$119,0)</f>
        <v>3.1014903488389044E-2</v>
      </c>
      <c r="BN44" s="307">
        <f>IFERROR('生産者価格表(106分類)'!BN44/'生産者価格表(106分類)'!BN$119,0)</f>
        <v>5.4969573345110871E-2</v>
      </c>
      <c r="BO44" s="307">
        <f>IFERROR('生産者価格表(106分類)'!BO44/'生産者価格表(106分類)'!BO$119,0)</f>
        <v>0</v>
      </c>
      <c r="BP44" s="307">
        <f>IFERROR('生産者価格表(106分類)'!BP44/'生産者価格表(106分類)'!BP$119,0)</f>
        <v>0</v>
      </c>
      <c r="BQ44" s="307">
        <f>IFERROR('生産者価格表(106分類)'!BQ44/'生産者価格表(106分類)'!BQ$119,0)</f>
        <v>0</v>
      </c>
      <c r="BR44" s="307">
        <f>IFERROR('生産者価格表(106分類)'!BR44/'生産者価格表(106分類)'!BR$119,0)</f>
        <v>0</v>
      </c>
      <c r="BS44" s="307">
        <f>IFERROR('生産者価格表(106分類)'!BS44/'生産者価格表(106分類)'!BS$119,0)</f>
        <v>0</v>
      </c>
      <c r="BT44" s="307">
        <f>IFERROR('生産者価格表(106分類)'!BT44/'生産者価格表(106分類)'!BT$119,0)</f>
        <v>0</v>
      </c>
      <c r="BU44" s="307">
        <f>IFERROR('生産者価格表(106分類)'!BU44/'生産者価格表(106分類)'!BU$119,0)</f>
        <v>0</v>
      </c>
      <c r="BV44" s="307">
        <f>IFERROR('生産者価格表(106分類)'!BV44/'生産者価格表(106分類)'!BV$119,0)</f>
        <v>1.1396286160906238E-4</v>
      </c>
      <c r="BW44" s="307">
        <f>IFERROR('生産者価格表(106分類)'!BW44/'生産者価格表(106分類)'!BW$119,0)</f>
        <v>8.6443516083309862E-6</v>
      </c>
      <c r="BX44" s="307">
        <f>IFERROR('生産者価格表(106分類)'!BX44/'生産者価格表(106分類)'!BX$119,0)</f>
        <v>3.0772903927524502E-5</v>
      </c>
      <c r="BY44" s="307">
        <f>IFERROR('生産者価格表(106分類)'!BY44/'生産者価格表(106分類)'!BY$119,0)</f>
        <v>0</v>
      </c>
      <c r="BZ44" s="307">
        <f>IFERROR('生産者価格表(106分類)'!BZ44/'生産者価格表(106分類)'!BZ$119,0)</f>
        <v>0</v>
      </c>
      <c r="CA44" s="307">
        <f>IFERROR('生産者価格表(106分類)'!CA44/'生産者価格表(106分類)'!CA$119,0)</f>
        <v>9.1685601297670019E-4</v>
      </c>
      <c r="CB44" s="307">
        <f>IFERROR('生産者価格表(106分類)'!CB44/'生産者価格表(106分類)'!CB$119,0)</f>
        <v>0</v>
      </c>
      <c r="CC44" s="307">
        <f>IFERROR('生産者価格表(106分類)'!CC44/'生産者価格表(106分類)'!CC$119,0)</f>
        <v>0</v>
      </c>
      <c r="CD44" s="307">
        <f>IFERROR('生産者価格表(106分類)'!CD44/'生産者価格表(106分類)'!CD$119,0)</f>
        <v>0</v>
      </c>
      <c r="CE44" s="307">
        <f>IFERROR('生産者価格表(106分類)'!CE44/'生産者価格表(106分類)'!CE$119,0)</f>
        <v>7.3930636002513643E-6</v>
      </c>
      <c r="CF44" s="307">
        <f>IFERROR('生産者価格表(106分類)'!CF44/'生産者価格表(106分類)'!CF$119,0)</f>
        <v>0</v>
      </c>
      <c r="CG44" s="307">
        <f>IFERROR('生産者価格表(106分類)'!CG44/'生産者価格表(106分類)'!CG$119,0)</f>
        <v>0</v>
      </c>
      <c r="CH44" s="307">
        <f>IFERROR('生産者価格表(106分類)'!CH44/'生産者価格表(106分類)'!CH$119,0)</f>
        <v>0</v>
      </c>
      <c r="CI44" s="307">
        <f>IFERROR('生産者価格表(106分類)'!CI44/'生産者価格表(106分類)'!CI$119,0)</f>
        <v>0</v>
      </c>
      <c r="CJ44" s="307">
        <f>IFERROR('生産者価格表(106分類)'!CJ44/'生産者価格表(106分類)'!CJ$119,0)</f>
        <v>0</v>
      </c>
      <c r="CK44" s="307">
        <f>IFERROR('生産者価格表(106分類)'!CK44/'生産者価格表(106分類)'!CK$119,0)</f>
        <v>0</v>
      </c>
      <c r="CL44" s="307">
        <f>IFERROR('生産者価格表(106分類)'!CL44/'生産者価格表(106分類)'!CL$119,0)</f>
        <v>2.4632376952386918E-6</v>
      </c>
      <c r="CM44" s="307">
        <f>IFERROR('生産者価格表(106分類)'!CM44/'生産者価格表(106分類)'!CM$119,0)</f>
        <v>0</v>
      </c>
      <c r="CN44" s="307">
        <f>IFERROR('生産者価格表(106分類)'!CN44/'生産者価格表(106分類)'!CN$119,0)</f>
        <v>0</v>
      </c>
      <c r="CO44" s="307">
        <f>IFERROR('生産者価格表(106分類)'!CO44/'生産者価格表(106分類)'!CO$119,0)</f>
        <v>0</v>
      </c>
      <c r="CP44" s="307">
        <f>IFERROR('生産者価格表(106分類)'!CP44/'生産者価格表(106分類)'!CP$119,0)</f>
        <v>0</v>
      </c>
      <c r="CQ44" s="307">
        <f>IFERROR('生産者価格表(106分類)'!CQ44/'生産者価格表(106分類)'!CQ$119,0)</f>
        <v>0</v>
      </c>
      <c r="CR44" s="307">
        <f>IFERROR('生産者価格表(106分類)'!CR44/'生産者価格表(106分類)'!CR$119,0)</f>
        <v>0</v>
      </c>
      <c r="CS44" s="307">
        <f>IFERROR('生産者価格表(106分類)'!CS44/'生産者価格表(106分類)'!CS$119,0)</f>
        <v>0</v>
      </c>
      <c r="CT44" s="307">
        <f>IFERROR('生産者価格表(106分類)'!CT44/'生産者価格表(106分類)'!CT$119,0)</f>
        <v>8.5312552629667341E-5</v>
      </c>
      <c r="CU44" s="307">
        <f>IFERROR('生産者価格表(106分類)'!CU44/'生産者価格表(106分類)'!CU$119,0)</f>
        <v>0</v>
      </c>
      <c r="CV44" s="307">
        <f>IFERROR('生産者価格表(106分類)'!CV44/'生産者価格表(106分類)'!CV$119,0)</f>
        <v>1.5361344767245716E-4</v>
      </c>
      <c r="CW44" s="307">
        <f>IFERROR('生産者価格表(106分類)'!CW44/'生産者価格表(106分類)'!CW$119,0)</f>
        <v>0</v>
      </c>
      <c r="CX44" s="307">
        <f>IFERROR('生産者価格表(106分類)'!CX44/'生産者価格表(106分類)'!CX$119,0)</f>
        <v>0</v>
      </c>
      <c r="CY44" s="307">
        <f>IFERROR('生産者価格表(106分類)'!CY44/'生産者価格表(106分類)'!CY$119,0)</f>
        <v>0</v>
      </c>
      <c r="CZ44" s="307">
        <f>IFERROR('生産者価格表(106分類)'!CZ44/'生産者価格表(106分類)'!CZ$119,0)</f>
        <v>0</v>
      </c>
      <c r="DA44" s="307">
        <f>IFERROR('生産者価格表(106分類)'!DA44/'生産者価格表(106分類)'!DA$119,0)</f>
        <v>0</v>
      </c>
      <c r="DB44" s="307">
        <f>IFERROR('生産者価格表(106分類)'!DB44/'生産者価格表(106分類)'!DB$119,0)</f>
        <v>0</v>
      </c>
      <c r="DC44" s="307">
        <f>IFERROR('生産者価格表(106分類)'!DC44/'生産者価格表(106分類)'!DC$119,0)</f>
        <v>0</v>
      </c>
      <c r="DD44" s="308">
        <f>IFERROR('生産者価格表(106分類)'!DD44/'生産者価格表(106分類)'!DD$119,0)</f>
        <v>4.4682231891189173E-4</v>
      </c>
      <c r="DE44" s="308">
        <f>IFERROR('生産者価格表(106分類)'!DE44/'生産者価格表(106分類)'!DE$119,0)</f>
        <v>4.3423326592346339E-3</v>
      </c>
    </row>
    <row r="45" spans="1:109" x14ac:dyDescent="0.15">
      <c r="A45" s="309" t="s">
        <v>103</v>
      </c>
      <c r="B45" s="302" t="s">
        <v>14</v>
      </c>
      <c r="C45" s="303">
        <f>IFERROR('生産者価格表(106分類)'!C45/'生産者価格表(106分類)'!C$119,0)</f>
        <v>1.3054368523207154E-3</v>
      </c>
      <c r="D45" s="303">
        <f>IFERROR('生産者価格表(106分類)'!D45/'生産者価格表(106分類)'!D$119,0)</f>
        <v>1.161721241597449E-3</v>
      </c>
      <c r="E45" s="303">
        <f>IFERROR('生産者価格表(106分類)'!E45/'生産者価格表(106分類)'!E$119,0)</f>
        <v>7.148301070332235E-5</v>
      </c>
      <c r="F45" s="303">
        <f>IFERROR('生産者価格表(106分類)'!F45/'生産者価格表(106分類)'!F$119,0)</f>
        <v>1.7714865273402835E-3</v>
      </c>
      <c r="G45" s="303">
        <f>IFERROR('生産者価格表(106分類)'!G45/'生産者価格表(106分類)'!G$119,0)</f>
        <v>1.2794323812554348E-3</v>
      </c>
      <c r="H45" s="303">
        <f>IFERROR('生産者価格表(106分類)'!H45/'生産者価格表(106分類)'!H$119,0)</f>
        <v>0</v>
      </c>
      <c r="I45" s="303">
        <f>IFERROR('生産者価格表(106分類)'!I45/'生産者価格表(106分類)'!I$119,0)</f>
        <v>6.746624530319649E-3</v>
      </c>
      <c r="J45" s="303">
        <f>IFERROR('生産者価格表(106分類)'!J45/'生産者価格表(106分類)'!J$119,0)</f>
        <v>3.6631697928563383E-3</v>
      </c>
      <c r="K45" s="303">
        <f>IFERROR('生産者価格表(106分類)'!K45/'生産者価格表(106分類)'!K$119,0)</f>
        <v>2.7025356395402395E-2</v>
      </c>
      <c r="L45" s="303">
        <f>IFERROR('生産者価格表(106分類)'!L45/'生産者価格表(106分類)'!L$119,0)</f>
        <v>1.2675639920957623E-3</v>
      </c>
      <c r="M45" s="303">
        <f>IFERROR('生産者価格表(106分類)'!M45/'生産者価格表(106分類)'!M$119,0)</f>
        <v>0</v>
      </c>
      <c r="N45" s="303">
        <f>IFERROR('生産者価格表(106分類)'!N45/'生産者価格表(106分類)'!N$119,0)</f>
        <v>1.3149854191322644E-4</v>
      </c>
      <c r="O45" s="303">
        <f>IFERROR('生産者価格表(106分類)'!O45/'生産者価格表(106分類)'!O$119,0)</f>
        <v>4.6131669421554814E-3</v>
      </c>
      <c r="P45" s="303">
        <f>IFERROR('生産者価格表(106分類)'!P45/'生産者価格表(106分類)'!P$119,0)</f>
        <v>6.9264691925387482E-3</v>
      </c>
      <c r="Q45" s="303">
        <f>IFERROR('生産者価格表(106分類)'!Q45/'生産者価格表(106分類)'!Q$119,0)</f>
        <v>5.3609089149778015E-2</v>
      </c>
      <c r="R45" s="303">
        <f>IFERROR('生産者価格表(106分類)'!R45/'生産者価格表(106分類)'!R$119,0)</f>
        <v>1.1206340338987891E-3</v>
      </c>
      <c r="S45" s="303">
        <f>IFERROR('生産者価格表(106分類)'!S45/'生産者価格表(106分類)'!S$119,0)</f>
        <v>6.1824393697739062E-4</v>
      </c>
      <c r="T45" s="303">
        <f>IFERROR('生産者価格表(106分類)'!T45/'生産者価格表(106分類)'!T$119,0)</f>
        <v>6.0749189786603005E-4</v>
      </c>
      <c r="U45" s="303">
        <f>IFERROR('生産者価格表(106分類)'!U45/'生産者価格表(106分類)'!U$119,0)</f>
        <v>2.5158210839529496E-5</v>
      </c>
      <c r="V45" s="303">
        <f>IFERROR('生産者価格表(106分類)'!V45/'生産者価格表(106分類)'!V$119,0)</f>
        <v>2.1033057752474372E-2</v>
      </c>
      <c r="W45" s="303">
        <f>IFERROR('生産者価格表(106分類)'!W45/'生産者価格表(106分類)'!W$119,0)</f>
        <v>0</v>
      </c>
      <c r="X45" s="303">
        <f>IFERROR('生産者価格表(106分類)'!X45/'生産者価格表(106分類)'!X$119,0)</f>
        <v>1.315619269370953E-2</v>
      </c>
      <c r="Y45" s="303">
        <f>IFERROR('生産者価格表(106分類)'!Y45/'生産者価格表(106分類)'!Y$119,0)</f>
        <v>0</v>
      </c>
      <c r="Z45" s="303">
        <f>IFERROR('生産者価格表(106分類)'!Z45/'生産者価格表(106分類)'!Z$119,0)</f>
        <v>1.3344394824634176E-2</v>
      </c>
      <c r="AA45" s="303">
        <f>IFERROR('生産者価格表(106分類)'!AA45/'生産者価格表(106分類)'!AA$119,0)</f>
        <v>8.8553615801615498E-3</v>
      </c>
      <c r="AB45" s="303">
        <f>IFERROR('生産者価格表(106分類)'!AB45/'生産者価格表(106分類)'!AB$119,0)</f>
        <v>3.5974920341247813E-4</v>
      </c>
      <c r="AC45" s="303">
        <f>IFERROR('生産者価格表(106分類)'!AC45/'生産者価格表(106分類)'!AC$119,0)</f>
        <v>6.5863488130331378E-5</v>
      </c>
      <c r="AD45" s="303">
        <f>IFERROR('生産者価格表(106分類)'!AD45/'生産者価格表(106分類)'!AD$119,0)</f>
        <v>1.9393870731876383E-3</v>
      </c>
      <c r="AE45" s="303">
        <f>IFERROR('生産者価格表(106分類)'!AE45/'生産者価格表(106分類)'!AE$119,0)</f>
        <v>2.0543462196229125E-2</v>
      </c>
      <c r="AF45" s="303">
        <f>IFERROR('生産者価格表(106分類)'!AF45/'生産者価格表(106分類)'!AF$119,0)</f>
        <v>1.6419089759797726E-2</v>
      </c>
      <c r="AG45" s="303">
        <f>IFERROR('生産者価格表(106分類)'!AG45/'生産者価格表(106分類)'!AG$119,0)</f>
        <v>7.6072829599246423E-3</v>
      </c>
      <c r="AH45" s="303">
        <f>IFERROR('生産者価格表(106分類)'!AH45/'生産者価格表(106分類)'!AH$119,0)</f>
        <v>6.7091551267977438E-3</v>
      </c>
      <c r="AI45" s="303">
        <f>IFERROR('生産者価格表(106分類)'!AI45/'生産者価格表(106分類)'!AI$119,0)</f>
        <v>2.0050296585845884E-2</v>
      </c>
      <c r="AJ45" s="303">
        <f>IFERROR('生産者価格表(106分類)'!AJ45/'生産者価格表(106分類)'!AJ$119,0)</f>
        <v>7.7526171953097188E-3</v>
      </c>
      <c r="AK45" s="303">
        <f>IFERROR('生産者価格表(106分類)'!AK45/'生産者価格表(106分類)'!AK$119,0)</f>
        <v>0</v>
      </c>
      <c r="AL45" s="303">
        <f>IFERROR('生産者価格表(106分類)'!AL45/'生産者価格表(106分類)'!AL$119,0)</f>
        <v>0</v>
      </c>
      <c r="AM45" s="303">
        <f>IFERROR('生産者価格表(106分類)'!AM45/'生産者価格表(106分類)'!AM$119,0)</f>
        <v>0</v>
      </c>
      <c r="AN45" s="303">
        <f>IFERROR('生産者価格表(106分類)'!AN45/'生産者価格表(106分類)'!AN$119,0)</f>
        <v>9.0638092168868832E-5</v>
      </c>
      <c r="AO45" s="303">
        <f>IFERROR('生産者価格表(106分類)'!AO45/'生産者価格表(106分類)'!AO$119,0)</f>
        <v>5.129118432769368E-5</v>
      </c>
      <c r="AP45" s="303">
        <f>IFERROR('生産者価格表(106分類)'!AP45/'生産者価格表(106分類)'!AP$119,0)</f>
        <v>4.0602724893981776E-3</v>
      </c>
      <c r="AQ45" s="303">
        <f>IFERROR('生産者価格表(106分類)'!AQ45/'生産者価格表(106分類)'!AQ$119,0)</f>
        <v>5.1135021436361901E-2</v>
      </c>
      <c r="AR45" s="303">
        <f>IFERROR('生産者価格表(106分類)'!AR45/'生産者価格表(106分類)'!AR$119,0)</f>
        <v>4.9707234215409957E-2</v>
      </c>
      <c r="AS45" s="303">
        <f>IFERROR('生産者価格表(106分類)'!AS45/'生産者価格表(106分類)'!AS$119,0)</f>
        <v>2.678115767640683E-2</v>
      </c>
      <c r="AT45" s="303">
        <f>IFERROR('生産者価格表(106分類)'!AT45/'生産者価格表(106分類)'!AT$119,0)</f>
        <v>4.4600323816494918E-2</v>
      </c>
      <c r="AU45" s="303">
        <f>IFERROR('生産者価格表(106分類)'!AU45/'生産者価格表(106分類)'!AU$119,0)</f>
        <v>3.294287544700536E-2</v>
      </c>
      <c r="AV45" s="303">
        <f>IFERROR('生産者価格表(106分類)'!AV45/'生産者価格表(106分類)'!AV$119,0)</f>
        <v>1.227087091906813E-2</v>
      </c>
      <c r="AW45" s="303">
        <f>IFERROR('生産者価格表(106分類)'!AW45/'生産者価格表(106分類)'!AW$119,0)</f>
        <v>2.8652496123907512E-2</v>
      </c>
      <c r="AX45" s="303">
        <f>IFERROR('生産者価格表(106分類)'!AX45/'生産者価格表(106分類)'!AX$119,0)</f>
        <v>3.4469126808866268E-2</v>
      </c>
      <c r="AY45" s="303">
        <f>IFERROR('生産者価格表(106分類)'!AY45/'生産者価格表(106分類)'!AY$119,0)</f>
        <v>2.6474232700006355E-2</v>
      </c>
      <c r="AZ45" s="303">
        <f>IFERROR('生産者価格表(106分類)'!AZ45/'生産者価格表(106分類)'!AZ$119,0)</f>
        <v>1.2625243146034425E-2</v>
      </c>
      <c r="BA45" s="303">
        <f>IFERROR('生産者価格表(106分類)'!BA45/'生産者価格表(106分類)'!BA$119,0)</f>
        <v>9.4048153923408304E-3</v>
      </c>
      <c r="BB45" s="303">
        <f>IFERROR('生産者価格表(106分類)'!BB45/'生産者価格表(106分類)'!BB$119,0)</f>
        <v>3.0750225639094325E-2</v>
      </c>
      <c r="BC45" s="303">
        <f>IFERROR('生産者価格表(106分類)'!BC45/'生産者価格表(106分類)'!BC$119,0)</f>
        <v>3.9214154885006604E-2</v>
      </c>
      <c r="BD45" s="303">
        <f>IFERROR('生産者価格表(106分類)'!BD45/'生産者価格表(106分類)'!BD$119,0)</f>
        <v>0</v>
      </c>
      <c r="BE45" s="303">
        <f>IFERROR('生産者価格表(106分類)'!BE45/'生産者価格表(106分類)'!BE$119,0)</f>
        <v>7.4640198511166257E-3</v>
      </c>
      <c r="BF45" s="303">
        <f>IFERROR('生産者価格表(106分類)'!BF45/'生産者価格表(106分類)'!BF$119,0)</f>
        <v>1.2717188311394704E-2</v>
      </c>
      <c r="BG45" s="303">
        <f>IFERROR('生産者価格表(106分類)'!BG45/'生産者価格表(106分類)'!BG$119,0)</f>
        <v>3.0875376725729937E-2</v>
      </c>
      <c r="BH45" s="303">
        <f>IFERROR('生産者価格表(106分類)'!BH45/'生産者価格表(106分類)'!BH$119,0)</f>
        <v>6.9456578717455881E-3</v>
      </c>
      <c r="BI45" s="303">
        <f>IFERROR('生産者価格表(106分類)'!BI45/'生産者価格表(106分類)'!BI$119,0)</f>
        <v>2.1242378305541518E-2</v>
      </c>
      <c r="BJ45" s="303">
        <f>IFERROR('生産者価格表(106分類)'!BJ45/'生産者価格表(106分類)'!BJ$119,0)</f>
        <v>1.6325148589083917E-4</v>
      </c>
      <c r="BK45" s="303">
        <f>IFERROR('生産者価格表(106分類)'!BK45/'生産者価格表(106分類)'!BK$119,0)</f>
        <v>1.7868948556074512E-2</v>
      </c>
      <c r="BL45" s="303">
        <f>IFERROR('生産者価格表(106分類)'!BL45/'生産者価格表(106分類)'!BL$119,0)</f>
        <v>6.8437977204135109E-2</v>
      </c>
      <c r="BM45" s="303">
        <f>IFERROR('生産者価格表(106分類)'!BM45/'生産者価格表(106分類)'!BM$119,0)</f>
        <v>7.6941205263711347E-3</v>
      </c>
      <c r="BN45" s="303">
        <f>IFERROR('生産者価格表(106分類)'!BN45/'生産者価格表(106分類)'!BN$119,0)</f>
        <v>8.0446692607761775E-3</v>
      </c>
      <c r="BO45" s="303">
        <f>IFERROR('生産者価格表(106分類)'!BO45/'生産者価格表(106分類)'!BO$119,0)</f>
        <v>6.091026598868982E-4</v>
      </c>
      <c r="BP45" s="303">
        <f>IFERROR('生産者価格表(106分類)'!BP45/'生産者価格表(106分類)'!BP$119,0)</f>
        <v>1.251588821052513E-3</v>
      </c>
      <c r="BQ45" s="303">
        <f>IFERROR('生産者価格表(106分類)'!BQ45/'生産者価格表(106分類)'!BQ$119,0)</f>
        <v>7.1137403021474062E-4</v>
      </c>
      <c r="BR45" s="303">
        <f>IFERROR('生産者価格表(106分類)'!BR45/'生産者価格表(106分類)'!BR$119,0)</f>
        <v>1.4686145609392023E-4</v>
      </c>
      <c r="BS45" s="303">
        <f>IFERROR('生産者価格表(106分類)'!BS45/'生産者価格表(106分類)'!BS$119,0)</f>
        <v>2.5238911959012504E-3</v>
      </c>
      <c r="BT45" s="303">
        <f>IFERROR('生産者価格表(106分類)'!BT45/'生産者価格表(106分類)'!BT$119,0)</f>
        <v>1.0836153347988288E-4</v>
      </c>
      <c r="BU45" s="303">
        <f>IFERROR('生産者価格表(106分類)'!BU45/'生産者価格表(106分類)'!BU$119,0)</f>
        <v>5.2679983998717213E-5</v>
      </c>
      <c r="BV45" s="303">
        <f>IFERROR('生産者価格表(106分類)'!BV45/'生産者価格表(106分類)'!BV$119,0)</f>
        <v>3.3521798009266513E-4</v>
      </c>
      <c r="BW45" s="303">
        <f>IFERROR('生産者価格表(106分類)'!BW45/'生産者価格表(106分類)'!BW$119,0)</f>
        <v>4.820716427094237E-4</v>
      </c>
      <c r="BX45" s="303">
        <f>IFERROR('生産者価格表(106分類)'!BX45/'生産者価格表(106分類)'!BX$119,0)</f>
        <v>2.721810295658633E-4</v>
      </c>
      <c r="BY45" s="303">
        <f>IFERROR('生産者価格表(106分類)'!BY45/'生産者価格表(106分類)'!BY$119,0)</f>
        <v>4.8091204763968474E-4</v>
      </c>
      <c r="BZ45" s="303">
        <f>IFERROR('生産者価格表(106分類)'!BZ45/'生産者価格表(106分類)'!BZ$119,0)</f>
        <v>0</v>
      </c>
      <c r="CA45" s="303">
        <f>IFERROR('生産者価格表(106分類)'!CA45/'生産者価格表(106分類)'!CA$119,0)</f>
        <v>3.4728660388252792E-3</v>
      </c>
      <c r="CB45" s="303">
        <f>IFERROR('生産者価格表(106分類)'!CB45/'生産者価格表(106分類)'!CB$119,0)</f>
        <v>8.5423800185925006E-5</v>
      </c>
      <c r="CC45" s="303">
        <f>IFERROR('生産者価格表(106分類)'!CC45/'生産者価格表(106分類)'!CC$119,0)</f>
        <v>9.9655517705623349E-4</v>
      </c>
      <c r="CD45" s="303">
        <f>IFERROR('生産者価格表(106分類)'!CD45/'生産者価格表(106分類)'!CD$119,0)</f>
        <v>2.6326918836822892E-3</v>
      </c>
      <c r="CE45" s="303">
        <f>IFERROR('生産者価格表(106分類)'!CE45/'生産者価格表(106分類)'!CE$119,0)</f>
        <v>8.7181280762964168E-4</v>
      </c>
      <c r="CF45" s="303">
        <f>IFERROR('生産者価格表(106分類)'!CF45/'生産者価格表(106分類)'!CF$119,0)</f>
        <v>4.1833907564343506E-5</v>
      </c>
      <c r="CG45" s="303">
        <f>IFERROR('生産者価格表(106分類)'!CG45/'生産者価格表(106分類)'!CG$119,0)</f>
        <v>6.5919235098226838E-4</v>
      </c>
      <c r="CH45" s="303">
        <f>IFERROR('生産者価格表(106分類)'!CH45/'生産者価格表(106分類)'!CH$119,0)</f>
        <v>5.3183547228838567E-5</v>
      </c>
      <c r="CI45" s="303">
        <f>IFERROR('生産者価格表(106分類)'!CI45/'生産者価格表(106分類)'!CI$119,0)</f>
        <v>2.2661237024743997E-4</v>
      </c>
      <c r="CJ45" s="303">
        <f>IFERROR('生産者価格表(106分類)'!CJ45/'生産者価格表(106分類)'!CJ$119,0)</f>
        <v>4.1530336788582527E-4</v>
      </c>
      <c r="CK45" s="303">
        <f>IFERROR('生産者価格表(106分類)'!CK45/'生産者価格表(106分類)'!CK$119,0)</f>
        <v>2.9058664607621224E-4</v>
      </c>
      <c r="CL45" s="303">
        <f>IFERROR('生産者価格表(106分類)'!CL45/'生産者価格表(106分類)'!CL$119,0)</f>
        <v>3.6087819974793445E-3</v>
      </c>
      <c r="CM45" s="303">
        <f>IFERROR('生産者価格表(106分類)'!CM45/'生産者価格表(106分類)'!CM$119,0)</f>
        <v>1.6295142796736016E-4</v>
      </c>
      <c r="CN45" s="303">
        <f>IFERROR('生産者価格表(106分類)'!CN45/'生産者価格表(106分類)'!CN$119,0)</f>
        <v>6.3051801269085753E-5</v>
      </c>
      <c r="CO45" s="303">
        <f>IFERROR('生産者価格表(106分類)'!CO45/'生産者価格表(106分類)'!CO$119,0)</f>
        <v>2.7587787826696339E-4</v>
      </c>
      <c r="CP45" s="303">
        <f>IFERROR('生産者価格表(106分類)'!CP45/'生産者価格表(106分類)'!CP$119,0)</f>
        <v>5.9990298120752199E-5</v>
      </c>
      <c r="CQ45" s="303">
        <f>IFERROR('生産者価格表(106分類)'!CQ45/'生産者価格表(106分類)'!CQ$119,0)</f>
        <v>5.950968340277474E-4</v>
      </c>
      <c r="CR45" s="303">
        <f>IFERROR('生産者価格表(106分類)'!CR45/'生産者価格表(106分類)'!CR$119,0)</f>
        <v>5.8387822510817214E-4</v>
      </c>
      <c r="CS45" s="303">
        <f>IFERROR('生産者価格表(106分類)'!CS45/'生産者価格表(106分類)'!CS$119,0)</f>
        <v>2.9629524958914508E-3</v>
      </c>
      <c r="CT45" s="303">
        <f>IFERROR('生産者価格表(106分類)'!CT45/'生産者価格表(106分類)'!CT$119,0)</f>
        <v>6.6422968437744459E-4</v>
      </c>
      <c r="CU45" s="303">
        <f>IFERROR('生産者価格表(106分類)'!CU45/'生産者価格表(106分類)'!CU$119,0)</f>
        <v>9.4536722789967768E-6</v>
      </c>
      <c r="CV45" s="303">
        <f>IFERROR('生産者価格表(106分類)'!CV45/'生産者価格表(106分類)'!CV$119,0)</f>
        <v>2.312944567325829E-3</v>
      </c>
      <c r="CW45" s="303">
        <f>IFERROR('生産者価格表(106分類)'!CW45/'生産者価格表(106分類)'!CW$119,0)</f>
        <v>2.4410305997535318E-4</v>
      </c>
      <c r="CX45" s="303">
        <f>IFERROR('生産者価格表(106分類)'!CX45/'生産者価格表(106分類)'!CX$119,0)</f>
        <v>1.0664602808709285E-3</v>
      </c>
      <c r="CY45" s="303">
        <f>IFERROR('生産者価格表(106分類)'!CY45/'生産者価格表(106分類)'!CY$119,0)</f>
        <v>2.5206324929677982E-3</v>
      </c>
      <c r="CZ45" s="303">
        <f>IFERROR('生産者価格表(106分類)'!CZ45/'生産者価格表(106分類)'!CZ$119,0)</f>
        <v>3.7808618871589227E-3</v>
      </c>
      <c r="DA45" s="303">
        <f>IFERROR('生産者価格表(106分類)'!DA45/'生産者価格表(106分類)'!DA$119,0)</f>
        <v>2.1726730850147246E-4</v>
      </c>
      <c r="DB45" s="303">
        <f>IFERROR('生産者価格表(106分類)'!DB45/'生産者価格表(106分類)'!DB$119,0)</f>
        <v>2.6693594704006586E-3</v>
      </c>
      <c r="DC45" s="303">
        <f>IFERROR('生産者価格表(106分類)'!DC45/'生産者価格表(106分類)'!DC$119,0)</f>
        <v>3.7057722001379811E-4</v>
      </c>
      <c r="DD45" s="304">
        <f>IFERROR('生産者価格表(106分類)'!DD45/'生産者価格表(106分類)'!DD$119,0)</f>
        <v>5.0260657774537018E-3</v>
      </c>
      <c r="DE45" s="304">
        <f>IFERROR('生産者価格表(106分類)'!DE45/'生産者価格表(106分類)'!DE$119,0)</f>
        <v>5.3130279379057154E-3</v>
      </c>
    </row>
    <row r="46" spans="1:109" x14ac:dyDescent="0.15">
      <c r="A46" s="309" t="s">
        <v>104</v>
      </c>
      <c r="B46" s="302" t="s">
        <v>105</v>
      </c>
      <c r="C46" s="303">
        <f>IFERROR('生産者価格表(106分類)'!C46/'生産者価格表(106分類)'!C$119,0)</f>
        <v>0</v>
      </c>
      <c r="D46" s="303">
        <f>IFERROR('生産者価格表(106分類)'!D46/'生産者価格表(106分類)'!D$119,0)</f>
        <v>0</v>
      </c>
      <c r="E46" s="303">
        <f>IFERROR('生産者価格表(106分類)'!E46/'生産者価格表(106分類)'!E$119,0)</f>
        <v>0</v>
      </c>
      <c r="F46" s="303">
        <f>IFERROR('生産者価格表(106分類)'!F46/'生産者価格表(106分類)'!F$119,0)</f>
        <v>3.8033567060980488E-5</v>
      </c>
      <c r="G46" s="303">
        <f>IFERROR('生産者価格表(106分類)'!G46/'生産者価格表(106分類)'!G$119,0)</f>
        <v>0</v>
      </c>
      <c r="H46" s="303">
        <f>IFERROR('生産者価格表(106分類)'!H46/'生産者価格表(106分類)'!H$119,0)</f>
        <v>0</v>
      </c>
      <c r="I46" s="303">
        <f>IFERROR('生産者価格表(106分類)'!I46/'生産者価格表(106分類)'!I$119,0)</f>
        <v>9.6873473905344123E-4</v>
      </c>
      <c r="J46" s="303">
        <f>IFERROR('生産者価格表(106分類)'!J46/'生産者価格表(106分類)'!J$119,0)</f>
        <v>0</v>
      </c>
      <c r="K46" s="303">
        <f>IFERROR('生産者価格表(106分類)'!K46/'生産者価格表(106分類)'!K$119,0)</f>
        <v>0</v>
      </c>
      <c r="L46" s="303">
        <f>IFERROR('生産者価格表(106分類)'!L46/'生産者価格表(106分類)'!L$119,0)</f>
        <v>0</v>
      </c>
      <c r="M46" s="303">
        <f>IFERROR('生産者価格表(106分類)'!M46/'生産者価格表(106分類)'!M$119,0)</f>
        <v>0</v>
      </c>
      <c r="N46" s="303">
        <f>IFERROR('生産者価格表(106分類)'!N46/'生産者価格表(106分類)'!N$119,0)</f>
        <v>0</v>
      </c>
      <c r="O46" s="303">
        <f>IFERROR('生産者価格表(106分類)'!O46/'生産者価格表(106分類)'!O$119,0)</f>
        <v>0</v>
      </c>
      <c r="P46" s="303">
        <f>IFERROR('生産者価格表(106分類)'!P46/'生産者価格表(106分類)'!P$119,0)</f>
        <v>3.0535413121149548E-4</v>
      </c>
      <c r="Q46" s="303">
        <f>IFERROR('生産者価格表(106分類)'!Q46/'生産者価格表(106分類)'!Q$119,0)</f>
        <v>6.4371589485267425E-3</v>
      </c>
      <c r="R46" s="303">
        <f>IFERROR('生産者価格表(106分類)'!R46/'生産者価格表(106分類)'!R$119,0)</f>
        <v>0</v>
      </c>
      <c r="S46" s="303">
        <f>IFERROR('生産者価格表(106分類)'!S46/'生産者価格表(106分類)'!S$119,0)</f>
        <v>0</v>
      </c>
      <c r="T46" s="303">
        <f>IFERROR('生産者価格表(106分類)'!T46/'生産者価格表(106分類)'!T$119,0)</f>
        <v>0</v>
      </c>
      <c r="U46" s="303">
        <f>IFERROR('生産者価格表(106分類)'!U46/'生産者価格表(106分類)'!U$119,0)</f>
        <v>0</v>
      </c>
      <c r="V46" s="303">
        <f>IFERROR('生産者価格表(106分類)'!V46/'生産者価格表(106分類)'!V$119,0)</f>
        <v>0</v>
      </c>
      <c r="W46" s="303">
        <f>IFERROR('生産者価格表(106分類)'!W46/'生産者価格表(106分類)'!W$119,0)</f>
        <v>0</v>
      </c>
      <c r="X46" s="303">
        <f>IFERROR('生産者価格表(106分類)'!X46/'生産者価格表(106分類)'!X$119,0)</f>
        <v>0</v>
      </c>
      <c r="Y46" s="303">
        <f>IFERROR('生産者価格表(106分類)'!Y46/'生産者価格表(106分類)'!Y$119,0)</f>
        <v>0</v>
      </c>
      <c r="Z46" s="303">
        <f>IFERROR('生産者価格表(106分類)'!Z46/'生産者価格表(106分類)'!Z$119,0)</f>
        <v>0</v>
      </c>
      <c r="AA46" s="303">
        <f>IFERROR('生産者価格表(106分類)'!AA46/'生産者価格表(106分類)'!AA$119,0)</f>
        <v>8.0075754205565902E-5</v>
      </c>
      <c r="AB46" s="303">
        <f>IFERROR('生産者価格表(106分類)'!AB46/'生産者価格表(106分類)'!AB$119,0)</f>
        <v>0</v>
      </c>
      <c r="AC46" s="303">
        <f>IFERROR('生産者価格表(106分類)'!AC46/'生産者価格表(106分類)'!AC$119,0)</f>
        <v>0</v>
      </c>
      <c r="AD46" s="303">
        <f>IFERROR('生産者価格表(106分類)'!AD46/'生産者価格表(106分類)'!AD$119,0)</f>
        <v>5.0757978356678771E-4</v>
      </c>
      <c r="AE46" s="303">
        <f>IFERROR('生産者価格表(106分類)'!AE46/'生産者価格表(106分類)'!AE$119,0)</f>
        <v>0</v>
      </c>
      <c r="AF46" s="303">
        <f>IFERROR('生産者価格表(106分類)'!AF46/'生産者価格表(106分類)'!AF$119,0)</f>
        <v>0</v>
      </c>
      <c r="AG46" s="303">
        <f>IFERROR('生産者価格表(106分類)'!AG46/'生産者価格表(106分類)'!AG$119,0)</f>
        <v>2.7424374306938366E-4</v>
      </c>
      <c r="AH46" s="303">
        <f>IFERROR('生産者価格表(106分類)'!AH46/'生産者価格表(106分類)'!AH$119,0)</f>
        <v>0</v>
      </c>
      <c r="AI46" s="303">
        <f>IFERROR('生産者価格表(106分類)'!AI46/'生産者価格表(106分類)'!AI$119,0)</f>
        <v>5.4222509013588131E-3</v>
      </c>
      <c r="AJ46" s="303">
        <f>IFERROR('生産者価格表(106分類)'!AJ46/'生産者価格表(106分類)'!AJ$119,0)</f>
        <v>5.703147962438876E-4</v>
      </c>
      <c r="AK46" s="303">
        <f>IFERROR('生産者価格表(106分類)'!AK46/'生産者価格表(106分類)'!AK$119,0)</f>
        <v>0</v>
      </c>
      <c r="AL46" s="303">
        <f>IFERROR('生産者価格表(106分類)'!AL46/'生産者価格表(106分類)'!AL$119,0)</f>
        <v>0</v>
      </c>
      <c r="AM46" s="303">
        <f>IFERROR('生産者価格表(106分類)'!AM46/'生産者価格表(106分類)'!AM$119,0)</f>
        <v>0</v>
      </c>
      <c r="AN46" s="303">
        <f>IFERROR('生産者価格表(106分類)'!AN46/'生産者価格表(106分類)'!AN$119,0)</f>
        <v>0</v>
      </c>
      <c r="AO46" s="303">
        <f>IFERROR('生産者価格表(106分類)'!AO46/'生産者価格表(106分類)'!AO$119,0)</f>
        <v>0</v>
      </c>
      <c r="AP46" s="303">
        <f>IFERROR('生産者価格表(106分類)'!AP46/'生産者価格表(106分類)'!AP$119,0)</f>
        <v>0</v>
      </c>
      <c r="AQ46" s="303">
        <f>IFERROR('生産者価格表(106分類)'!AQ46/'生産者価格表(106分類)'!AQ$119,0)</f>
        <v>1.306788767647931E-3</v>
      </c>
      <c r="AR46" s="303">
        <f>IFERROR('生産者価格表(106分類)'!AR46/'生産者価格表(106分類)'!AR$119,0)</f>
        <v>7.9642866085911348E-4</v>
      </c>
      <c r="AS46" s="303">
        <f>IFERROR('生産者価格表(106分類)'!AS46/'生産者価格表(106分類)'!AS$119,0)</f>
        <v>0.1632620573734801</v>
      </c>
      <c r="AT46" s="303">
        <f>IFERROR('生産者価格表(106分類)'!AT46/'生産者価格表(106分類)'!AT$119,0)</f>
        <v>3.5811732460754572E-2</v>
      </c>
      <c r="AU46" s="303">
        <f>IFERROR('生産者価格表(106分類)'!AU46/'生産者価格表(106分類)'!AU$119,0)</f>
        <v>1.1932284446463274E-2</v>
      </c>
      <c r="AV46" s="303">
        <f>IFERROR('生産者価格表(106分類)'!AV46/'生産者価格表(106分類)'!AV$119,0)</f>
        <v>1.8530093862732951E-3</v>
      </c>
      <c r="AW46" s="303">
        <f>IFERROR('生産者価格表(106分類)'!AW46/'生産者価格表(106分類)'!AW$119,0)</f>
        <v>2.8385395532492877E-3</v>
      </c>
      <c r="AX46" s="303">
        <f>IFERROR('生産者価格表(106分類)'!AX46/'生産者価格表(106分類)'!AX$119,0)</f>
        <v>2.7685983814913183E-2</v>
      </c>
      <c r="AY46" s="303">
        <f>IFERROR('生産者価格表(106分類)'!AY46/'生産者価格表(106分類)'!AY$119,0)</f>
        <v>2.091408781851687E-2</v>
      </c>
      <c r="AZ46" s="303">
        <f>IFERROR('生産者価格表(106分類)'!AZ46/'生産者価格表(106分類)'!AZ$119,0)</f>
        <v>1.9451682754064667E-3</v>
      </c>
      <c r="BA46" s="303">
        <f>IFERROR('生産者価格表(106分類)'!BA46/'生産者価格表(106分類)'!BA$119,0)</f>
        <v>1.1087031212833999E-3</v>
      </c>
      <c r="BB46" s="303">
        <f>IFERROR('生産者価格表(106分類)'!BB46/'生産者価格表(106分類)'!BB$119,0)</f>
        <v>2.5664417851136638E-3</v>
      </c>
      <c r="BC46" s="303">
        <f>IFERROR('生産者価格表(106分類)'!BC46/'生産者価格表(106分類)'!BC$119,0)</f>
        <v>1.0216750147813117E-3</v>
      </c>
      <c r="BD46" s="303">
        <f>IFERROR('生産者価格表(106分類)'!BD46/'生産者価格表(106分類)'!BD$119,0)</f>
        <v>0</v>
      </c>
      <c r="BE46" s="303">
        <f>IFERROR('生産者価格表(106分類)'!BE46/'生産者価格表(106分類)'!BE$119,0)</f>
        <v>1.1315136476426799E-3</v>
      </c>
      <c r="BF46" s="303">
        <f>IFERROR('生産者価格表(106分類)'!BF46/'生産者価格表(106分類)'!BF$119,0)</f>
        <v>7.7644978321702914E-3</v>
      </c>
      <c r="BG46" s="303">
        <f>IFERROR('生産者価格表(106分類)'!BG46/'生産者価格表(106分類)'!BG$119,0)</f>
        <v>3.3817784887033769E-2</v>
      </c>
      <c r="BH46" s="303">
        <f>IFERROR('生産者価格表(106分類)'!BH46/'生産者価格表(106分類)'!BH$119,0)</f>
        <v>1.2449764109732657E-2</v>
      </c>
      <c r="BI46" s="303">
        <f>IFERROR('生産者価格表(106分類)'!BI46/'生産者価格表(106分類)'!BI$119,0)</f>
        <v>5.8089944416371908E-3</v>
      </c>
      <c r="BJ46" s="303">
        <f>IFERROR('生産者価格表(106分類)'!BJ46/'生産者価格表(106分類)'!BJ$119,0)</f>
        <v>0</v>
      </c>
      <c r="BK46" s="303">
        <f>IFERROR('生産者価格表(106分類)'!BK46/'生産者価格表(106分類)'!BK$119,0)</f>
        <v>8.3445920645397933E-3</v>
      </c>
      <c r="BL46" s="303">
        <f>IFERROR('生産者価格表(106分類)'!BL46/'生産者価格表(106分類)'!BL$119,0)</f>
        <v>6.9040075021886574E-4</v>
      </c>
      <c r="BM46" s="303">
        <f>IFERROR('生産者価格表(106分類)'!BM46/'生産者価格表(106分類)'!BM$119,0)</f>
        <v>4.0231524262138363E-3</v>
      </c>
      <c r="BN46" s="303">
        <f>IFERROR('生産者価格表(106分類)'!BN46/'生産者価格表(106分類)'!BN$119,0)</f>
        <v>4.9292057418411422E-3</v>
      </c>
      <c r="BO46" s="303">
        <f>IFERROR('生産者価格表(106分類)'!BO46/'生産者価格表(106分類)'!BO$119,0)</f>
        <v>0</v>
      </c>
      <c r="BP46" s="303">
        <f>IFERROR('生産者価格表(106分類)'!BP46/'生産者価格表(106分類)'!BP$119,0)</f>
        <v>0</v>
      </c>
      <c r="BQ46" s="303">
        <f>IFERROR('生産者価格表(106分類)'!BQ46/'生産者価格表(106分類)'!BQ$119,0)</f>
        <v>1.23248113321268E-2</v>
      </c>
      <c r="BR46" s="303">
        <f>IFERROR('生産者価格表(106分類)'!BR46/'生産者価格表(106分類)'!BR$119,0)</f>
        <v>0</v>
      </c>
      <c r="BS46" s="303">
        <f>IFERROR('生産者価格表(106分類)'!BS46/'生産者価格表(106分類)'!BS$119,0)</f>
        <v>3.9041252266648169E-6</v>
      </c>
      <c r="BT46" s="303">
        <f>IFERROR('生産者価格表(106分類)'!BT46/'生産者価格表(106分類)'!BT$119,0)</f>
        <v>3.3168513461855796E-8</v>
      </c>
      <c r="BU46" s="303">
        <f>IFERROR('生産者価格表(106分類)'!BU46/'生産者価格表(106分類)'!BU$119,0)</f>
        <v>0</v>
      </c>
      <c r="BV46" s="303">
        <f>IFERROR('生産者価格表(106分類)'!BV46/'生産者価格表(106分類)'!BV$119,0)</f>
        <v>0</v>
      </c>
      <c r="BW46" s="303">
        <f>IFERROR('生産者価格表(106分類)'!BW46/'生産者価格表(106分類)'!BW$119,0)</f>
        <v>0</v>
      </c>
      <c r="BX46" s="303">
        <f>IFERROR('生産者価格表(106分類)'!BX46/'生産者価格表(106分類)'!BX$119,0)</f>
        <v>2.5042776989295804E-4</v>
      </c>
      <c r="BY46" s="303">
        <f>IFERROR('生産者価格表(106分類)'!BY46/'生産者価格表(106分類)'!BY$119,0)</f>
        <v>1.5083280293861434E-6</v>
      </c>
      <c r="BZ46" s="303">
        <f>IFERROR('生産者価格表(106分類)'!BZ46/'生産者価格表(106分類)'!BZ$119,0)</f>
        <v>0</v>
      </c>
      <c r="CA46" s="303">
        <f>IFERROR('生産者価格表(106分類)'!CA46/'生産者価格表(106分類)'!CA$119,0)</f>
        <v>6.2760649381135952E-6</v>
      </c>
      <c r="CB46" s="303">
        <f>IFERROR('生産者価格表(106分類)'!CB46/'生産者価格表(106分類)'!CB$119,0)</f>
        <v>8.2524297829744792E-5</v>
      </c>
      <c r="CC46" s="303">
        <f>IFERROR('生産者価格表(106分類)'!CC46/'生産者価格表(106分類)'!CC$119,0)</f>
        <v>1.9164522635696797E-5</v>
      </c>
      <c r="CD46" s="303">
        <f>IFERROR('生産者価格表(106分類)'!CD46/'生産者価格表(106分類)'!CD$119,0)</f>
        <v>1.2966499925866636E-4</v>
      </c>
      <c r="CE46" s="303">
        <f>IFERROR('生産者価格表(106分類)'!CE46/'生産者価格表(106分類)'!CE$119,0)</f>
        <v>3.3069742181124373E-4</v>
      </c>
      <c r="CF46" s="303">
        <f>IFERROR('生産者価格表(106分類)'!CF46/'生産者価格表(106分類)'!CF$119,0)</f>
        <v>6.8207457985342676E-5</v>
      </c>
      <c r="CG46" s="303">
        <f>IFERROR('生産者価格表(106分類)'!CG46/'生産者価格表(106分類)'!CG$119,0)</f>
        <v>0</v>
      </c>
      <c r="CH46" s="303">
        <f>IFERROR('生産者価格表(106分類)'!CH46/'生産者価格表(106分類)'!CH$119,0)</f>
        <v>5.6880799175228409E-6</v>
      </c>
      <c r="CI46" s="303">
        <f>IFERROR('生産者価格表(106分類)'!CI46/'生産者価格表(106分類)'!CI$119,0)</f>
        <v>0</v>
      </c>
      <c r="CJ46" s="303">
        <f>IFERROR('生産者価格表(106分類)'!CJ46/'生産者価格表(106分類)'!CJ$119,0)</f>
        <v>0</v>
      </c>
      <c r="CK46" s="303">
        <f>IFERROR('生産者価格表(106分類)'!CK46/'生産者価格表(106分類)'!CK$119,0)</f>
        <v>5.7869317853015243E-6</v>
      </c>
      <c r="CL46" s="303">
        <f>IFERROR('生産者価格表(106分類)'!CL46/'生産者価格表(106分類)'!CL$119,0)</f>
        <v>2.6816332063869672E-4</v>
      </c>
      <c r="CM46" s="303">
        <f>IFERROR('生産者価格表(106分類)'!CM46/'生産者価格表(106分類)'!CM$119,0)</f>
        <v>0</v>
      </c>
      <c r="CN46" s="303">
        <f>IFERROR('生産者価格表(106分類)'!CN46/'生産者価格表(106分類)'!CN$119,0)</f>
        <v>0</v>
      </c>
      <c r="CO46" s="303">
        <f>IFERROR('生産者価格表(106分類)'!CO46/'生産者価格表(106分類)'!CO$119,0)</f>
        <v>0</v>
      </c>
      <c r="CP46" s="303">
        <f>IFERROR('生産者価格表(106分類)'!CP46/'生産者価格表(106分類)'!CP$119,0)</f>
        <v>0</v>
      </c>
      <c r="CQ46" s="303">
        <f>IFERROR('生産者価格表(106分類)'!CQ46/'生産者価格表(106分類)'!CQ$119,0)</f>
        <v>8.68845101302374E-7</v>
      </c>
      <c r="CR46" s="303">
        <f>IFERROR('生産者価格表(106分類)'!CR46/'生産者価格表(106分類)'!CR$119,0)</f>
        <v>0</v>
      </c>
      <c r="CS46" s="303">
        <f>IFERROR('生産者価格表(106分類)'!CS46/'生産者価格表(106分類)'!CS$119,0)</f>
        <v>0</v>
      </c>
      <c r="CT46" s="303">
        <f>IFERROR('生産者価格表(106分類)'!CT46/'生産者価格表(106分類)'!CT$119,0)</f>
        <v>4.4203395144905361E-6</v>
      </c>
      <c r="CU46" s="303">
        <f>IFERROR('生産者価格表(106分類)'!CU46/'生産者価格表(106分類)'!CU$119,0)</f>
        <v>0</v>
      </c>
      <c r="CV46" s="303">
        <f>IFERROR('生産者価格表(106分類)'!CV46/'生産者価格表(106分類)'!CV$119,0)</f>
        <v>1.7531566106354649E-2</v>
      </c>
      <c r="CW46" s="303">
        <f>IFERROR('生産者価格表(106分類)'!CW46/'生産者価格表(106分類)'!CW$119,0)</f>
        <v>1.1152239669453438E-4</v>
      </c>
      <c r="CX46" s="303">
        <f>IFERROR('生産者価格表(106分類)'!CX46/'生産者価格表(106分類)'!CX$119,0)</f>
        <v>0</v>
      </c>
      <c r="CY46" s="303">
        <f>IFERROR('生産者価格表(106分類)'!CY46/'生産者価格表(106分類)'!CY$119,0)</f>
        <v>0</v>
      </c>
      <c r="CZ46" s="303">
        <f>IFERROR('生産者価格表(106分類)'!CZ46/'生産者価格表(106分類)'!CZ$119,0)</f>
        <v>0</v>
      </c>
      <c r="DA46" s="303">
        <f>IFERROR('生産者価格表(106分類)'!DA46/'生産者価格表(106分類)'!DA$119,0)</f>
        <v>0</v>
      </c>
      <c r="DB46" s="303">
        <f>IFERROR('生産者価格表(106分類)'!DB46/'生産者価格表(106分類)'!DB$119,0)</f>
        <v>2.0376789850386707E-5</v>
      </c>
      <c r="DC46" s="303">
        <f>IFERROR('生産者価格表(106分類)'!DC46/'生産者価格表(106分類)'!DC$119,0)</f>
        <v>0</v>
      </c>
      <c r="DD46" s="304">
        <f>IFERROR('生産者価格表(106分類)'!DD46/'生産者価格表(106分類)'!DD$119,0)</f>
        <v>0</v>
      </c>
      <c r="DE46" s="304">
        <f>IFERROR('生産者価格表(106分類)'!DE46/'生産者価格表(106分類)'!DE$119,0)</f>
        <v>1.5933162783968126E-3</v>
      </c>
    </row>
    <row r="47" spans="1:109" x14ac:dyDescent="0.15">
      <c r="A47" s="309" t="s">
        <v>106</v>
      </c>
      <c r="B47" s="302" t="s">
        <v>107</v>
      </c>
      <c r="C47" s="303">
        <f>IFERROR('生産者価格表(106分類)'!C47/'生産者価格表(106分類)'!C$119,0)</f>
        <v>0</v>
      </c>
      <c r="D47" s="303">
        <f>IFERROR('生産者価格表(106分類)'!D47/'生産者価格表(106分類)'!D$119,0)</f>
        <v>0</v>
      </c>
      <c r="E47" s="303">
        <f>IFERROR('生産者価格表(106分類)'!E47/'生産者価格表(106分類)'!E$119,0)</f>
        <v>0</v>
      </c>
      <c r="F47" s="303">
        <f>IFERROR('生産者価格表(106分類)'!F47/'生産者価格表(106分類)'!F$119,0)</f>
        <v>2.545323334081002E-4</v>
      </c>
      <c r="G47" s="303">
        <f>IFERROR('生産者価格表(106分類)'!G47/'生産者価格表(106分類)'!G$119,0)</f>
        <v>0</v>
      </c>
      <c r="H47" s="303">
        <f>IFERROR('生産者価格表(106分類)'!H47/'生産者価格表(106分類)'!H$119,0)</f>
        <v>0</v>
      </c>
      <c r="I47" s="303">
        <f>IFERROR('生産者価格表(106分類)'!I47/'生産者価格表(106分類)'!I$119,0)</f>
        <v>9.2226733494169552E-4</v>
      </c>
      <c r="J47" s="303">
        <f>IFERROR('生産者価格表(106分類)'!J47/'生産者価格表(106分類)'!J$119,0)</f>
        <v>0</v>
      </c>
      <c r="K47" s="303">
        <f>IFERROR('生産者価格表(106分類)'!K47/'生産者価格表(106分類)'!K$119,0)</f>
        <v>0</v>
      </c>
      <c r="L47" s="303">
        <f>IFERROR('生産者価格表(106分類)'!L47/'生産者価格表(106分類)'!L$119,0)</f>
        <v>0</v>
      </c>
      <c r="M47" s="303">
        <f>IFERROR('生産者価格表(106分類)'!M47/'生産者価格表(106分類)'!M$119,0)</f>
        <v>0</v>
      </c>
      <c r="N47" s="303">
        <f>IFERROR('生産者価格表(106分類)'!N47/'生産者価格表(106分類)'!N$119,0)</f>
        <v>0</v>
      </c>
      <c r="O47" s="303">
        <f>IFERROR('生産者価格表(106分類)'!O47/'生産者価格表(106分類)'!O$119,0)</f>
        <v>0</v>
      </c>
      <c r="P47" s="303">
        <f>IFERROR('生産者価格表(106分類)'!P47/'生産者価格表(106分類)'!P$119,0)</f>
        <v>2.7705876770154993E-5</v>
      </c>
      <c r="Q47" s="303">
        <f>IFERROR('生産者価格表(106分類)'!Q47/'生産者価格表(106分類)'!Q$119,0)</f>
        <v>5.3537047212895222E-4</v>
      </c>
      <c r="R47" s="303">
        <f>IFERROR('生産者価格表(106分類)'!R47/'生産者価格表(106分類)'!R$119,0)</f>
        <v>0</v>
      </c>
      <c r="S47" s="303">
        <f>IFERROR('生産者価格表(106分類)'!S47/'生産者価格表(106分類)'!S$119,0)</f>
        <v>0</v>
      </c>
      <c r="T47" s="303">
        <f>IFERROR('生産者価格表(106分類)'!T47/'生産者価格表(106分類)'!T$119,0)</f>
        <v>0</v>
      </c>
      <c r="U47" s="303">
        <f>IFERROR('生産者価格表(106分類)'!U47/'生産者価格表(106分類)'!U$119,0)</f>
        <v>0</v>
      </c>
      <c r="V47" s="303">
        <f>IFERROR('生産者価格表(106分類)'!V47/'生産者価格表(106分類)'!V$119,0)</f>
        <v>0</v>
      </c>
      <c r="W47" s="303">
        <f>IFERROR('生産者価格表(106分類)'!W47/'生産者価格表(106分類)'!W$119,0)</f>
        <v>0</v>
      </c>
      <c r="X47" s="303">
        <f>IFERROR('生産者価格表(106分類)'!X47/'生産者価格表(106分類)'!X$119,0)</f>
        <v>0</v>
      </c>
      <c r="Y47" s="303">
        <f>IFERROR('生産者価格表(106分類)'!Y47/'生産者価格表(106分類)'!Y$119,0)</f>
        <v>0</v>
      </c>
      <c r="Z47" s="303">
        <f>IFERROR('生産者価格表(106分類)'!Z47/'生産者価格表(106分類)'!Z$119,0)</f>
        <v>0</v>
      </c>
      <c r="AA47" s="303">
        <f>IFERROR('生産者価格表(106分類)'!AA47/'生産者価格表(106分類)'!AA$119,0)</f>
        <v>0</v>
      </c>
      <c r="AB47" s="303">
        <f>IFERROR('生産者価格表(106分類)'!AB47/'生産者価格表(106分類)'!AB$119,0)</f>
        <v>0</v>
      </c>
      <c r="AC47" s="303">
        <f>IFERROR('生産者価格表(106分類)'!AC47/'生産者価格表(106分類)'!AC$119,0)</f>
        <v>9.7905185058600705E-5</v>
      </c>
      <c r="AD47" s="303">
        <f>IFERROR('生産者価格表(106分類)'!AD47/'生産者価格表(106分類)'!AD$119,0)</f>
        <v>3.3793931552009038E-3</v>
      </c>
      <c r="AE47" s="303">
        <f>IFERROR('生産者価格表(106分類)'!AE47/'生産者価格表(106分類)'!AE$119,0)</f>
        <v>0</v>
      </c>
      <c r="AF47" s="303">
        <f>IFERROR('生産者価格表(106分類)'!AF47/'生産者価格表(106分類)'!AF$119,0)</f>
        <v>0</v>
      </c>
      <c r="AG47" s="303">
        <f>IFERROR('生産者価格表(106分類)'!AG47/'生産者価格表(106分類)'!AG$119,0)</f>
        <v>1.4308369203620017E-4</v>
      </c>
      <c r="AH47" s="303">
        <f>IFERROR('生産者価格表(106分類)'!AH47/'生産者価格表(106分類)'!AH$119,0)</f>
        <v>0</v>
      </c>
      <c r="AI47" s="303">
        <f>IFERROR('生産者価格表(106分類)'!AI47/'生産者価格表(106分類)'!AI$119,0)</f>
        <v>4.7353219655185998E-3</v>
      </c>
      <c r="AJ47" s="303">
        <f>IFERROR('生産者価格表(106分類)'!AJ47/'生産者価格表(106分類)'!AJ$119,0)</f>
        <v>1.7619222476137981E-3</v>
      </c>
      <c r="AK47" s="303">
        <f>IFERROR('生産者価格表(106分類)'!AK47/'生産者価格表(106分類)'!AK$119,0)</f>
        <v>0</v>
      </c>
      <c r="AL47" s="303">
        <f>IFERROR('生産者価格表(106分類)'!AL47/'生産者価格表(106分類)'!AL$119,0)</f>
        <v>0</v>
      </c>
      <c r="AM47" s="303">
        <f>IFERROR('生産者価格表(106分類)'!AM47/'生産者価格表(106分類)'!AM$119,0)</f>
        <v>0</v>
      </c>
      <c r="AN47" s="303">
        <f>IFERROR('生産者価格表(106分類)'!AN47/'生産者価格表(106分類)'!AN$119,0)</f>
        <v>4.3976259533784511E-4</v>
      </c>
      <c r="AO47" s="303">
        <f>IFERROR('生産者価格表(106分類)'!AO47/'生産者価格表(106分類)'!AO$119,0)</f>
        <v>3.3244286138319975E-6</v>
      </c>
      <c r="AP47" s="303">
        <f>IFERROR('生産者価格表(106分類)'!AP47/'生産者価格表(106分類)'!AP$119,0)</f>
        <v>6.0904087340972663E-4</v>
      </c>
      <c r="AQ47" s="303">
        <f>IFERROR('生産者価格表(106分類)'!AQ47/'生産者価格表(106分類)'!AQ$119,0)</f>
        <v>5.1517634109197281E-5</v>
      </c>
      <c r="AR47" s="303">
        <f>IFERROR('生産者価格表(106分類)'!AR47/'生産者価格表(106分類)'!AR$119,0)</f>
        <v>7.609545458339478E-4</v>
      </c>
      <c r="AS47" s="303">
        <f>IFERROR('生産者価格表(106分類)'!AS47/'生産者価格表(106分類)'!AS$119,0)</f>
        <v>7.8774996137333034E-3</v>
      </c>
      <c r="AT47" s="303">
        <f>IFERROR('生産者価格表(106分類)'!AT47/'生産者価格表(106分類)'!AT$119,0)</f>
        <v>6.8081057840223044E-2</v>
      </c>
      <c r="AU47" s="303">
        <f>IFERROR('生産者価格表(106分類)'!AU47/'生産者価格表(106分類)'!AU$119,0)</f>
        <v>1.3562822866962207E-3</v>
      </c>
      <c r="AV47" s="303">
        <f>IFERROR('生産者価格表(106分類)'!AV47/'生産者価格表(106分類)'!AV$119,0)</f>
        <v>4.2247620602769769E-3</v>
      </c>
      <c r="AW47" s="303">
        <f>IFERROR('生産者価格表(106分類)'!AW47/'生産者価格表(106分類)'!AW$119,0)</f>
        <v>2.4604462936838579E-3</v>
      </c>
      <c r="AX47" s="303">
        <f>IFERROR('生産者価格表(106分類)'!AX47/'生産者価格表(106分類)'!AX$119,0)</f>
        <v>2.3007354925762579E-3</v>
      </c>
      <c r="AY47" s="303">
        <f>IFERROR('生産者価格表(106分類)'!AY47/'生産者価格表(106分類)'!AY$119,0)</f>
        <v>1.3503208997903032E-3</v>
      </c>
      <c r="AZ47" s="303">
        <f>IFERROR('生産者価格表(106分類)'!AZ47/'生産者価格表(106分類)'!AZ$119,0)</f>
        <v>1.3946489521782215E-3</v>
      </c>
      <c r="BA47" s="303">
        <f>IFERROR('生産者価格表(106分類)'!BA47/'生産者価格表(106分類)'!BA$119,0)</f>
        <v>2.4182678330734466E-4</v>
      </c>
      <c r="BB47" s="303">
        <f>IFERROR('生産者価格表(106分類)'!BB47/'生産者価格表(106分類)'!BB$119,0)</f>
        <v>1.2353334588687528E-3</v>
      </c>
      <c r="BC47" s="303">
        <f>IFERROR('生産者価格表(106分類)'!BC47/'生産者価格表(106分類)'!BC$119,0)</f>
        <v>9.522520239694446E-4</v>
      </c>
      <c r="BD47" s="303">
        <f>IFERROR('生産者価格表(106分類)'!BD47/'生産者価格表(106分類)'!BD$119,0)</f>
        <v>0</v>
      </c>
      <c r="BE47" s="303">
        <f>IFERROR('生産者価格表(106分類)'!BE47/'生産者価格表(106分類)'!BE$119,0)</f>
        <v>3.7717121588089328E-4</v>
      </c>
      <c r="BF47" s="303">
        <f>IFERROR('生産者価格表(106分類)'!BF47/'生産者価格表(106分類)'!BF$119,0)</f>
        <v>9.8880255325717965E-4</v>
      </c>
      <c r="BG47" s="303">
        <f>IFERROR('生産者価格表(106分類)'!BG47/'生産者価格表(106分類)'!BG$119,0)</f>
        <v>7.6505358258445863E-3</v>
      </c>
      <c r="BH47" s="303">
        <f>IFERROR('生産者価格表(106分類)'!BH47/'生産者価格表(106分類)'!BH$119,0)</f>
        <v>1.6162851651231871E-3</v>
      </c>
      <c r="BI47" s="303">
        <f>IFERROR('生産者価格表(106分類)'!BI47/'生産者価格表(106分類)'!BI$119,0)</f>
        <v>9.7018696311268319E-4</v>
      </c>
      <c r="BJ47" s="303">
        <f>IFERROR('生産者価格表(106分類)'!BJ47/'生産者価格表(106分類)'!BJ$119,0)</f>
        <v>0</v>
      </c>
      <c r="BK47" s="303">
        <f>IFERROR('生産者価格表(106分類)'!BK47/'生産者価格表(106分類)'!BK$119,0)</f>
        <v>2.3826813234535975E-5</v>
      </c>
      <c r="BL47" s="303">
        <f>IFERROR('生産者価格表(106分類)'!BL47/'生産者価格表(106分類)'!BL$119,0)</f>
        <v>1.1082374084869623E-4</v>
      </c>
      <c r="BM47" s="303">
        <f>IFERROR('生産者価格表(106分類)'!BM47/'生産者価格表(106分類)'!BM$119,0)</f>
        <v>1.8293577566164744E-4</v>
      </c>
      <c r="BN47" s="303">
        <f>IFERROR('生産者価格表(106分類)'!BN47/'生産者価格表(106分類)'!BN$119,0)</f>
        <v>1.5703922864278664E-5</v>
      </c>
      <c r="BO47" s="303">
        <f>IFERROR('生産者価格表(106分類)'!BO47/'生産者価格表(106分類)'!BO$119,0)</f>
        <v>0</v>
      </c>
      <c r="BP47" s="303">
        <f>IFERROR('生産者価格表(106分類)'!BP47/'生産者価格表(106分類)'!BP$119,0)</f>
        <v>3.0738980459742437E-5</v>
      </c>
      <c r="BQ47" s="303">
        <f>IFERROR('生産者価格表(106分類)'!BQ47/'生産者価格表(106分類)'!BQ$119,0)</f>
        <v>2.9705503451906605E-4</v>
      </c>
      <c r="BR47" s="303">
        <f>IFERROR('生産者価格表(106分類)'!BR47/'生産者価格表(106分類)'!BR$119,0)</f>
        <v>0</v>
      </c>
      <c r="BS47" s="303">
        <f>IFERROR('生産者価格表(106分類)'!BS47/'生産者価格表(106分類)'!BS$119,0)</f>
        <v>2.952699751259105E-6</v>
      </c>
      <c r="BT47" s="303">
        <f>IFERROR('生産者価格表(106分類)'!BT47/'生産者価格表(106分類)'!BT$119,0)</f>
        <v>0</v>
      </c>
      <c r="BU47" s="303">
        <f>IFERROR('生産者価格表(106分類)'!BU47/'生産者価格表(106分類)'!BU$119,0)</f>
        <v>0</v>
      </c>
      <c r="BV47" s="303">
        <f>IFERROR('生産者価格表(106分類)'!BV47/'生産者価格表(106分類)'!BV$119,0)</f>
        <v>0</v>
      </c>
      <c r="BW47" s="303">
        <f>IFERROR('生産者価格表(106分類)'!BW47/'生産者価格表(106分類)'!BW$119,0)</f>
        <v>0</v>
      </c>
      <c r="BX47" s="303">
        <f>IFERROR('生産者価格表(106分類)'!BX47/'生産者価格表(106分類)'!BX$119,0)</f>
        <v>1.8569855818333753E-5</v>
      </c>
      <c r="BY47" s="303">
        <f>IFERROR('生産者価格表(106分類)'!BY47/'生産者価格表(106分類)'!BY$119,0)</f>
        <v>6.155608984792099E-6</v>
      </c>
      <c r="BZ47" s="303">
        <f>IFERROR('生産者価格表(106分類)'!BZ47/'生産者価格表(106分類)'!BZ$119,0)</f>
        <v>0</v>
      </c>
      <c r="CA47" s="303">
        <f>IFERROR('生産者価格表(106分類)'!CA47/'生産者価格表(106分類)'!CA$119,0)</f>
        <v>2.5192344874392817E-4</v>
      </c>
      <c r="CB47" s="303">
        <f>IFERROR('生産者価格表(106分類)'!CB47/'生産者価格表(106分類)'!CB$119,0)</f>
        <v>4.438468991383571E-5</v>
      </c>
      <c r="CC47" s="303">
        <f>IFERROR('生産者価格表(106分類)'!CC47/'生産者価格表(106分類)'!CC$119,0)</f>
        <v>1.2217383180256709E-4</v>
      </c>
      <c r="CD47" s="303">
        <f>IFERROR('生産者価格表(106分類)'!CD47/'生産者価格表(106分類)'!CD$119,0)</f>
        <v>8.3434229480787428E-5</v>
      </c>
      <c r="CE47" s="303">
        <f>IFERROR('生産者価格表(106分類)'!CE47/'生産者価格表(106分類)'!CE$119,0)</f>
        <v>1.5042040940511429E-4</v>
      </c>
      <c r="CF47" s="303">
        <f>IFERROR('生産者価格表(106分類)'!CF47/'生産者価格表(106分類)'!CF$119,0)</f>
        <v>5.3656533615136238E-5</v>
      </c>
      <c r="CG47" s="303">
        <f>IFERROR('生産者価格表(106分類)'!CG47/'生産者価格表(106分類)'!CG$119,0)</f>
        <v>4.2166778490869837E-6</v>
      </c>
      <c r="CH47" s="303">
        <f>IFERROR('生産者価格表(106分類)'!CH47/'生産者価格表(106分類)'!CH$119,0)</f>
        <v>0</v>
      </c>
      <c r="CI47" s="303">
        <f>IFERROR('生産者価格表(106分類)'!CI47/'生産者価格表(106分類)'!CI$119,0)</f>
        <v>0</v>
      </c>
      <c r="CJ47" s="303">
        <f>IFERROR('生産者価格表(106分類)'!CJ47/'生産者価格表(106分類)'!CJ$119,0)</f>
        <v>2.8061038370663869E-5</v>
      </c>
      <c r="CK47" s="303">
        <f>IFERROR('生産者価格表(106分類)'!CK47/'生産者価格表(106分類)'!CK$119,0)</f>
        <v>0</v>
      </c>
      <c r="CL47" s="303">
        <f>IFERROR('生産者価格表(106分類)'!CL47/'生産者価格表(106分類)'!CL$119,0)</f>
        <v>1.3235565925824801E-5</v>
      </c>
      <c r="CM47" s="303">
        <f>IFERROR('生産者価格表(106分類)'!CM47/'生産者価格表(106分類)'!CM$119,0)</f>
        <v>0</v>
      </c>
      <c r="CN47" s="303">
        <f>IFERROR('生産者価格表(106分類)'!CN47/'生産者価格表(106分類)'!CN$119,0)</f>
        <v>0</v>
      </c>
      <c r="CO47" s="303">
        <f>IFERROR('生産者価格表(106分類)'!CO47/'生産者価格表(106分類)'!CO$119,0)</f>
        <v>0</v>
      </c>
      <c r="CP47" s="303">
        <f>IFERROR('生産者価格表(106分類)'!CP47/'生産者価格表(106分類)'!CP$119,0)</f>
        <v>0</v>
      </c>
      <c r="CQ47" s="303">
        <f>IFERROR('生産者価格表(106分類)'!CQ47/'生産者価格表(106分類)'!CQ$119,0)</f>
        <v>0</v>
      </c>
      <c r="CR47" s="303">
        <f>IFERROR('生産者価格表(106分類)'!CR47/'生産者価格表(106分類)'!CR$119,0)</f>
        <v>0</v>
      </c>
      <c r="CS47" s="303">
        <f>IFERROR('生産者価格表(106分類)'!CS47/'生産者価格表(106分類)'!CS$119,0)</f>
        <v>0</v>
      </c>
      <c r="CT47" s="303">
        <f>IFERROR('生産者価格表(106分類)'!CT47/'生産者価格表(106分類)'!CT$119,0)</f>
        <v>7.1020121532814609E-5</v>
      </c>
      <c r="CU47" s="303">
        <f>IFERROR('生産者価格表(106分類)'!CU47/'生産者価格表(106分類)'!CU$119,0)</f>
        <v>0</v>
      </c>
      <c r="CV47" s="303">
        <f>IFERROR('生産者価格表(106分類)'!CV47/'生産者価格表(106分類)'!CV$119,0)</f>
        <v>2.5613949542852361E-2</v>
      </c>
      <c r="CW47" s="303">
        <f>IFERROR('生産者価格表(106分類)'!CW47/'生産者価格表(106分類)'!CW$119,0)</f>
        <v>7.7319769323290558E-6</v>
      </c>
      <c r="CX47" s="303">
        <f>IFERROR('生産者価格表(106分類)'!CX47/'生産者価格表(106分類)'!CX$119,0)</f>
        <v>0</v>
      </c>
      <c r="CY47" s="303">
        <f>IFERROR('生産者価格表(106分類)'!CY47/'生産者価格表(106分類)'!CY$119,0)</f>
        <v>0</v>
      </c>
      <c r="CZ47" s="303">
        <f>IFERROR('生産者価格表(106分類)'!CZ47/'生産者価格表(106分類)'!CZ$119,0)</f>
        <v>0</v>
      </c>
      <c r="DA47" s="303">
        <f>IFERROR('生産者価格表(106分類)'!DA47/'生産者価格表(106分類)'!DA$119,0)</f>
        <v>3.360921438895033E-6</v>
      </c>
      <c r="DB47" s="303">
        <f>IFERROR('生産者価格表(106分類)'!DB47/'生産者価格表(106分類)'!DB$119,0)</f>
        <v>2.9907868973954683E-5</v>
      </c>
      <c r="DC47" s="303">
        <f>IFERROR('生産者価格表(106分類)'!DC47/'生産者価格表(106分類)'!DC$119,0)</f>
        <v>0</v>
      </c>
      <c r="DD47" s="304">
        <f>IFERROR('生産者価格表(106分類)'!DD47/'生産者価格表(106分類)'!DD$119,0)</f>
        <v>0</v>
      </c>
      <c r="DE47" s="304">
        <f>IFERROR('生産者価格表(106分類)'!DE47/'生産者価格表(106分類)'!DE$119,0)</f>
        <v>1.1689241408195507E-3</v>
      </c>
    </row>
    <row r="48" spans="1:109" x14ac:dyDescent="0.15">
      <c r="A48" s="309" t="s">
        <v>108</v>
      </c>
      <c r="B48" s="302" t="s">
        <v>109</v>
      </c>
      <c r="C48" s="303">
        <f>IFERROR('生産者価格表(106分類)'!C48/'生産者価格表(106分類)'!C$119,0)</f>
        <v>1.0567822137834364E-6</v>
      </c>
      <c r="D48" s="303">
        <f>IFERROR('生産者価格表(106分類)'!D48/'生産者価格表(106分類)'!D$119,0)</f>
        <v>0</v>
      </c>
      <c r="E48" s="303">
        <f>IFERROR('生産者価格表(106分類)'!E48/'生産者価格表(106分類)'!E$119,0)</f>
        <v>4.1812527246605311E-3</v>
      </c>
      <c r="F48" s="303">
        <f>IFERROR('生産者価格表(106分類)'!F48/'生産者価格表(106分類)'!F$119,0)</f>
        <v>1.4238207156161927E-4</v>
      </c>
      <c r="G48" s="303">
        <f>IFERROR('生産者価格表(106分類)'!G48/'生産者価格表(106分類)'!G$119,0)</f>
        <v>1.403852225559965E-5</v>
      </c>
      <c r="H48" s="303">
        <f>IFERROR('生産者価格表(106分類)'!H48/'生産者価格表(106分類)'!H$119,0)</f>
        <v>0</v>
      </c>
      <c r="I48" s="303">
        <f>IFERROR('生産者価格表(106分類)'!I48/'生産者価格表(106分類)'!I$119,0)</f>
        <v>0</v>
      </c>
      <c r="J48" s="303">
        <f>IFERROR('生産者価格表(106分類)'!J48/'生産者価格表(106分類)'!J$119,0)</f>
        <v>0</v>
      </c>
      <c r="K48" s="303">
        <f>IFERROR('生産者価格表(106分類)'!K48/'生産者価格表(106分類)'!K$119,0)</f>
        <v>0</v>
      </c>
      <c r="L48" s="303">
        <f>IFERROR('生産者価格表(106分類)'!L48/'生産者価格表(106分類)'!L$119,0)</f>
        <v>0</v>
      </c>
      <c r="M48" s="303">
        <f>IFERROR('生産者価格表(106分類)'!M48/'生産者価格表(106分類)'!M$119,0)</f>
        <v>0</v>
      </c>
      <c r="N48" s="303">
        <f>IFERROR('生産者価格表(106分類)'!N48/'生産者価格表(106分類)'!N$119,0)</f>
        <v>0</v>
      </c>
      <c r="O48" s="303">
        <f>IFERROR('生産者価格表(106分類)'!O48/'生産者価格表(106分類)'!O$119,0)</f>
        <v>0</v>
      </c>
      <c r="P48" s="303">
        <f>IFERROR('生産者価格表(106分類)'!P48/'生産者価格表(106分類)'!P$119,0)</f>
        <v>0</v>
      </c>
      <c r="Q48" s="303">
        <f>IFERROR('生産者価格表(106分類)'!Q48/'生産者価格表(106分類)'!Q$119,0)</f>
        <v>0</v>
      </c>
      <c r="R48" s="303">
        <f>IFERROR('生産者価格表(106分類)'!R48/'生産者価格表(106分類)'!R$119,0)</f>
        <v>0</v>
      </c>
      <c r="S48" s="303">
        <f>IFERROR('生産者価格表(106分類)'!S48/'生産者価格表(106分類)'!S$119,0)</f>
        <v>0</v>
      </c>
      <c r="T48" s="303">
        <f>IFERROR('生産者価格表(106分類)'!T48/'生産者価格表(106分類)'!T$119,0)</f>
        <v>0</v>
      </c>
      <c r="U48" s="303">
        <f>IFERROR('生産者価格表(106分類)'!U48/'生産者価格表(106分類)'!U$119,0)</f>
        <v>0</v>
      </c>
      <c r="V48" s="303">
        <f>IFERROR('生産者価格表(106分類)'!V48/'生産者価格表(106分類)'!V$119,0)</f>
        <v>2.390120199144815E-6</v>
      </c>
      <c r="W48" s="303">
        <f>IFERROR('生産者価格表(106分類)'!W48/'生産者価格表(106分類)'!W$119,0)</f>
        <v>0</v>
      </c>
      <c r="X48" s="303">
        <f>IFERROR('生産者価格表(106分類)'!X48/'生産者価格表(106分類)'!X$119,0)</f>
        <v>0</v>
      </c>
      <c r="Y48" s="303">
        <f>IFERROR('生産者価格表(106分類)'!Y48/'生産者価格表(106分類)'!Y$119,0)</f>
        <v>0</v>
      </c>
      <c r="Z48" s="303">
        <f>IFERROR('生産者価格表(106分類)'!Z48/'生産者価格表(106分類)'!Z$119,0)</f>
        <v>0</v>
      </c>
      <c r="AA48" s="303">
        <f>IFERROR('生産者価格表(106分類)'!AA48/'生産者価格表(106分類)'!AA$119,0)</f>
        <v>0</v>
      </c>
      <c r="AB48" s="303">
        <f>IFERROR('生産者価格表(106分類)'!AB48/'生産者価格表(106分類)'!AB$119,0)</f>
        <v>0</v>
      </c>
      <c r="AC48" s="303">
        <f>IFERROR('生産者価格表(106分類)'!AC48/'生産者価格表(106分類)'!AC$119,0)</f>
        <v>0</v>
      </c>
      <c r="AD48" s="303">
        <f>IFERROR('生産者価格表(106分類)'!AD48/'生産者価格表(106分類)'!AD$119,0)</f>
        <v>0</v>
      </c>
      <c r="AE48" s="303">
        <f>IFERROR('生産者価格表(106分類)'!AE48/'生産者価格表(106分類)'!AE$119,0)</f>
        <v>0</v>
      </c>
      <c r="AF48" s="303">
        <f>IFERROR('生産者価格表(106分類)'!AF48/'生産者価格表(106分類)'!AF$119,0)</f>
        <v>0</v>
      </c>
      <c r="AG48" s="303">
        <f>IFERROR('生産者価格表(106分類)'!AG48/'生産者価格表(106分類)'!AG$119,0)</f>
        <v>0</v>
      </c>
      <c r="AH48" s="303">
        <f>IFERROR('生産者価格表(106分類)'!AH48/'生産者価格表(106分類)'!AH$119,0)</f>
        <v>0</v>
      </c>
      <c r="AI48" s="303">
        <f>IFERROR('生産者価格表(106分類)'!AI48/'生産者価格表(106分類)'!AI$119,0)</f>
        <v>0</v>
      </c>
      <c r="AJ48" s="303">
        <f>IFERROR('生産者価格表(106分類)'!AJ48/'生産者価格表(106分類)'!AJ$119,0)</f>
        <v>0</v>
      </c>
      <c r="AK48" s="303">
        <f>IFERROR('生産者価格表(106分類)'!AK48/'生産者価格表(106分類)'!AK$119,0)</f>
        <v>0</v>
      </c>
      <c r="AL48" s="303">
        <f>IFERROR('生産者価格表(106分類)'!AL48/'生産者価格表(106分類)'!AL$119,0)</f>
        <v>0</v>
      </c>
      <c r="AM48" s="303">
        <f>IFERROR('生産者価格表(106分類)'!AM48/'生産者価格表(106分類)'!AM$119,0)</f>
        <v>0</v>
      </c>
      <c r="AN48" s="303">
        <f>IFERROR('生産者価格表(106分類)'!AN48/'生産者価格表(106分類)'!AN$119,0)</f>
        <v>0</v>
      </c>
      <c r="AO48" s="303">
        <f>IFERROR('生産者価格表(106分類)'!AO48/'生産者価格表(106分類)'!AO$119,0)</f>
        <v>0</v>
      </c>
      <c r="AP48" s="303">
        <f>IFERROR('生産者価格表(106分類)'!AP48/'生産者価格表(106分類)'!AP$119,0)</f>
        <v>0</v>
      </c>
      <c r="AQ48" s="303">
        <f>IFERROR('生産者価格表(106分類)'!AQ48/'生産者価格表(106分類)'!AQ$119,0)</f>
        <v>4.2721940480797745E-5</v>
      </c>
      <c r="AR48" s="303">
        <f>IFERROR('生産者価格表(106分類)'!AR48/'生産者価格表(106分類)'!AR$119,0)</f>
        <v>2.0867126485391619E-6</v>
      </c>
      <c r="AS48" s="303">
        <f>IFERROR('生産者価格表(106分類)'!AS48/'生産者価格表(106分類)'!AS$119,0)</f>
        <v>2.8771016419846147E-3</v>
      </c>
      <c r="AT48" s="303">
        <f>IFERROR('生産者価格表(106分類)'!AT48/'生産者価格表(106分類)'!AT$119,0)</f>
        <v>2.5933374054809065E-3</v>
      </c>
      <c r="AU48" s="303">
        <f>IFERROR('生産者価格表(106分類)'!AU48/'生産者価格表(106分類)'!AU$119,0)</f>
        <v>6.2063306029135429E-2</v>
      </c>
      <c r="AV48" s="303">
        <f>IFERROR('生産者価格表(106分類)'!AV48/'生産者価格表(106分類)'!AV$119,0)</f>
        <v>8.7854189364272489E-5</v>
      </c>
      <c r="AW48" s="303">
        <f>IFERROR('生産者価格表(106分類)'!AW48/'生産者価格表(106分類)'!AW$119,0)</f>
        <v>0</v>
      </c>
      <c r="AX48" s="303">
        <f>IFERROR('生産者価格表(106分類)'!AX48/'生産者価格表(106分類)'!AX$119,0)</f>
        <v>1.1131790267935538E-4</v>
      </c>
      <c r="AY48" s="303">
        <f>IFERROR('生産者価格表(106分類)'!AY48/'生産者価格表(106分類)'!AY$119,0)</f>
        <v>0</v>
      </c>
      <c r="AZ48" s="303">
        <f>IFERROR('生産者価格表(106分類)'!AZ48/'生産者価格表(106分類)'!AZ$119,0)</f>
        <v>9.5423349359562517E-4</v>
      </c>
      <c r="BA48" s="303">
        <f>IFERROR('生産者価格表(106分類)'!BA48/'生産者価格表(106分類)'!BA$119,0)</f>
        <v>0</v>
      </c>
      <c r="BB48" s="303">
        <f>IFERROR('生産者価格表(106分類)'!BB48/'生産者価格表(106分類)'!BB$119,0)</f>
        <v>2.4998863688014181E-4</v>
      </c>
      <c r="BC48" s="303">
        <f>IFERROR('生産者価格表(106分類)'!BC48/'生産者価格表(106分類)'!BC$119,0)</f>
        <v>2.391622033468824E-3</v>
      </c>
      <c r="BD48" s="303">
        <f>IFERROR('生産者価格表(106分類)'!BD48/'生産者価格表(106分類)'!BD$119,0)</f>
        <v>0</v>
      </c>
      <c r="BE48" s="303">
        <f>IFERROR('生産者価格表(106分類)'!BE48/'生産者価格表(106分類)'!BE$119,0)</f>
        <v>2.3821339950372207E-4</v>
      </c>
      <c r="BF48" s="303">
        <f>IFERROR('生産者価格表(106分類)'!BF48/'生産者価格表(106分類)'!BF$119,0)</f>
        <v>8.0383025114671403E-5</v>
      </c>
      <c r="BG48" s="303">
        <f>IFERROR('生産者価格表(106分類)'!BG48/'生産者価格表(106分類)'!BG$119,0)</f>
        <v>9.9956749483396615E-4</v>
      </c>
      <c r="BH48" s="303">
        <f>IFERROR('生産者価格表(106分類)'!BH48/'生産者価格表(106分類)'!BH$119,0)</f>
        <v>2.6210029704700334E-4</v>
      </c>
      <c r="BI48" s="303">
        <f>IFERROR('生産者価格表(106分類)'!BI48/'生産者価格表(106分類)'!BI$119,0)</f>
        <v>3.1463702206501598E-4</v>
      </c>
      <c r="BJ48" s="303">
        <f>IFERROR('生産者価格表(106分類)'!BJ48/'生産者価格表(106分類)'!BJ$119,0)</f>
        <v>2.5696993149483943E-5</v>
      </c>
      <c r="BK48" s="303">
        <f>IFERROR('生産者価格表(106分類)'!BK48/'生産者価格表(106分類)'!BK$119,0)</f>
        <v>3.4515162001537729E-4</v>
      </c>
      <c r="BL48" s="303">
        <f>IFERROR('生産者価格表(106分類)'!BL48/'生産者価格表(106分類)'!BL$119,0)</f>
        <v>0</v>
      </c>
      <c r="BM48" s="303">
        <f>IFERROR('生産者価格表(106分類)'!BM48/'生産者価格表(106分類)'!BM$119,0)</f>
        <v>5.626108742794626E-5</v>
      </c>
      <c r="BN48" s="303">
        <f>IFERROR('生産者価格表(106分類)'!BN48/'生産者価格表(106分類)'!BN$119,0)</f>
        <v>0</v>
      </c>
      <c r="BO48" s="303">
        <f>IFERROR('生産者価格表(106分類)'!BO48/'生産者価格表(106分類)'!BO$119,0)</f>
        <v>0</v>
      </c>
      <c r="BP48" s="303">
        <f>IFERROR('生産者価格表(106分類)'!BP48/'生産者価格表(106分類)'!BP$119,0)</f>
        <v>0</v>
      </c>
      <c r="BQ48" s="303">
        <f>IFERROR('生産者価格表(106分類)'!BQ48/'生産者価格表(106分類)'!BQ$119,0)</f>
        <v>1.1008871879692096E-4</v>
      </c>
      <c r="BR48" s="303">
        <f>IFERROR('生産者価格表(106分類)'!BR48/'生産者価格表(106分類)'!BR$119,0)</f>
        <v>2.7127275329450234E-5</v>
      </c>
      <c r="BS48" s="303">
        <f>IFERROR('生産者価格表(106分類)'!BS48/'生産者価格表(106分類)'!BS$119,0)</f>
        <v>9.1055792366328463E-4</v>
      </c>
      <c r="BT48" s="303">
        <f>IFERROR('生産者価格表(106分類)'!BT48/'生産者価格表(106分類)'!BT$119,0)</f>
        <v>9.6852059308618926E-6</v>
      </c>
      <c r="BU48" s="303">
        <f>IFERROR('生産者価格表(106分類)'!BU48/'生産者価格表(106分類)'!BU$119,0)</f>
        <v>0</v>
      </c>
      <c r="BV48" s="303">
        <f>IFERROR('生産者価格表(106分類)'!BV48/'生産者価格表(106分類)'!BV$119,0)</f>
        <v>0</v>
      </c>
      <c r="BW48" s="303">
        <f>IFERROR('生産者価格表(106分類)'!BW48/'生産者価格表(106分類)'!BW$119,0)</f>
        <v>0</v>
      </c>
      <c r="BX48" s="303">
        <f>IFERROR('生産者価格表(106分類)'!BX48/'生産者価格表(106分類)'!BX$119,0)</f>
        <v>0</v>
      </c>
      <c r="BY48" s="303">
        <f>IFERROR('生産者価格表(106分類)'!BY48/'生産者価格表(106分類)'!BY$119,0)</f>
        <v>6.5224995865346743E-7</v>
      </c>
      <c r="BZ48" s="303">
        <f>IFERROR('生産者価格表(106分類)'!BZ48/'生産者価格表(106分類)'!BZ$119,0)</f>
        <v>0</v>
      </c>
      <c r="CA48" s="303">
        <f>IFERROR('生産者価格表(106分類)'!CA48/'生産者価格表(106分類)'!CA$119,0)</f>
        <v>2.8957983837260975E-5</v>
      </c>
      <c r="CB48" s="303">
        <f>IFERROR('生産者価格表(106分類)'!CB48/'生産者価格表(106分類)'!CB$119,0)</f>
        <v>1.6727898208732053E-5</v>
      </c>
      <c r="CC48" s="303">
        <f>IFERROR('生産者価格表(106分類)'!CC48/'生産者価格表(106分類)'!CC$119,0)</f>
        <v>9.1031482519559793E-5</v>
      </c>
      <c r="CD48" s="303">
        <f>IFERROR('生産者価格表(106分類)'!CD48/'生産者価格表(106分類)'!CD$119,0)</f>
        <v>9.6838417167864743E-5</v>
      </c>
      <c r="CE48" s="303">
        <f>IFERROR('生産者価格表(106分類)'!CE48/'生産者価格表(106分類)'!CE$119,0)</f>
        <v>2.0672143220702854E-4</v>
      </c>
      <c r="CF48" s="303">
        <f>IFERROR('生産者価格表(106分類)'!CF48/'生産者価格表(106分類)'!CF$119,0)</f>
        <v>7.5937636557014837E-5</v>
      </c>
      <c r="CG48" s="303">
        <f>IFERROR('生産者価格表(106分類)'!CG48/'生産者価格表(106分類)'!CG$119,0)</f>
        <v>1.6552703471415926E-5</v>
      </c>
      <c r="CH48" s="303">
        <f>IFERROR('生産者価格表(106分類)'!CH48/'生産者価格表(106分類)'!CH$119,0)</f>
        <v>1.8770663727825374E-5</v>
      </c>
      <c r="CI48" s="303">
        <f>IFERROR('生産者価格表(106分類)'!CI48/'生産者価格表(106分類)'!CI$119,0)</f>
        <v>0</v>
      </c>
      <c r="CJ48" s="303">
        <f>IFERROR('生産者価格表(106分類)'!CJ48/'生産者価格表(106分類)'!CJ$119,0)</f>
        <v>1.7959064557224877E-4</v>
      </c>
      <c r="CK48" s="303">
        <f>IFERROR('生産者価格表(106分類)'!CK48/'生産者価格表(106分類)'!CK$119,0)</f>
        <v>2.1122301016350564E-4</v>
      </c>
      <c r="CL48" s="303">
        <f>IFERROR('生産者価格表(106分類)'!CL48/'生産者価格表(106分類)'!CL$119,0)</f>
        <v>2.5714640331302003E-3</v>
      </c>
      <c r="CM48" s="303">
        <f>IFERROR('生産者価格表(106分類)'!CM48/'生産者価格表(106分類)'!CM$119,0)</f>
        <v>0</v>
      </c>
      <c r="CN48" s="303">
        <f>IFERROR('生産者価格表(106分類)'!CN48/'生産者価格表(106分類)'!CN$119,0)</f>
        <v>0</v>
      </c>
      <c r="CO48" s="303">
        <f>IFERROR('生産者価格表(106分類)'!CO48/'生産者価格表(106分類)'!CO$119,0)</f>
        <v>1.6630335498633082E-2</v>
      </c>
      <c r="CP48" s="303">
        <f>IFERROR('生産者価格表(106分類)'!CP48/'生産者価格表(106分類)'!CP$119,0)</f>
        <v>4.7420779191227353E-3</v>
      </c>
      <c r="CQ48" s="303">
        <f>IFERROR('生産者価格表(106分類)'!CQ48/'生産者価格表(106分類)'!CQ$119,0)</f>
        <v>2.9731258762923452E-3</v>
      </c>
      <c r="CR48" s="303">
        <f>IFERROR('生産者価格表(106分類)'!CR48/'生産者価格表(106分類)'!CR$119,0)</f>
        <v>2.5421819103687219E-3</v>
      </c>
      <c r="CS48" s="303">
        <f>IFERROR('生産者価格表(106分類)'!CS48/'生産者価格表(106分類)'!CS$119,0)</f>
        <v>0</v>
      </c>
      <c r="CT48" s="303">
        <f>IFERROR('生産者価格表(106分類)'!CT48/'生産者価格表(106分類)'!CT$119,0)</f>
        <v>1.5139662837130087E-3</v>
      </c>
      <c r="CU48" s="303">
        <f>IFERROR('生産者価格表(106分類)'!CU48/'生産者価格表(106分類)'!CU$119,0)</f>
        <v>0</v>
      </c>
      <c r="CV48" s="303">
        <f>IFERROR('生産者価格表(106分類)'!CV48/'生産者価格表(106分類)'!CV$119,0)</f>
        <v>8.3123818037317103E-3</v>
      </c>
      <c r="CW48" s="303">
        <f>IFERROR('生産者価格表(106分類)'!CW48/'生産者価格表(106分類)'!CW$119,0)</f>
        <v>2.2277190008557478E-4</v>
      </c>
      <c r="CX48" s="303">
        <f>IFERROR('生産者価格表(106分類)'!CX48/'生産者価格表(106分類)'!CX$119,0)</f>
        <v>4.2328692994668145E-5</v>
      </c>
      <c r="CY48" s="303">
        <f>IFERROR('生産者価格表(106分類)'!CY48/'生産者価格表(106分類)'!CY$119,0)</f>
        <v>0</v>
      </c>
      <c r="CZ48" s="303">
        <f>IFERROR('生産者価格表(106分類)'!CZ48/'生産者価格表(106分類)'!CZ$119,0)</f>
        <v>1.2445945814320196E-5</v>
      </c>
      <c r="DA48" s="303">
        <f>IFERROR('生産者価格表(106分類)'!DA48/'生産者価格表(106分類)'!DA$119,0)</f>
        <v>7.3078357931845063E-3</v>
      </c>
      <c r="DB48" s="303">
        <f>IFERROR('生産者価格表(106分類)'!DB48/'生産者価格表(106分類)'!DB$119,0)</f>
        <v>2.6654155755909066E-4</v>
      </c>
      <c r="DC48" s="303">
        <f>IFERROR('生産者価格表(106分類)'!DC48/'生産者価格表(106分類)'!DC$119,0)</f>
        <v>2.4711061467196687E-2</v>
      </c>
      <c r="DD48" s="304">
        <f>IFERROR('生産者価格表(106分類)'!DD48/'生産者価格表(106分類)'!DD$119,0)</f>
        <v>0</v>
      </c>
      <c r="DE48" s="304">
        <f>IFERROR('生産者価格表(106分類)'!DE48/'生産者価格表(106分類)'!DE$119,0)</f>
        <v>1.8541110934989858E-3</v>
      </c>
    </row>
    <row r="49" spans="1:109" x14ac:dyDescent="0.15">
      <c r="A49" s="305" t="s">
        <v>110</v>
      </c>
      <c r="B49" s="306" t="s">
        <v>111</v>
      </c>
      <c r="C49" s="307">
        <f>IFERROR('生産者価格表(106分類)'!C49/'生産者価格表(106分類)'!C$119,0)</f>
        <v>0</v>
      </c>
      <c r="D49" s="307">
        <f>IFERROR('生産者価格表(106分類)'!D49/'生産者価格表(106分類)'!D$119,0)</f>
        <v>0</v>
      </c>
      <c r="E49" s="307">
        <f>IFERROR('生産者価格表(106分類)'!E49/'生産者価格表(106分類)'!E$119,0)</f>
        <v>0</v>
      </c>
      <c r="F49" s="307">
        <f>IFERROR('生産者価格表(106分類)'!F49/'生産者価格表(106分類)'!F$119,0)</f>
        <v>0</v>
      </c>
      <c r="G49" s="307">
        <f>IFERROR('生産者価格表(106分類)'!G49/'生産者価格表(106分類)'!G$119,0)</f>
        <v>0</v>
      </c>
      <c r="H49" s="307">
        <f>IFERROR('生産者価格表(106分類)'!H49/'生産者価格表(106分類)'!H$119,0)</f>
        <v>0</v>
      </c>
      <c r="I49" s="307">
        <f>IFERROR('生産者価格表(106分類)'!I49/'生産者価格表(106分類)'!I$119,0)</f>
        <v>0</v>
      </c>
      <c r="J49" s="307">
        <f>IFERROR('生産者価格表(106分類)'!J49/'生産者価格表(106分類)'!J$119,0)</f>
        <v>0</v>
      </c>
      <c r="K49" s="307">
        <f>IFERROR('生産者価格表(106分類)'!K49/'生産者価格表(106分類)'!K$119,0)</f>
        <v>0</v>
      </c>
      <c r="L49" s="307">
        <f>IFERROR('生産者価格表(106分類)'!L49/'生産者価格表(106分類)'!L$119,0)</f>
        <v>0</v>
      </c>
      <c r="M49" s="307">
        <f>IFERROR('生産者価格表(106分類)'!M49/'生産者価格表(106分類)'!M$119,0)</f>
        <v>0</v>
      </c>
      <c r="N49" s="307">
        <f>IFERROR('生産者価格表(106分類)'!N49/'生産者価格表(106分類)'!N$119,0)</f>
        <v>0</v>
      </c>
      <c r="O49" s="307">
        <f>IFERROR('生産者価格表(106分類)'!O49/'生産者価格表(106分類)'!O$119,0)</f>
        <v>0</v>
      </c>
      <c r="P49" s="307">
        <f>IFERROR('生産者価格表(106分類)'!P49/'生産者価格表(106分類)'!P$119,0)</f>
        <v>0</v>
      </c>
      <c r="Q49" s="307">
        <f>IFERROR('生産者価格表(106分類)'!Q49/'生産者価格表(106分類)'!Q$119,0)</f>
        <v>0</v>
      </c>
      <c r="R49" s="307">
        <f>IFERROR('生産者価格表(106分類)'!R49/'生産者価格表(106分類)'!R$119,0)</f>
        <v>0</v>
      </c>
      <c r="S49" s="307">
        <f>IFERROR('生産者価格表(106分類)'!S49/'生産者価格表(106分類)'!S$119,0)</f>
        <v>0</v>
      </c>
      <c r="T49" s="307">
        <f>IFERROR('生産者価格表(106分類)'!T49/'生産者価格表(106分類)'!T$119,0)</f>
        <v>0</v>
      </c>
      <c r="U49" s="307">
        <f>IFERROR('生産者価格表(106分類)'!U49/'生産者価格表(106分類)'!U$119,0)</f>
        <v>0</v>
      </c>
      <c r="V49" s="307">
        <f>IFERROR('生産者価格表(106分類)'!V49/'生産者価格表(106分類)'!V$119,0)</f>
        <v>0</v>
      </c>
      <c r="W49" s="307">
        <f>IFERROR('生産者価格表(106分類)'!W49/'生産者価格表(106分類)'!W$119,0)</f>
        <v>0</v>
      </c>
      <c r="X49" s="307">
        <f>IFERROR('生産者価格表(106分類)'!X49/'生産者価格表(106分類)'!X$119,0)</f>
        <v>0</v>
      </c>
      <c r="Y49" s="307">
        <f>IFERROR('生産者価格表(106分類)'!Y49/'生産者価格表(106分類)'!Y$119,0)</f>
        <v>0</v>
      </c>
      <c r="Z49" s="307">
        <f>IFERROR('生産者価格表(106分類)'!Z49/'生産者価格表(106分類)'!Z$119,0)</f>
        <v>0</v>
      </c>
      <c r="AA49" s="307">
        <f>IFERROR('生産者価格表(106分類)'!AA49/'生産者価格表(106分類)'!AA$119,0)</f>
        <v>0</v>
      </c>
      <c r="AB49" s="307">
        <f>IFERROR('生産者価格表(106分類)'!AB49/'生産者価格表(106分類)'!AB$119,0)</f>
        <v>0</v>
      </c>
      <c r="AC49" s="307">
        <f>IFERROR('生産者価格表(106分類)'!AC49/'生産者価格表(106分類)'!AC$119,0)</f>
        <v>0</v>
      </c>
      <c r="AD49" s="307">
        <f>IFERROR('生産者価格表(106分類)'!AD49/'生産者価格表(106分類)'!AD$119,0)</f>
        <v>0</v>
      </c>
      <c r="AE49" s="307">
        <f>IFERROR('生産者価格表(106分類)'!AE49/'生産者価格表(106分類)'!AE$119,0)</f>
        <v>0</v>
      </c>
      <c r="AF49" s="307">
        <f>IFERROR('生産者価格表(106分類)'!AF49/'生産者価格表(106分類)'!AF$119,0)</f>
        <v>0</v>
      </c>
      <c r="AG49" s="307">
        <f>IFERROR('生産者価格表(106分類)'!AG49/'生産者価格表(106分類)'!AG$119,0)</f>
        <v>0</v>
      </c>
      <c r="AH49" s="307">
        <f>IFERROR('生産者価格表(106分類)'!AH49/'生産者価格表(106分類)'!AH$119,0)</f>
        <v>0</v>
      </c>
      <c r="AI49" s="307">
        <f>IFERROR('生産者価格表(106分類)'!AI49/'生産者価格表(106分類)'!AI$119,0)</f>
        <v>0</v>
      </c>
      <c r="AJ49" s="307">
        <f>IFERROR('生産者価格表(106分類)'!AJ49/'生産者価格表(106分類)'!AJ$119,0)</f>
        <v>0</v>
      </c>
      <c r="AK49" s="307">
        <f>IFERROR('生産者価格表(106分類)'!AK49/'生産者価格表(106分類)'!AK$119,0)</f>
        <v>0</v>
      </c>
      <c r="AL49" s="307">
        <f>IFERROR('生産者価格表(106分類)'!AL49/'生産者価格表(106分類)'!AL$119,0)</f>
        <v>0</v>
      </c>
      <c r="AM49" s="307">
        <f>IFERROR('生産者価格表(106分類)'!AM49/'生産者価格表(106分類)'!AM$119,0)</f>
        <v>0</v>
      </c>
      <c r="AN49" s="307">
        <f>IFERROR('生産者価格表(106分類)'!AN49/'生産者価格表(106分類)'!AN$119,0)</f>
        <v>0</v>
      </c>
      <c r="AO49" s="307">
        <f>IFERROR('生産者価格表(106分類)'!AO49/'生産者価格表(106分類)'!AO$119,0)</f>
        <v>0</v>
      </c>
      <c r="AP49" s="307">
        <f>IFERROR('生産者価格表(106分類)'!AP49/'生産者価格表(106分類)'!AP$119,0)</f>
        <v>0</v>
      </c>
      <c r="AQ49" s="307">
        <f>IFERROR('生産者価格表(106分類)'!AQ49/'生産者価格表(106分類)'!AQ$119,0)</f>
        <v>0</v>
      </c>
      <c r="AR49" s="307">
        <f>IFERROR('生産者価格表(106分類)'!AR49/'生産者価格表(106分類)'!AR$119,0)</f>
        <v>6.9209302843215546E-5</v>
      </c>
      <c r="AS49" s="307">
        <f>IFERROR('生産者価格表(106分類)'!AS49/'生産者価格表(106分類)'!AS$119,0)</f>
        <v>2.2239597720792384E-3</v>
      </c>
      <c r="AT49" s="307">
        <f>IFERROR('生産者価格表(106分類)'!AT49/'生産者価格表(106分類)'!AT$119,0)</f>
        <v>1.4121808220552274E-3</v>
      </c>
      <c r="AU49" s="307">
        <f>IFERROR('生産者価格表(106分類)'!AU49/'生産者価格表(106分類)'!AU$119,0)</f>
        <v>7.9887812100266326E-2</v>
      </c>
      <c r="AV49" s="307">
        <f>IFERROR('生産者価格表(106分類)'!AV49/'生産者価格表(106分類)'!AV$119,0)</f>
        <v>0.16144014436647428</v>
      </c>
      <c r="AW49" s="307">
        <f>IFERROR('生産者価格表(106分類)'!AW49/'生産者価格表(106分類)'!AW$119,0)</f>
        <v>5.2503449423611813E-2</v>
      </c>
      <c r="AX49" s="307">
        <f>IFERROR('生産者価格表(106分類)'!AX49/'生産者価格表(106分類)'!AX$119,0)</f>
        <v>4.3108031591643434E-2</v>
      </c>
      <c r="AY49" s="307">
        <f>IFERROR('生産者価格表(106分類)'!AY49/'生産者価格表(106分類)'!AY$119,0)</f>
        <v>0.17639162483319565</v>
      </c>
      <c r="AZ49" s="307">
        <f>IFERROR('生産者価格表(106分類)'!AZ49/'生産者価格表(106分類)'!AZ$119,0)</f>
        <v>0.26153337982163172</v>
      </c>
      <c r="BA49" s="307">
        <f>IFERROR('生産者価格表(106分類)'!BA49/'生産者価格表(106分類)'!BA$119,0)</f>
        <v>0.2609799931284193</v>
      </c>
      <c r="BB49" s="307">
        <f>IFERROR('生産者価格表(106分類)'!BB49/'生産者価格表(106分類)'!BB$119,0)</f>
        <v>0.16461427077989962</v>
      </c>
      <c r="BC49" s="307">
        <f>IFERROR('生産者価格表(106分類)'!BC49/'生産者価格表(106分類)'!BC$119,0)</f>
        <v>0.26233096948049617</v>
      </c>
      <c r="BD49" s="307">
        <f>IFERROR('生産者価格表(106分類)'!BD49/'生産者価格表(106分類)'!BD$119,0)</f>
        <v>0</v>
      </c>
      <c r="BE49" s="307">
        <f>IFERROR('生産者価格表(106分類)'!BE49/'生産者価格表(106分類)'!BE$119,0)</f>
        <v>0</v>
      </c>
      <c r="BF49" s="307">
        <f>IFERROR('生産者価格表(106分類)'!BF49/'生産者価格表(106分類)'!BF$119,0)</f>
        <v>3.2173762523880836E-3</v>
      </c>
      <c r="BG49" s="307">
        <f>IFERROR('生産者価格表(106分類)'!BG49/'生産者価格表(106分類)'!BG$119,0)</f>
        <v>0</v>
      </c>
      <c r="BH49" s="307">
        <f>IFERROR('生産者価格表(106分類)'!BH49/'生産者価格表(106分類)'!BH$119,0)</f>
        <v>2.5773195876288659E-3</v>
      </c>
      <c r="BI49" s="307">
        <f>IFERROR('生産者価格表(106分類)'!BI49/'生産者価格表(106分類)'!BI$119,0)</f>
        <v>2.7558699679973049E-2</v>
      </c>
      <c r="BJ49" s="307">
        <f>IFERROR('生産者価格表(106分類)'!BJ49/'生産者価格表(106分類)'!BJ$119,0)</f>
        <v>0</v>
      </c>
      <c r="BK49" s="307">
        <f>IFERROR('生産者価格表(106分類)'!BK49/'生産者価格表(106分類)'!BK$119,0)</f>
        <v>0</v>
      </c>
      <c r="BL49" s="307">
        <f>IFERROR('生産者価格表(106分類)'!BL49/'生産者価格表(106分類)'!BL$119,0)</f>
        <v>0</v>
      </c>
      <c r="BM49" s="307">
        <f>IFERROR('生産者価格表(106分類)'!BM49/'生産者価格表(106分類)'!BM$119,0)</f>
        <v>0</v>
      </c>
      <c r="BN49" s="307">
        <f>IFERROR('生産者価格表(106分類)'!BN49/'生産者価格表(106分類)'!BN$119,0)</f>
        <v>0</v>
      </c>
      <c r="BO49" s="307">
        <f>IFERROR('生産者価格表(106分類)'!BO49/'生産者価格表(106分類)'!BO$119,0)</f>
        <v>0</v>
      </c>
      <c r="BP49" s="307">
        <f>IFERROR('生産者価格表(106分類)'!BP49/'生産者価格表(106分類)'!BP$119,0)</f>
        <v>0</v>
      </c>
      <c r="BQ49" s="307">
        <f>IFERROR('生産者価格表(106分類)'!BQ49/'生産者価格表(106分類)'!BQ$119,0)</f>
        <v>0</v>
      </c>
      <c r="BR49" s="307">
        <f>IFERROR('生産者価格表(106分類)'!BR49/'生産者価格表(106分類)'!BR$119,0)</f>
        <v>0</v>
      </c>
      <c r="BS49" s="307">
        <f>IFERROR('生産者価格表(106分類)'!BS49/'生産者価格表(106分類)'!BS$119,0)</f>
        <v>0</v>
      </c>
      <c r="BT49" s="307">
        <f>IFERROR('生産者価格表(106分類)'!BT49/'生産者価格表(106分類)'!BT$119,0)</f>
        <v>0</v>
      </c>
      <c r="BU49" s="307">
        <f>IFERROR('生産者価格表(106分類)'!BU49/'生産者価格表(106分類)'!BU$119,0)</f>
        <v>0</v>
      </c>
      <c r="BV49" s="307">
        <f>IFERROR('生産者価格表(106分類)'!BV49/'生産者価格表(106分類)'!BV$119,0)</f>
        <v>0</v>
      </c>
      <c r="BW49" s="307">
        <f>IFERROR('生産者価格表(106分類)'!BW49/'生産者価格表(106分類)'!BW$119,0)</f>
        <v>0</v>
      </c>
      <c r="BX49" s="307">
        <f>IFERROR('生産者価格表(106分類)'!BX49/'生産者価格表(106分類)'!BX$119,0)</f>
        <v>0</v>
      </c>
      <c r="BY49" s="307">
        <f>IFERROR('生産者価格表(106分類)'!BY49/'生産者価格表(106分類)'!BY$119,0)</f>
        <v>0</v>
      </c>
      <c r="BZ49" s="307">
        <f>IFERROR('生産者価格表(106分類)'!BZ49/'生産者価格表(106分類)'!BZ$119,0)</f>
        <v>0</v>
      </c>
      <c r="CA49" s="307">
        <f>IFERROR('生産者価格表(106分類)'!CA49/'生産者価格表(106分類)'!CA$119,0)</f>
        <v>0</v>
      </c>
      <c r="CB49" s="307">
        <f>IFERROR('生産者価格表(106分類)'!CB49/'生産者価格表(106分類)'!CB$119,0)</f>
        <v>0</v>
      </c>
      <c r="CC49" s="307">
        <f>IFERROR('生産者価格表(106分類)'!CC49/'生産者価格表(106分類)'!CC$119,0)</f>
        <v>0</v>
      </c>
      <c r="CD49" s="307">
        <f>IFERROR('生産者価格表(106分類)'!CD49/'生産者価格表(106分類)'!CD$119,0)</f>
        <v>0</v>
      </c>
      <c r="CE49" s="307">
        <f>IFERROR('生産者価格表(106分類)'!CE49/'生産者価格表(106分類)'!CE$119,0)</f>
        <v>9.0991552003093713E-6</v>
      </c>
      <c r="CF49" s="307">
        <f>IFERROR('生産者価格表(106分類)'!CF49/'生産者価格表(106分類)'!CF$119,0)</f>
        <v>0</v>
      </c>
      <c r="CG49" s="307">
        <f>IFERROR('生産者価格表(106分類)'!CG49/'生産者価格表(106分類)'!CG$119,0)</f>
        <v>0</v>
      </c>
      <c r="CH49" s="307">
        <f>IFERROR('生産者価格表(106分類)'!CH49/'生産者価格表(106分類)'!CH$119,0)</f>
        <v>0</v>
      </c>
      <c r="CI49" s="307">
        <f>IFERROR('生産者価格表(106分類)'!CI49/'生産者価格表(106分類)'!CI$119,0)</f>
        <v>0</v>
      </c>
      <c r="CJ49" s="307">
        <f>IFERROR('生産者価格表(106分類)'!CJ49/'生産者価格表(106分類)'!CJ$119,0)</f>
        <v>0</v>
      </c>
      <c r="CK49" s="307">
        <f>IFERROR('生産者価格表(106分類)'!CK49/'生産者価格表(106分類)'!CK$119,0)</f>
        <v>0</v>
      </c>
      <c r="CL49" s="307">
        <f>IFERROR('生産者価格表(106分類)'!CL49/'生産者価格表(106分類)'!CL$119,0)</f>
        <v>0</v>
      </c>
      <c r="CM49" s="307">
        <f>IFERROR('生産者価格表(106分類)'!CM49/'生産者価格表(106分類)'!CM$119,0)</f>
        <v>0</v>
      </c>
      <c r="CN49" s="307">
        <f>IFERROR('生産者価格表(106分類)'!CN49/'生産者価格表(106分類)'!CN$119,0)</f>
        <v>3.9856579040561977E-6</v>
      </c>
      <c r="CO49" s="307">
        <f>IFERROR('生産者価格表(106分類)'!CO49/'生産者価格表(106分類)'!CO$119,0)</f>
        <v>0</v>
      </c>
      <c r="CP49" s="307">
        <f>IFERROR('生産者価格表(106分類)'!CP49/'生産者価格表(106分類)'!CP$119,0)</f>
        <v>0</v>
      </c>
      <c r="CQ49" s="307">
        <f>IFERROR('生産者価格表(106分類)'!CQ49/'生産者価格表(106分類)'!CQ$119,0)</f>
        <v>0</v>
      </c>
      <c r="CR49" s="307">
        <f>IFERROR('生産者価格表(106分類)'!CR49/'生産者価格表(106分類)'!CR$119,0)</f>
        <v>0</v>
      </c>
      <c r="CS49" s="307">
        <f>IFERROR('生産者価格表(106分類)'!CS49/'生産者価格表(106分類)'!CS$119,0)</f>
        <v>0</v>
      </c>
      <c r="CT49" s="307">
        <f>IFERROR('生産者価格表(106分類)'!CT49/'生産者価格表(106分類)'!CT$119,0)</f>
        <v>0</v>
      </c>
      <c r="CU49" s="307">
        <f>IFERROR('生産者価格表(106分類)'!CU49/'生産者価格表(106分類)'!CU$119,0)</f>
        <v>0</v>
      </c>
      <c r="CV49" s="307">
        <f>IFERROR('生産者価格表(106分類)'!CV49/'生産者価格表(106分類)'!CV$119,0)</f>
        <v>7.0133780210676665E-3</v>
      </c>
      <c r="CW49" s="307">
        <f>IFERROR('生産者価格表(106分類)'!CW49/'生産者価格表(106分類)'!CW$119,0)</f>
        <v>0</v>
      </c>
      <c r="CX49" s="307">
        <f>IFERROR('生産者価格表(106分類)'!CX49/'生産者価格表(106分類)'!CX$119,0)</f>
        <v>0</v>
      </c>
      <c r="CY49" s="307">
        <f>IFERROR('生産者価格表(106分類)'!CY49/'生産者価格表(106分類)'!CY$119,0)</f>
        <v>0</v>
      </c>
      <c r="CZ49" s="307">
        <f>IFERROR('生産者価格表(106分類)'!CZ49/'生産者価格表(106分類)'!CZ$119,0)</f>
        <v>0</v>
      </c>
      <c r="DA49" s="307">
        <f>IFERROR('生産者価格表(106分類)'!DA49/'生産者価格表(106分類)'!DA$119,0)</f>
        <v>0</v>
      </c>
      <c r="DB49" s="307">
        <f>IFERROR('生産者価格表(106分類)'!DB49/'生産者価格表(106分類)'!DB$119,0)</f>
        <v>0</v>
      </c>
      <c r="DC49" s="307">
        <f>IFERROR('生産者価格表(106分類)'!DC49/'生産者価格表(106分類)'!DC$119,0)</f>
        <v>0</v>
      </c>
      <c r="DD49" s="308">
        <f>IFERROR('生産者価格表(106分類)'!DD49/'生産者価格表(106分類)'!DD$119,0)</f>
        <v>0</v>
      </c>
      <c r="DE49" s="308">
        <f>IFERROR('生産者価格表(106分類)'!DE49/'生産者価格表(106分類)'!DE$119,0)</f>
        <v>3.3013256588844448E-3</v>
      </c>
    </row>
    <row r="50" spans="1:109" x14ac:dyDescent="0.15">
      <c r="A50" s="309" t="s">
        <v>112</v>
      </c>
      <c r="B50" s="302" t="s">
        <v>113</v>
      </c>
      <c r="C50" s="303">
        <f>IFERROR('生産者価格表(106分類)'!C50/'生産者価格表(106分類)'!C$119,0)</f>
        <v>0</v>
      </c>
      <c r="D50" s="303">
        <f>IFERROR('生産者価格表(106分類)'!D50/'生産者価格表(106分類)'!D$119,0)</f>
        <v>0</v>
      </c>
      <c r="E50" s="303">
        <f>IFERROR('生産者価格表(106分類)'!E50/'生産者価格表(106分類)'!E$119,0)</f>
        <v>0</v>
      </c>
      <c r="F50" s="303">
        <f>IFERROR('生産者価格表(106分類)'!F50/'生産者価格表(106分類)'!F$119,0)</f>
        <v>0</v>
      </c>
      <c r="G50" s="303">
        <f>IFERROR('生産者価格表(106分類)'!G50/'生産者価格表(106分類)'!G$119,0)</f>
        <v>1.7433459010221788E-6</v>
      </c>
      <c r="H50" s="303">
        <f>IFERROR('生産者価格表(106分類)'!H50/'生産者価格表(106分類)'!H$119,0)</f>
        <v>0</v>
      </c>
      <c r="I50" s="303">
        <f>IFERROR('生産者価格表(106分類)'!I50/'生産者価格表(106分類)'!I$119,0)</f>
        <v>6.8152192697227025E-5</v>
      </c>
      <c r="J50" s="303">
        <f>IFERROR('生産者価格表(106分類)'!J50/'生産者価格表(106分類)'!J$119,0)</f>
        <v>6.803017467059152E-7</v>
      </c>
      <c r="K50" s="303">
        <f>IFERROR('生産者価格表(106分類)'!K50/'生産者価格表(106分類)'!K$119,0)</f>
        <v>2.2957611926249819E-6</v>
      </c>
      <c r="L50" s="303">
        <f>IFERROR('生産者価格表(106分類)'!L50/'生産者価格表(106分類)'!L$119,0)</f>
        <v>0</v>
      </c>
      <c r="M50" s="303">
        <f>IFERROR('生産者価格表(106分類)'!M50/'生産者価格表(106分類)'!M$119,0)</f>
        <v>0</v>
      </c>
      <c r="N50" s="303">
        <f>IFERROR('生産者価格表(106分類)'!N50/'生産者価格表(106分類)'!N$119,0)</f>
        <v>0</v>
      </c>
      <c r="O50" s="303">
        <f>IFERROR('生産者価格表(106分類)'!O50/'生産者価格表(106分類)'!O$119,0)</f>
        <v>2.5414097301429494E-6</v>
      </c>
      <c r="P50" s="303">
        <f>IFERROR('生産者価格表(106分類)'!P50/'生産者価格表(106分類)'!P$119,0)</f>
        <v>1.1789734795810636E-6</v>
      </c>
      <c r="Q50" s="303">
        <f>IFERROR('生産者価格表(106分類)'!Q50/'生産者価格表(106分類)'!Q$119,0)</f>
        <v>1.2713282979315489E-5</v>
      </c>
      <c r="R50" s="303">
        <f>IFERROR('生産者価格表(106分類)'!R50/'生産者価格表(106分類)'!R$119,0)</f>
        <v>1.3386032656565268E-6</v>
      </c>
      <c r="S50" s="303">
        <f>IFERROR('生産者価格表(106分類)'!S50/'生産者価格表(106分類)'!S$119,0)</f>
        <v>7.3600468687784606E-6</v>
      </c>
      <c r="T50" s="303">
        <f>IFERROR('生産者価格表(106分類)'!T50/'生産者価格表(106分類)'!T$119,0)</f>
        <v>3.1257045480104235E-3</v>
      </c>
      <c r="U50" s="303">
        <f>IFERROR('生産者価格表(106分類)'!U50/'生産者価格表(106分類)'!U$119,0)</f>
        <v>0</v>
      </c>
      <c r="V50" s="303">
        <f>IFERROR('生産者価格表(106分類)'!V50/'生産者価格表(106分類)'!V$119,0)</f>
        <v>3.3461682788027408E-5</v>
      </c>
      <c r="W50" s="303">
        <f>IFERROR('生産者価格表(106分類)'!W50/'生産者価格表(106分類)'!W$119,0)</f>
        <v>0</v>
      </c>
      <c r="X50" s="303">
        <f>IFERROR('生産者価格表(106分類)'!X50/'生産者価格表(106分類)'!X$119,0)</f>
        <v>5.7068505033442148E-6</v>
      </c>
      <c r="Y50" s="303">
        <f>IFERROR('生産者価格表(106分類)'!Y50/'生産者価格表(106分類)'!Y$119,0)</f>
        <v>0</v>
      </c>
      <c r="Z50" s="303">
        <f>IFERROR('生産者価格表(106分類)'!Z50/'生産者価格表(106分類)'!Z$119,0)</f>
        <v>2.7359539653681181E-3</v>
      </c>
      <c r="AA50" s="303">
        <f>IFERROR('生産者価格表(106分類)'!AA50/'生産者価格表(106分類)'!AA$119,0)</f>
        <v>4.4486530114203281E-5</v>
      </c>
      <c r="AB50" s="303">
        <f>IFERROR('生産者価格表(106分類)'!AB50/'生産者価格表(106分類)'!AB$119,0)</f>
        <v>8.2228389351423584E-4</v>
      </c>
      <c r="AC50" s="303">
        <f>IFERROR('生産者価格表(106分類)'!AC50/'生産者価格表(106分類)'!AC$119,0)</f>
        <v>0</v>
      </c>
      <c r="AD50" s="303">
        <f>IFERROR('生産者価格表(106分類)'!AD50/'生産者価格表(106分類)'!AD$119,0)</f>
        <v>2.2360342888404745E-6</v>
      </c>
      <c r="AE50" s="303">
        <f>IFERROR('生産者価格表(106分類)'!AE50/'生産者価格表(106分類)'!AE$119,0)</f>
        <v>1.9002174693326013E-4</v>
      </c>
      <c r="AF50" s="303">
        <f>IFERROR('生産者価格表(106分類)'!AF50/'生産者価格表(106分類)'!AF$119,0)</f>
        <v>0</v>
      </c>
      <c r="AG50" s="303">
        <f>IFERROR('生産者価格表(106分類)'!AG50/'生産者価格表(106分類)'!AG$119,0)</f>
        <v>0</v>
      </c>
      <c r="AH50" s="303">
        <f>IFERROR('生産者価格表(106分類)'!AH50/'生産者価格表(106分類)'!AH$119,0)</f>
        <v>8.8624302674445121E-7</v>
      </c>
      <c r="AI50" s="303">
        <f>IFERROR('生産者価格表(106分類)'!AI50/'生産者価格表(106分類)'!AI$119,0)</f>
        <v>0</v>
      </c>
      <c r="AJ50" s="303">
        <f>IFERROR('生産者価格表(106分類)'!AJ50/'生産者価格表(106分類)'!AJ$119,0)</f>
        <v>0</v>
      </c>
      <c r="AK50" s="303">
        <f>IFERROR('生産者価格表(106分類)'!AK50/'生産者価格表(106分類)'!AK$119,0)</f>
        <v>0</v>
      </c>
      <c r="AL50" s="303">
        <f>IFERROR('生産者価格表(106分類)'!AL50/'生産者価格表(106分類)'!AL$119,0)</f>
        <v>0</v>
      </c>
      <c r="AM50" s="303">
        <f>IFERROR('生産者価格表(106分類)'!AM50/'生産者価格表(106分類)'!AM$119,0)</f>
        <v>0</v>
      </c>
      <c r="AN50" s="303">
        <f>IFERROR('生産者価格表(106分類)'!AN50/'生産者価格表(106分類)'!AN$119,0)</f>
        <v>2.6855731012998174E-5</v>
      </c>
      <c r="AO50" s="303">
        <f>IFERROR('生産者価格表(106分類)'!AO50/'生産者価格表(106分類)'!AO$119,0)</f>
        <v>0</v>
      </c>
      <c r="AP50" s="303">
        <f>IFERROR('生産者価格表(106分類)'!AP50/'生産者価格表(106分類)'!AP$119,0)</f>
        <v>2.481277632409997E-4</v>
      </c>
      <c r="AQ50" s="303">
        <f>IFERROR('生産者価格表(106分類)'!AQ50/'生産者価格表(106分類)'!AQ$119,0)</f>
        <v>1.6963123426199105E-5</v>
      </c>
      <c r="AR50" s="303">
        <f>IFERROR('生産者価格表(106分類)'!AR50/'生産者価格表(106分類)'!AR$119,0)</f>
        <v>1.481565980462805E-4</v>
      </c>
      <c r="AS50" s="303">
        <f>IFERROR('生産者価格表(106分類)'!AS50/'生産者価格表(106分類)'!AS$119,0)</f>
        <v>7.9641169943300734E-3</v>
      </c>
      <c r="AT50" s="303">
        <f>IFERROR('生産者価格表(106分類)'!AT50/'生産者価格表(106分類)'!AT$119,0)</f>
        <v>4.2549266397088796E-3</v>
      </c>
      <c r="AU50" s="303">
        <f>IFERROR('生産者価格表(106分類)'!AU50/'生産者価格表(106分類)'!AU$119,0)</f>
        <v>4.4063104622287165E-2</v>
      </c>
      <c r="AV50" s="303">
        <f>IFERROR('生産者価格表(106分類)'!AV50/'生産者価格表(106分類)'!AV$119,0)</f>
        <v>0.10475432414129127</v>
      </c>
      <c r="AW50" s="303">
        <f>IFERROR('生産者価格表(106分類)'!AW50/'生産者価格表(106分類)'!AW$119,0)</f>
        <v>0.22506694979808148</v>
      </c>
      <c r="AX50" s="303">
        <f>IFERROR('生産者価格表(106分類)'!AX50/'生産者価格表(106分類)'!AX$119,0)</f>
        <v>1.6336026346097588E-2</v>
      </c>
      <c r="AY50" s="303">
        <f>IFERROR('生産者価格表(106分類)'!AY50/'生産者価格表(106分類)'!AY$119,0)</f>
        <v>2.3686217195145198E-2</v>
      </c>
      <c r="AZ50" s="303">
        <f>IFERROR('生産者価格表(106分類)'!AZ50/'生産者価格表(106分類)'!AZ$119,0)</f>
        <v>0.17025727603038868</v>
      </c>
      <c r="BA50" s="303">
        <f>IFERROR('生産者価格表(106分類)'!BA50/'生産者価格表(106分類)'!BA$119,0)</f>
        <v>9.1008800909162992E-3</v>
      </c>
      <c r="BB50" s="303">
        <f>IFERROR('生産者価格表(106分類)'!BB50/'生産者価格表(106分類)'!BB$119,0)</f>
        <v>0.11056153291733492</v>
      </c>
      <c r="BC50" s="303">
        <f>IFERROR('生産者価格表(106分類)'!BC50/'生産者価格表(106分類)'!BC$119,0)</f>
        <v>7.8339795456728076E-2</v>
      </c>
      <c r="BD50" s="303">
        <f>IFERROR('生産者価格表(106分類)'!BD50/'生産者価格表(106分類)'!BD$119,0)</f>
        <v>0</v>
      </c>
      <c r="BE50" s="303">
        <f>IFERROR('生産者価格表(106分類)'!BE50/'生産者価格表(106分類)'!BE$119,0)</f>
        <v>8.1389578163771714E-4</v>
      </c>
      <c r="BF50" s="303">
        <f>IFERROR('生産者価格表(106分類)'!BF50/'生産者価格表(106分類)'!BF$119,0)</f>
        <v>5.5322703591705385E-3</v>
      </c>
      <c r="BG50" s="303">
        <f>IFERROR('生産者価格表(106分類)'!BG50/'生産者価格表(106分類)'!BG$119,0)</f>
        <v>6.0825329699374579E-4</v>
      </c>
      <c r="BH50" s="303">
        <f>IFERROR('生産者価格表(106分類)'!BH50/'生産者価格表(106分類)'!BH$119,0)</f>
        <v>8.7366765682334437E-4</v>
      </c>
      <c r="BI50" s="303">
        <f>IFERROR('生産者価格表(106分類)'!BI50/'生産者価格表(106分類)'!BI$119,0)</f>
        <v>6.4402897086070403E-3</v>
      </c>
      <c r="BJ50" s="303">
        <f>IFERROR('生産者価格表(106分類)'!BJ50/'生産者価格表(106分類)'!BJ$119,0)</f>
        <v>0</v>
      </c>
      <c r="BK50" s="303">
        <f>IFERROR('生産者価格表(106分類)'!BK50/'生産者価格表(106分類)'!BK$119,0)</f>
        <v>5.2490169847340187E-4</v>
      </c>
      <c r="BL50" s="303">
        <f>IFERROR('生産者価格表(106分類)'!BL50/'生産者価格表(106分類)'!BL$119,0)</f>
        <v>1.6165133604918261E-4</v>
      </c>
      <c r="BM50" s="303">
        <f>IFERROR('生産者価格表(106分類)'!BM50/'生産者価格表(106分類)'!BM$119,0)</f>
        <v>5.6299861437200527E-5</v>
      </c>
      <c r="BN50" s="303">
        <f>IFERROR('生産者価格表(106分類)'!BN50/'生産者価格表(106分類)'!BN$119,0)</f>
        <v>2.422543139528259E-5</v>
      </c>
      <c r="BO50" s="303">
        <f>IFERROR('生産者価格表(106分類)'!BO50/'生産者価格表(106分類)'!BO$119,0)</f>
        <v>1.1141643398678287E-5</v>
      </c>
      <c r="BP50" s="303">
        <f>IFERROR('生産者価格表(106分類)'!BP50/'生産者価格表(106分類)'!BP$119,0)</f>
        <v>8.1970614559313164E-6</v>
      </c>
      <c r="BQ50" s="303">
        <f>IFERROR('生産者価格表(106分類)'!BQ50/'生産者価格表(106分類)'!BQ$119,0)</f>
        <v>2.6240886417143171E-5</v>
      </c>
      <c r="BR50" s="303">
        <f>IFERROR('生産者価格表(106分類)'!BR50/'生産者価格表(106分類)'!BR$119,0)</f>
        <v>0</v>
      </c>
      <c r="BS50" s="303">
        <f>IFERROR('生産者価格表(106分類)'!BS50/'生産者価格表(106分類)'!BS$119,0)</f>
        <v>3.4426291914680232E-5</v>
      </c>
      <c r="BT50" s="303">
        <f>IFERROR('生産者価格表(106分類)'!BT50/'生産者価格表(106分類)'!BT$119,0)</f>
        <v>7.061576516029099E-5</v>
      </c>
      <c r="BU50" s="303">
        <f>IFERROR('生産者価格表(106分類)'!BU50/'生産者価格表(106分類)'!BU$119,0)</f>
        <v>0</v>
      </c>
      <c r="BV50" s="303">
        <f>IFERROR('生産者価格表(106分類)'!BV50/'生産者価格表(106分類)'!BV$119,0)</f>
        <v>0</v>
      </c>
      <c r="BW50" s="303">
        <f>IFERROR('生産者価格表(106分類)'!BW50/'生産者価格表(106分類)'!BW$119,0)</f>
        <v>0</v>
      </c>
      <c r="BX50" s="303">
        <f>IFERROR('生産者価格表(106分類)'!BX50/'生産者価格表(106分類)'!BX$119,0)</f>
        <v>2.8650634691143506E-5</v>
      </c>
      <c r="BY50" s="303">
        <f>IFERROR('生産者価格表(106分類)'!BY50/'生産者価格表(106分類)'!BY$119,0)</f>
        <v>4.0765622415841714E-8</v>
      </c>
      <c r="BZ50" s="303">
        <f>IFERROR('生産者価格表(106分類)'!BZ50/'生産者価格表(106分類)'!BZ$119,0)</f>
        <v>0</v>
      </c>
      <c r="CA50" s="303">
        <f>IFERROR('生産者価格表(106分類)'!CA50/'生産者価格表(106分類)'!CA$119,0)</f>
        <v>2.422340853307002E-6</v>
      </c>
      <c r="CB50" s="303">
        <f>IFERROR('生産者価格表(106分類)'!CB50/'生産者価格表(106分類)'!CB$119,0)</f>
        <v>1.5612704994816581E-6</v>
      </c>
      <c r="CC50" s="303">
        <f>IFERROR('生産者価格表(106分類)'!CC50/'生産者価格表(106分類)'!CC$119,0)</f>
        <v>0</v>
      </c>
      <c r="CD50" s="303">
        <f>IFERROR('生産者価格表(106分類)'!CD50/'生産者価格表(106分類)'!CD$119,0)</f>
        <v>5.4710970151336015E-7</v>
      </c>
      <c r="CE50" s="303">
        <f>IFERROR('生産者価格表(106分類)'!CE50/'生産者価格表(106分類)'!CE$119,0)</f>
        <v>3.7249666601266491E-5</v>
      </c>
      <c r="CF50" s="303">
        <f>IFERROR('生産者価格表(106分類)'!CF50/'生産者価格表(106分類)'!CF$119,0)</f>
        <v>2.7282983194137068E-5</v>
      </c>
      <c r="CG50" s="303">
        <f>IFERROR('生産者価格表(106分類)'!CG50/'生産者価格表(106分類)'!CG$119,0)</f>
        <v>2.3321817167450243E-4</v>
      </c>
      <c r="CH50" s="303">
        <f>IFERROR('生産者価格表(106分類)'!CH50/'生産者価格表(106分類)'!CH$119,0)</f>
        <v>4.933840520459312E-3</v>
      </c>
      <c r="CI50" s="303">
        <f>IFERROR('生産者価格表(106分類)'!CI50/'生産者価格表(106分類)'!CI$119,0)</f>
        <v>9.87801177312027E-3</v>
      </c>
      <c r="CJ50" s="303">
        <f>IFERROR('生産者価格表(106分類)'!CJ50/'生産者価格表(106分類)'!CJ$119,0)</f>
        <v>6.2463871413097772E-3</v>
      </c>
      <c r="CK50" s="303">
        <f>IFERROR('生産者価格表(106分類)'!CK50/'生産者価格表(106分類)'!CK$119,0)</f>
        <v>1.7107823766432821E-2</v>
      </c>
      <c r="CL50" s="303">
        <f>IFERROR('生産者価格表(106分類)'!CL50/'生産者価格表(106分類)'!CL$119,0)</f>
        <v>1.7845463232231014E-3</v>
      </c>
      <c r="CM50" s="303">
        <f>IFERROR('生産者価格表(106分類)'!CM50/'生産者価格表(106分類)'!CM$119,0)</f>
        <v>3.4349658337592631E-5</v>
      </c>
      <c r="CN50" s="303">
        <f>IFERROR('生産者価格表(106分類)'!CN50/'生産者価格表(106分類)'!CN$119,0)</f>
        <v>5.5134063157388537E-3</v>
      </c>
      <c r="CO50" s="303">
        <f>IFERROR('生産者価格表(106分類)'!CO50/'生産者価格表(106分類)'!CO$119,0)</f>
        <v>8.6402169606637407E-7</v>
      </c>
      <c r="CP50" s="303">
        <f>IFERROR('生産者価格表(106分類)'!CP50/'生産者価格表(106分類)'!CP$119,0)</f>
        <v>0</v>
      </c>
      <c r="CQ50" s="303">
        <f>IFERROR('生産者価格表(106分類)'!CQ50/'生産者価格表(106分類)'!CQ$119,0)</f>
        <v>1.9797256236818378E-5</v>
      </c>
      <c r="CR50" s="303">
        <f>IFERROR('生産者価格表(106分類)'!CR50/'生産者価格表(106分類)'!CR$119,0)</f>
        <v>6.1235262203269223E-8</v>
      </c>
      <c r="CS50" s="303">
        <f>IFERROR('生産者価格表(106分類)'!CS50/'生産者価格表(106分類)'!CS$119,0)</f>
        <v>0</v>
      </c>
      <c r="CT50" s="303">
        <f>IFERROR('生産者価格表(106分類)'!CT50/'生産者価格表(106分類)'!CT$119,0)</f>
        <v>1.6649945504581018E-5</v>
      </c>
      <c r="CU50" s="303">
        <f>IFERROR('生産者価格表(106分類)'!CU50/'生産者価格表(106分類)'!CU$119,0)</f>
        <v>3.7814689115987104E-7</v>
      </c>
      <c r="CV50" s="303">
        <f>IFERROR('生産者価格表(106分類)'!CV50/'生産者価格表(106分類)'!CV$119,0)</f>
        <v>1.8649270742589492E-2</v>
      </c>
      <c r="CW50" s="303">
        <f>IFERROR('生産者価格表(106分類)'!CW50/'生産者価格表(106分類)'!CW$119,0)</f>
        <v>1.1438777638122103E-4</v>
      </c>
      <c r="CX50" s="303">
        <f>IFERROR('生産者価格表(106分類)'!CX50/'生産者価格表(106分類)'!CX$119,0)</f>
        <v>5.5695648677194924E-7</v>
      </c>
      <c r="CY50" s="303">
        <f>IFERROR('生産者価格表(106分類)'!CY50/'生産者価格表(106分類)'!CY$119,0)</f>
        <v>0</v>
      </c>
      <c r="CZ50" s="303">
        <f>IFERROR('生産者価格表(106分類)'!CZ50/'生産者価格表(106分類)'!CZ$119,0)</f>
        <v>4.1486486047733988E-6</v>
      </c>
      <c r="DA50" s="303">
        <f>IFERROR('生産者価格表(106分類)'!DA50/'生産者価格表(106分類)'!DA$119,0)</f>
        <v>3.252504618285516E-7</v>
      </c>
      <c r="DB50" s="303">
        <f>IFERROR('生産者価格表(106分類)'!DB50/'生産者価格表(106分類)'!DB$119,0)</f>
        <v>8.5286725260892747E-5</v>
      </c>
      <c r="DC50" s="303">
        <f>IFERROR('生産者価格表(106分類)'!DC50/'生産者価格表(106分類)'!DC$119,0)</f>
        <v>3.9858733861164952E-2</v>
      </c>
      <c r="DD50" s="304">
        <f>IFERROR('生産者価格表(106分類)'!DD50/'生産者価格表(106分類)'!DD$119,0)</f>
        <v>0</v>
      </c>
      <c r="DE50" s="304">
        <f>IFERROR('生産者価格表(106分類)'!DE50/'生産者価格表(106分類)'!DE$119,0)</f>
        <v>5.2906427169483513E-3</v>
      </c>
    </row>
    <row r="51" spans="1:109" x14ac:dyDescent="0.15">
      <c r="A51" s="309" t="s">
        <v>114</v>
      </c>
      <c r="B51" s="302" t="s">
        <v>115</v>
      </c>
      <c r="C51" s="303">
        <f>IFERROR('生産者価格表(106分類)'!C51/'生産者価格表(106分類)'!C$119,0)</f>
        <v>0</v>
      </c>
      <c r="D51" s="303">
        <f>IFERROR('生産者価格表(106分類)'!D51/'生産者価格表(106分類)'!D$119,0)</f>
        <v>4.7701932439728731E-5</v>
      </c>
      <c r="E51" s="303">
        <f>IFERROR('生産者価格表(106分類)'!E51/'生産者価格表(106分類)'!E$119,0)</f>
        <v>0</v>
      </c>
      <c r="F51" s="303">
        <f>IFERROR('生産者価格表(106分類)'!F51/'生産者価格表(106分類)'!F$119,0)</f>
        <v>0</v>
      </c>
      <c r="G51" s="303">
        <f>IFERROR('生産者価格表(106分類)'!G51/'生産者価格表(106分類)'!G$119,0)</f>
        <v>1.6864577716204024E-4</v>
      </c>
      <c r="H51" s="303">
        <f>IFERROR('生産者価格表(106分類)'!H51/'生産者価格表(106分類)'!H$119,0)</f>
        <v>0</v>
      </c>
      <c r="I51" s="303">
        <f>IFERROR('生産者価格表(106分類)'!I51/'生産者価格表(106分類)'!I$119,0)</f>
        <v>3.6930522601192175E-4</v>
      </c>
      <c r="J51" s="303">
        <f>IFERROR('生産者価格表(106分類)'!J51/'生産者価格表(106分類)'!J$119,0)</f>
        <v>0</v>
      </c>
      <c r="K51" s="303">
        <f>IFERROR('生産者価格表(106分類)'!K51/'生産者価格表(106分類)'!K$119,0)</f>
        <v>0</v>
      </c>
      <c r="L51" s="303">
        <f>IFERROR('生産者価格表(106分類)'!L51/'生産者価格表(106分類)'!L$119,0)</f>
        <v>0</v>
      </c>
      <c r="M51" s="303">
        <f>IFERROR('生産者価格表(106分類)'!M51/'生産者価格表(106分類)'!M$119,0)</f>
        <v>0</v>
      </c>
      <c r="N51" s="303">
        <f>IFERROR('生産者価格表(106分類)'!N51/'生産者価格表(106分類)'!N$119,0)</f>
        <v>0</v>
      </c>
      <c r="O51" s="303">
        <f>IFERROR('生産者価格表(106分類)'!O51/'生産者価格表(106分類)'!O$119,0)</f>
        <v>0</v>
      </c>
      <c r="P51" s="303">
        <f>IFERROR('生産者価格表(106分類)'!P51/'生産者価格表(106分類)'!P$119,0)</f>
        <v>1.8863575673297018E-5</v>
      </c>
      <c r="Q51" s="303">
        <f>IFERROR('生産者価格表(106分類)'!Q51/'生産者価格表(106分類)'!Q$119,0)</f>
        <v>1.5538456974718932E-4</v>
      </c>
      <c r="R51" s="303">
        <f>IFERROR('生産者価格表(106分類)'!R51/'生産者価格表(106分類)'!R$119,0)</f>
        <v>0</v>
      </c>
      <c r="S51" s="303">
        <f>IFERROR('生産者価格表(106分類)'!S51/'生産者価格表(106分類)'!S$119,0)</f>
        <v>0</v>
      </c>
      <c r="T51" s="303">
        <f>IFERROR('生産者価格表(106分類)'!T51/'生産者価格表(106分類)'!T$119,0)</f>
        <v>0</v>
      </c>
      <c r="U51" s="303">
        <f>IFERROR('生産者価格表(106分類)'!U51/'生産者価格表(106分類)'!U$119,0)</f>
        <v>0</v>
      </c>
      <c r="V51" s="303">
        <f>IFERROR('生産者価格表(106分類)'!V51/'生産者価格表(106分類)'!V$119,0)</f>
        <v>0</v>
      </c>
      <c r="W51" s="303">
        <f>IFERROR('生産者価格表(106分類)'!W51/'生産者価格表(106分類)'!W$119,0)</f>
        <v>0</v>
      </c>
      <c r="X51" s="303">
        <f>IFERROR('生産者価格表(106分類)'!X51/'生産者価格表(106分類)'!X$119,0)</f>
        <v>0</v>
      </c>
      <c r="Y51" s="303">
        <f>IFERROR('生産者価格表(106分類)'!Y51/'生産者価格表(106分類)'!Y$119,0)</f>
        <v>0</v>
      </c>
      <c r="Z51" s="303">
        <f>IFERROR('生産者価格表(106分類)'!Z51/'生産者価格表(106分類)'!Z$119,0)</f>
        <v>0</v>
      </c>
      <c r="AA51" s="303">
        <f>IFERROR('生産者価格表(106分類)'!AA51/'生産者価格表(106分類)'!AA$119,0)</f>
        <v>0</v>
      </c>
      <c r="AB51" s="303">
        <f>IFERROR('生産者価格表(106分類)'!AB51/'生産者価格表(106分類)'!AB$119,0)</f>
        <v>0</v>
      </c>
      <c r="AC51" s="303">
        <f>IFERROR('生産者価格表(106分類)'!AC51/'生産者価格表(106分類)'!AC$119,0)</f>
        <v>0</v>
      </c>
      <c r="AD51" s="303">
        <f>IFERROR('生産者価格表(106分類)'!AD51/'生産者価格表(106分類)'!AD$119,0)</f>
        <v>5.2174133406277741E-6</v>
      </c>
      <c r="AE51" s="303">
        <f>IFERROR('生産者価格表(106分類)'!AE51/'生産者価格表(106分類)'!AE$119,0)</f>
        <v>0</v>
      </c>
      <c r="AF51" s="303">
        <f>IFERROR('生産者価格表(106分類)'!AF51/'生産者価格表(106分類)'!AF$119,0)</f>
        <v>0</v>
      </c>
      <c r="AG51" s="303">
        <f>IFERROR('生産者価格表(106分類)'!AG51/'生産者価格表(106分類)'!AG$119,0)</f>
        <v>0</v>
      </c>
      <c r="AH51" s="303">
        <f>IFERROR('生産者価格表(106分類)'!AH51/'生産者価格表(106分類)'!AH$119,0)</f>
        <v>3.2495577647296544E-6</v>
      </c>
      <c r="AI51" s="303">
        <f>IFERROR('生産者価格表(106分類)'!AI51/'生産者価格表(106分類)'!AI$119,0)</f>
        <v>0</v>
      </c>
      <c r="AJ51" s="303">
        <f>IFERROR('生産者価格表(106分類)'!AJ51/'生産者価格表(106分類)'!AJ$119,0)</f>
        <v>0</v>
      </c>
      <c r="AK51" s="303">
        <f>IFERROR('生産者価格表(106分類)'!AK51/'生産者価格表(106分類)'!AK$119,0)</f>
        <v>0</v>
      </c>
      <c r="AL51" s="303">
        <f>IFERROR('生産者価格表(106分類)'!AL51/'生産者価格表(106分類)'!AL$119,0)</f>
        <v>0</v>
      </c>
      <c r="AM51" s="303">
        <f>IFERROR('生産者価格表(106分類)'!AM51/'生産者価格表(106分類)'!AM$119,0)</f>
        <v>0</v>
      </c>
      <c r="AN51" s="303">
        <f>IFERROR('生産者価格表(106分類)'!AN51/'生産者価格表(106分類)'!AN$119,0)</f>
        <v>0</v>
      </c>
      <c r="AO51" s="303">
        <f>IFERROR('生産者価格表(106分類)'!AO51/'生産者価格表(106分類)'!AO$119,0)</f>
        <v>0</v>
      </c>
      <c r="AP51" s="303">
        <f>IFERROR('生産者価格表(106分類)'!AP51/'生産者価格表(106分類)'!AP$119,0)</f>
        <v>0</v>
      </c>
      <c r="AQ51" s="303">
        <f>IFERROR('生産者価格表(106分類)'!AQ51/'生産者価格表(106分類)'!AQ$119,0)</f>
        <v>1.2150622483803359E-3</v>
      </c>
      <c r="AR51" s="303">
        <f>IFERROR('生産者価格表(106分類)'!AR51/'生産者価格表(106分類)'!AR$119,0)</f>
        <v>2.7822835313855492E-6</v>
      </c>
      <c r="AS51" s="303">
        <f>IFERROR('生産者価格表(106分類)'!AS51/'生産者価格表(106分類)'!AS$119,0)</f>
        <v>1.1124480880968991E-2</v>
      </c>
      <c r="AT51" s="303">
        <f>IFERROR('生産者価格表(106分類)'!AT51/'生産者価格表(106分類)'!AT$119,0)</f>
        <v>1.4260486523869458E-2</v>
      </c>
      <c r="AU51" s="303">
        <f>IFERROR('生産者価格表(106分類)'!AU51/'生産者価格表(106分類)'!AU$119,0)</f>
        <v>1.0111052307929644E-2</v>
      </c>
      <c r="AV51" s="303">
        <f>IFERROR('生産者価格表(106分類)'!AV51/'生産者価格表(106分類)'!AV$119,0)</f>
        <v>0</v>
      </c>
      <c r="AW51" s="303">
        <f>IFERROR('生産者価格表(106分類)'!AW51/'生産者価格表(106分類)'!AW$119,0)</f>
        <v>1.1873603899942853E-3</v>
      </c>
      <c r="AX51" s="303">
        <f>IFERROR('生産者価格表(106分類)'!AX51/'生産者価格表(106分類)'!AX$119,0)</f>
        <v>0.17537058136941477</v>
      </c>
      <c r="AY51" s="303">
        <f>IFERROR('生産者価格表(106分類)'!AY51/'生産者価格表(106分類)'!AY$119,0)</f>
        <v>1.5544576475821312E-2</v>
      </c>
      <c r="AZ51" s="303">
        <f>IFERROR('生産者価格表(106分類)'!AZ51/'生産者価格表(106分類)'!AZ$119,0)</f>
        <v>1.4129995962858296E-2</v>
      </c>
      <c r="BA51" s="303">
        <f>IFERROR('生産者価格表(106分類)'!BA51/'生産者価格表(106分類)'!BA$119,0)</f>
        <v>2.8213124719190211E-3</v>
      </c>
      <c r="BB51" s="303">
        <f>IFERROR('生産者価格表(106分類)'!BB51/'生産者価格表(106分類)'!BB$119,0)</f>
        <v>8.1392404241365651E-3</v>
      </c>
      <c r="BC51" s="303">
        <f>IFERROR('生産者価格表(106分類)'!BC51/'生産者価格表(106分類)'!BC$119,0)</f>
        <v>1.2094063524350692E-2</v>
      </c>
      <c r="BD51" s="303">
        <f>IFERROR('生産者価格表(106分類)'!BD51/'生産者価格表(106分類)'!BD$119,0)</f>
        <v>0</v>
      </c>
      <c r="BE51" s="303">
        <f>IFERROR('生産者価格表(106分類)'!BE51/'生産者価格表(106分類)'!BE$119,0)</f>
        <v>6.3126550868486354E-3</v>
      </c>
      <c r="BF51" s="303">
        <f>IFERROR('生産者価格表(106分類)'!BF51/'生産者価格表(106分類)'!BF$119,0)</f>
        <v>6.7303428107660268E-2</v>
      </c>
      <c r="BG51" s="303">
        <f>IFERROR('生産者価格表(106分類)'!BG51/'生産者価格表(106分類)'!BG$119,0)</f>
        <v>2.1098013908816927E-2</v>
      </c>
      <c r="BH51" s="303">
        <f>IFERROR('生産者価格表(106分類)'!BH51/'生産者価格表(106分類)'!BH$119,0)</f>
        <v>7.2951249344749254E-3</v>
      </c>
      <c r="BI51" s="303">
        <f>IFERROR('生産者価格表(106分類)'!BI51/'生産者価格表(106分類)'!BI$119,0)</f>
        <v>1.7375779012969513E-3</v>
      </c>
      <c r="BJ51" s="303">
        <f>IFERROR('生産者価格表(106分類)'!BJ51/'生産者価格表(106分類)'!BJ$119,0)</f>
        <v>0</v>
      </c>
      <c r="BK51" s="303">
        <f>IFERROR('生産者価格表(106分類)'!BK51/'生産者価格表(106分類)'!BK$119,0)</f>
        <v>1.9912996915963693E-3</v>
      </c>
      <c r="BL51" s="303">
        <f>IFERROR('生産者価格表(106分類)'!BL51/'生産者価格表(106分類)'!BL$119,0)</f>
        <v>3.2912425655740513E-3</v>
      </c>
      <c r="BM51" s="303">
        <f>IFERROR('生産者価格表(106分類)'!BM51/'生産者価格表(106分類)'!BM$119,0)</f>
        <v>1.3651940918336042E-3</v>
      </c>
      <c r="BN51" s="303">
        <f>IFERROR('生産者価格表(106分類)'!BN51/'生産者価格表(106分類)'!BN$119,0)</f>
        <v>4.0788809262831075E-3</v>
      </c>
      <c r="BO51" s="303">
        <f>IFERROR('生産者価格表(106分類)'!BO51/'生産者価格表(106分類)'!BO$119,0)</f>
        <v>0</v>
      </c>
      <c r="BP51" s="303">
        <f>IFERROR('生産者価格表(106分類)'!BP51/'生産者価格表(106分類)'!BP$119,0)</f>
        <v>0</v>
      </c>
      <c r="BQ51" s="303">
        <f>IFERROR('生産者価格表(106分類)'!BQ51/'生産者価格表(106分類)'!BQ$119,0)</f>
        <v>0</v>
      </c>
      <c r="BR51" s="303">
        <f>IFERROR('生産者価格表(106分類)'!BR51/'生産者価格表(106分類)'!BR$119,0)</f>
        <v>0</v>
      </c>
      <c r="BS51" s="303">
        <f>IFERROR('生産者価格表(106分類)'!BS51/'生産者価格表(106分類)'!BS$119,0)</f>
        <v>8.7487400037306815E-8</v>
      </c>
      <c r="BT51" s="303">
        <f>IFERROR('生産者価格表(106分類)'!BT51/'生産者価格表(106分類)'!BT$119,0)</f>
        <v>0</v>
      </c>
      <c r="BU51" s="303">
        <f>IFERROR('生産者価格表(106分類)'!BU51/'生産者価格表(106分類)'!BU$119,0)</f>
        <v>0</v>
      </c>
      <c r="BV51" s="303">
        <f>IFERROR('生産者価格表(106分類)'!BV51/'生産者価格表(106分類)'!BV$119,0)</f>
        <v>0</v>
      </c>
      <c r="BW51" s="303">
        <f>IFERROR('生産者価格表(106分類)'!BW51/'生産者価格表(106分類)'!BW$119,0)</f>
        <v>0</v>
      </c>
      <c r="BX51" s="303">
        <f>IFERROR('生産者価格表(106分類)'!BX51/'生産者価格表(106分類)'!BX$119,0)</f>
        <v>6.3137509782334756E-5</v>
      </c>
      <c r="BY51" s="303">
        <f>IFERROR('生産者価格表(106分類)'!BY51/'生産者価格表(106分類)'!BY$119,0)</f>
        <v>0</v>
      </c>
      <c r="BZ51" s="303">
        <f>IFERROR('生産者価格表(106分類)'!BZ51/'生産者価格表(106分類)'!BZ$119,0)</f>
        <v>7.5959890898808705E-6</v>
      </c>
      <c r="CA51" s="303">
        <f>IFERROR('生産者価格表(106分類)'!CA51/'生産者価格表(106分類)'!CA$119,0)</f>
        <v>0</v>
      </c>
      <c r="CB51" s="303">
        <f>IFERROR('生産者価格表(106分類)'!CB51/'生産者価格表(106分類)'!CB$119,0)</f>
        <v>0</v>
      </c>
      <c r="CC51" s="303">
        <f>IFERROR('生産者価格表(106分類)'!CC51/'生産者価格表(106分類)'!CC$119,0)</f>
        <v>0</v>
      </c>
      <c r="CD51" s="303">
        <f>IFERROR('生産者価格表(106分類)'!CD51/'生産者価格表(106分類)'!CD$119,0)</f>
        <v>1.5592626493130766E-5</v>
      </c>
      <c r="CE51" s="303">
        <f>IFERROR('生産者価格表(106分類)'!CE51/'生産者価格表(106分類)'!CE$119,0)</f>
        <v>0</v>
      </c>
      <c r="CF51" s="303">
        <f>IFERROR('生産者価格表(106分類)'!CF51/'生産者価格表(106分類)'!CF$119,0)</f>
        <v>9.0943277313790227E-7</v>
      </c>
      <c r="CG51" s="303">
        <f>IFERROR('生産者価格表(106分類)'!CG51/'生産者価格表(106分類)'!CG$119,0)</f>
        <v>1.2560316997280378E-6</v>
      </c>
      <c r="CH51" s="303">
        <f>IFERROR('生産者価格表(106分類)'!CH51/'生産者価格表(106分類)'!CH$119,0)</f>
        <v>0</v>
      </c>
      <c r="CI51" s="303">
        <f>IFERROR('生産者価格表(106分類)'!CI51/'生産者価格表(106分類)'!CI$119,0)</f>
        <v>0</v>
      </c>
      <c r="CJ51" s="303">
        <f>IFERROR('生産者価格表(106分類)'!CJ51/'生産者価格表(106分類)'!CJ$119,0)</f>
        <v>0</v>
      </c>
      <c r="CK51" s="303">
        <f>IFERROR('生産者価格表(106分類)'!CK51/'生産者価格表(106分類)'!CK$119,0)</f>
        <v>0</v>
      </c>
      <c r="CL51" s="303">
        <f>IFERROR('生産者価格表(106分類)'!CL51/'生産者価格表(106分類)'!CL$119,0)</f>
        <v>6.5917628464134002E-7</v>
      </c>
      <c r="CM51" s="303">
        <f>IFERROR('生産者価格表(106分類)'!CM51/'生産者価格表(106分類)'!CM$119,0)</f>
        <v>0</v>
      </c>
      <c r="CN51" s="303">
        <f>IFERROR('生産者価格表(106分類)'!CN51/'生産者価格表(106分類)'!CN$119,0)</f>
        <v>0</v>
      </c>
      <c r="CO51" s="303">
        <f>IFERROR('生産者価格表(106分類)'!CO51/'生産者価格表(106分類)'!CO$119,0)</f>
        <v>0</v>
      </c>
      <c r="CP51" s="303">
        <f>IFERROR('生産者価格表(106分類)'!CP51/'生産者価格表(106分類)'!CP$119,0)</f>
        <v>0</v>
      </c>
      <c r="CQ51" s="303">
        <f>IFERROR('生産者価格表(106分類)'!CQ51/'生産者価格表(106分類)'!CQ$119,0)</f>
        <v>0</v>
      </c>
      <c r="CR51" s="303">
        <f>IFERROR('生産者価格表(106分類)'!CR51/'生産者価格表(106分類)'!CR$119,0)</f>
        <v>0</v>
      </c>
      <c r="CS51" s="303">
        <f>IFERROR('生産者価格表(106分類)'!CS51/'生産者価格表(106分類)'!CS$119,0)</f>
        <v>0</v>
      </c>
      <c r="CT51" s="303">
        <f>IFERROR('生産者価格表(106分類)'!CT51/'生産者価格表(106分類)'!CT$119,0)</f>
        <v>0</v>
      </c>
      <c r="CU51" s="303">
        <f>IFERROR('生産者価格表(106分類)'!CU51/'生産者価格表(106分類)'!CU$119,0)</f>
        <v>0</v>
      </c>
      <c r="CV51" s="303">
        <f>IFERROR('生産者価格表(106分類)'!CV51/'生産者価格表(106分類)'!CV$119,0)</f>
        <v>1.1039998318918236E-2</v>
      </c>
      <c r="CW51" s="303">
        <f>IFERROR('生産者価格表(106分類)'!CW51/'生産者価格表(106分類)'!CW$119,0)</f>
        <v>1.3644665174698333E-7</v>
      </c>
      <c r="CX51" s="303">
        <f>IFERROR('生産者価格表(106分類)'!CX51/'生産者価格表(106分類)'!CX$119,0)</f>
        <v>0</v>
      </c>
      <c r="CY51" s="303">
        <f>IFERROR('生産者価格表(106分類)'!CY51/'生産者価格表(106分類)'!CY$119,0)</f>
        <v>0</v>
      </c>
      <c r="CZ51" s="303">
        <f>IFERROR('生産者価格表(106分類)'!CZ51/'生産者価格表(106分類)'!CZ$119,0)</f>
        <v>0</v>
      </c>
      <c r="DA51" s="303">
        <f>IFERROR('生産者価格表(106分類)'!DA51/'生産者価格表(106分類)'!DA$119,0)</f>
        <v>0</v>
      </c>
      <c r="DB51" s="303">
        <f>IFERROR('生産者価格表(106分類)'!DB51/'生産者価格表(106分類)'!DB$119,0)</f>
        <v>5.4228553634093653E-6</v>
      </c>
      <c r="DC51" s="303">
        <f>IFERROR('生産者価格表(106分類)'!DC51/'生産者価格表(106分類)'!DC$119,0)</f>
        <v>0</v>
      </c>
      <c r="DD51" s="304">
        <f>IFERROR('生産者価格表(106分類)'!DD51/'生産者価格表(106分類)'!DD$119,0)</f>
        <v>6.8531030507958855E-5</v>
      </c>
      <c r="DE51" s="304">
        <f>IFERROR('生産者価格表(106分類)'!DE51/'生産者価格表(106分類)'!DE$119,0)</f>
        <v>2.615842857353758E-3</v>
      </c>
    </row>
    <row r="52" spans="1:109" x14ac:dyDescent="0.15">
      <c r="A52" s="309" t="s">
        <v>116</v>
      </c>
      <c r="B52" s="302" t="s">
        <v>117</v>
      </c>
      <c r="C52" s="303">
        <f>IFERROR('生産者価格表(106分類)'!C52/'生産者価格表(106分類)'!C$119,0)</f>
        <v>0</v>
      </c>
      <c r="D52" s="303">
        <f>IFERROR('生産者価格表(106分類)'!D52/'生産者価格表(106分類)'!D$119,0)</f>
        <v>0</v>
      </c>
      <c r="E52" s="303">
        <f>IFERROR('生産者価格表(106分類)'!E52/'生産者価格表(106分類)'!E$119,0)</f>
        <v>0</v>
      </c>
      <c r="F52" s="303">
        <f>IFERROR('生産者価格表(106分類)'!F52/'生産者価格表(106分類)'!F$119,0)</f>
        <v>0</v>
      </c>
      <c r="G52" s="303">
        <f>IFERROR('生産者価格表(106分類)'!G52/'生産者価格表(106分類)'!G$119,0)</f>
        <v>0</v>
      </c>
      <c r="H52" s="303">
        <f>IFERROR('生産者価格表(106分類)'!H52/'生産者価格表(106分類)'!H$119,0)</f>
        <v>0</v>
      </c>
      <c r="I52" s="303">
        <f>IFERROR('生産者価格表(106分類)'!I52/'生産者価格表(106分類)'!I$119,0)</f>
        <v>0</v>
      </c>
      <c r="J52" s="303">
        <f>IFERROR('生産者価格表(106分類)'!J52/'生産者価格表(106分類)'!J$119,0)</f>
        <v>0</v>
      </c>
      <c r="K52" s="303">
        <f>IFERROR('生産者価格表(106分類)'!K52/'生産者価格表(106分類)'!K$119,0)</f>
        <v>0</v>
      </c>
      <c r="L52" s="303">
        <f>IFERROR('生産者価格表(106分類)'!L52/'生産者価格表(106分類)'!L$119,0)</f>
        <v>0</v>
      </c>
      <c r="M52" s="303">
        <f>IFERROR('生産者価格表(106分類)'!M52/'生産者価格表(106分類)'!M$119,0)</f>
        <v>0</v>
      </c>
      <c r="N52" s="303">
        <f>IFERROR('生産者価格表(106分類)'!N52/'生産者価格表(106分類)'!N$119,0)</f>
        <v>0</v>
      </c>
      <c r="O52" s="303">
        <f>IFERROR('生産者価格表(106分類)'!O52/'生産者価格表(106分類)'!O$119,0)</f>
        <v>0</v>
      </c>
      <c r="P52" s="303">
        <f>IFERROR('生産者価格表(106分類)'!P52/'生産者価格表(106分類)'!P$119,0)</f>
        <v>0</v>
      </c>
      <c r="Q52" s="303">
        <f>IFERROR('生産者価格表(106分類)'!Q52/'生産者価格表(106分類)'!Q$119,0)</f>
        <v>0</v>
      </c>
      <c r="R52" s="303">
        <f>IFERROR('生産者価格表(106分類)'!R52/'生産者価格表(106分類)'!R$119,0)</f>
        <v>0</v>
      </c>
      <c r="S52" s="303">
        <f>IFERROR('生産者価格表(106分類)'!S52/'生産者価格表(106分類)'!S$119,0)</f>
        <v>0</v>
      </c>
      <c r="T52" s="303">
        <f>IFERROR('生産者価格表(106分類)'!T52/'生産者価格表(106分類)'!T$119,0)</f>
        <v>0</v>
      </c>
      <c r="U52" s="303">
        <f>IFERROR('生産者価格表(106分類)'!U52/'生産者価格表(106分類)'!U$119,0)</f>
        <v>0</v>
      </c>
      <c r="V52" s="303">
        <f>IFERROR('生産者価格表(106分類)'!V52/'生産者価格表(106分類)'!V$119,0)</f>
        <v>0</v>
      </c>
      <c r="W52" s="303">
        <f>IFERROR('生産者価格表(106分類)'!W52/'生産者価格表(106分類)'!W$119,0)</f>
        <v>0</v>
      </c>
      <c r="X52" s="303">
        <f>IFERROR('生産者価格表(106分類)'!X52/'生産者価格表(106分類)'!X$119,0)</f>
        <v>0</v>
      </c>
      <c r="Y52" s="303">
        <f>IFERROR('生産者価格表(106分類)'!Y52/'生産者価格表(106分類)'!Y$119,0)</f>
        <v>0</v>
      </c>
      <c r="Z52" s="303">
        <f>IFERROR('生産者価格表(106分類)'!Z52/'生産者価格表(106分類)'!Z$119,0)</f>
        <v>0</v>
      </c>
      <c r="AA52" s="303">
        <f>IFERROR('生産者価格表(106分類)'!AA52/'生産者価格表(106分類)'!AA$119,0)</f>
        <v>0</v>
      </c>
      <c r="AB52" s="303">
        <f>IFERROR('生産者価格表(106分類)'!AB52/'生産者価格表(106分類)'!AB$119,0)</f>
        <v>0</v>
      </c>
      <c r="AC52" s="303">
        <f>IFERROR('生産者価格表(106分類)'!AC52/'生産者価格表(106分類)'!AC$119,0)</f>
        <v>0</v>
      </c>
      <c r="AD52" s="303">
        <f>IFERROR('生産者価格表(106分類)'!AD52/'生産者価格表(106分類)'!AD$119,0)</f>
        <v>1.4906895258936498E-6</v>
      </c>
      <c r="AE52" s="303">
        <f>IFERROR('生産者価格表(106分類)'!AE52/'生産者価格表(106分類)'!AE$119,0)</f>
        <v>0</v>
      </c>
      <c r="AF52" s="303">
        <f>IFERROR('生産者価格表(106分類)'!AF52/'生産者価格表(106分類)'!AF$119,0)</f>
        <v>0</v>
      </c>
      <c r="AG52" s="303">
        <f>IFERROR('生産者価格表(106分類)'!AG52/'生産者価格表(106分類)'!AG$119,0)</f>
        <v>0</v>
      </c>
      <c r="AH52" s="303">
        <f>IFERROR('生産者価格表(106分類)'!AH52/'生産者価格表(106分類)'!AH$119,0)</f>
        <v>0</v>
      </c>
      <c r="AI52" s="303">
        <f>IFERROR('生産者価格表(106分類)'!AI52/'生産者価格表(106分類)'!AI$119,0)</f>
        <v>0</v>
      </c>
      <c r="AJ52" s="303">
        <f>IFERROR('生産者価格表(106分類)'!AJ52/'生産者価格表(106分類)'!AJ$119,0)</f>
        <v>0</v>
      </c>
      <c r="AK52" s="303">
        <f>IFERROR('生産者価格表(106分類)'!AK52/'生産者価格表(106分類)'!AK$119,0)</f>
        <v>0</v>
      </c>
      <c r="AL52" s="303">
        <f>IFERROR('生産者価格表(106分類)'!AL52/'生産者価格表(106分類)'!AL$119,0)</f>
        <v>0</v>
      </c>
      <c r="AM52" s="303">
        <f>IFERROR('生産者価格表(106分類)'!AM52/'生産者価格表(106分類)'!AM$119,0)</f>
        <v>0</v>
      </c>
      <c r="AN52" s="303">
        <f>IFERROR('生産者価格表(106分類)'!AN52/'生産者価格表(106分類)'!AN$119,0)</f>
        <v>0</v>
      </c>
      <c r="AO52" s="303">
        <f>IFERROR('生産者価格表(106分類)'!AO52/'生産者価格表(106分類)'!AO$119,0)</f>
        <v>0</v>
      </c>
      <c r="AP52" s="303">
        <f>IFERROR('生産者価格表(106分類)'!AP52/'生産者価格表(106分類)'!AP$119,0)</f>
        <v>0</v>
      </c>
      <c r="AQ52" s="303">
        <f>IFERROR('生産者価格表(106分類)'!AQ52/'生産者価格表(106分類)'!AQ$119,0)</f>
        <v>0</v>
      </c>
      <c r="AR52" s="303">
        <f>IFERROR('生産者価格表(106分類)'!AR52/'生産者価格表(106分類)'!AR$119,0)</f>
        <v>0</v>
      </c>
      <c r="AS52" s="303">
        <f>IFERROR('生産者価格表(106分類)'!AS52/'生産者価格表(106分類)'!AS$119,0)</f>
        <v>0</v>
      </c>
      <c r="AT52" s="303">
        <f>IFERROR('生産者価格表(106分類)'!AT52/'生産者価格表(106分類)'!AT$119,0)</f>
        <v>0</v>
      </c>
      <c r="AU52" s="303">
        <f>IFERROR('生産者価格表(106分類)'!AU52/'生産者価格表(106分類)'!AU$119,0)</f>
        <v>0</v>
      </c>
      <c r="AV52" s="303">
        <f>IFERROR('生産者価格表(106分類)'!AV52/'生産者価格表(106分類)'!AV$119,0)</f>
        <v>0</v>
      </c>
      <c r="AW52" s="303">
        <f>IFERROR('生産者価格表(106分類)'!AW52/'生産者価格表(106分類)'!AW$119,0)</f>
        <v>0</v>
      </c>
      <c r="AX52" s="303">
        <f>IFERROR('生産者価格表(106分類)'!AX52/'生産者価格表(106分類)'!AX$119,0)</f>
        <v>0</v>
      </c>
      <c r="AY52" s="303">
        <f>IFERROR('生産者価格表(106分類)'!AY52/'生産者価格表(106分類)'!AY$119,0)</f>
        <v>7.8334498316070408E-2</v>
      </c>
      <c r="AZ52" s="303">
        <f>IFERROR('生産者価格表(106分類)'!AZ52/'生産者価格表(106分類)'!AZ$119,0)</f>
        <v>0</v>
      </c>
      <c r="BA52" s="303">
        <f>IFERROR('生産者価格表(106分類)'!BA52/'生産者価格表(106分類)'!BA$119,0)</f>
        <v>5.2858313291222877E-6</v>
      </c>
      <c r="BB52" s="303">
        <f>IFERROR('生産者価格表(106分類)'!BB52/'生産者価格表(106分類)'!BB$119,0)</f>
        <v>0</v>
      </c>
      <c r="BC52" s="303">
        <f>IFERROR('生産者価格表(106分類)'!BC52/'生産者価格表(106分類)'!BC$119,0)</f>
        <v>0</v>
      </c>
      <c r="BD52" s="303">
        <f>IFERROR('生産者価格表(106分類)'!BD52/'生産者価格表(106分類)'!BD$119,0)</f>
        <v>0</v>
      </c>
      <c r="BE52" s="303">
        <f>IFERROR('生産者価格表(106分類)'!BE52/'生産者価格表(106分類)'!BE$119,0)</f>
        <v>0</v>
      </c>
      <c r="BF52" s="303">
        <f>IFERROR('生産者価格表(106分類)'!BF52/'生産者価格表(106分類)'!BF$119,0)</f>
        <v>0</v>
      </c>
      <c r="BG52" s="303">
        <f>IFERROR('生産者価格表(106分類)'!BG52/'生産者価格表(106分類)'!BG$119,0)</f>
        <v>1.1945380776175144E-4</v>
      </c>
      <c r="BH52" s="303">
        <f>IFERROR('生産者価格表(106分類)'!BH52/'生産者価格表(106分類)'!BH$119,0)</f>
        <v>1.179451336711515E-3</v>
      </c>
      <c r="BI52" s="303">
        <f>IFERROR('生産者価格表(106分類)'!BI52/'生産者価格表(106分類)'!BI$119,0)</f>
        <v>4.04244567963618E-6</v>
      </c>
      <c r="BJ52" s="303">
        <f>IFERROR('生産者価格表(106分類)'!BJ52/'生産者価格表(106分類)'!BJ$119,0)</f>
        <v>0</v>
      </c>
      <c r="BK52" s="303">
        <f>IFERROR('生産者価格表(106分類)'!BK52/'生産者価格表(106分類)'!BK$119,0)</f>
        <v>3.4707724611640739E-3</v>
      </c>
      <c r="BL52" s="303">
        <f>IFERROR('生産者価格表(106分類)'!BL52/'生産者価格表(106分類)'!BL$119,0)</f>
        <v>0</v>
      </c>
      <c r="BM52" s="303">
        <f>IFERROR('生産者価格表(106分類)'!BM52/'生産者価格表(106分類)'!BM$119,0)</f>
        <v>0</v>
      </c>
      <c r="BN52" s="303">
        <f>IFERROR('生産者価格表(106分類)'!BN52/'生産者価格表(106分類)'!BN$119,0)</f>
        <v>0</v>
      </c>
      <c r="BO52" s="303">
        <f>IFERROR('生産者価格表(106分類)'!BO52/'生産者価格表(106分類)'!BO$119,0)</f>
        <v>0</v>
      </c>
      <c r="BP52" s="303">
        <f>IFERROR('生産者価格表(106分類)'!BP52/'生産者価格表(106分類)'!BP$119,0)</f>
        <v>0</v>
      </c>
      <c r="BQ52" s="303">
        <f>IFERROR('生産者価格表(106分類)'!BQ52/'生産者価格表(106分類)'!BQ$119,0)</f>
        <v>0</v>
      </c>
      <c r="BR52" s="303">
        <f>IFERROR('生産者価格表(106分類)'!BR52/'生産者価格表(106分類)'!BR$119,0)</f>
        <v>0</v>
      </c>
      <c r="BS52" s="303">
        <f>IFERROR('生産者価格表(106分類)'!BS52/'生産者価格表(106分類)'!BS$119,0)</f>
        <v>0</v>
      </c>
      <c r="BT52" s="303">
        <f>IFERROR('生産者価格表(106分類)'!BT52/'生産者価格表(106分類)'!BT$119,0)</f>
        <v>0</v>
      </c>
      <c r="BU52" s="303">
        <f>IFERROR('生産者価格表(106分類)'!BU52/'生産者価格表(106分類)'!BU$119,0)</f>
        <v>0</v>
      </c>
      <c r="BV52" s="303">
        <f>IFERROR('生産者価格表(106分類)'!BV52/'生産者価格表(106分類)'!BV$119,0)</f>
        <v>0</v>
      </c>
      <c r="BW52" s="303">
        <f>IFERROR('生産者価格表(106分類)'!BW52/'生産者価格表(106分類)'!BW$119,0)</f>
        <v>0</v>
      </c>
      <c r="BX52" s="303">
        <f>IFERROR('生産者価格表(106分類)'!BX52/'生産者価格表(106分類)'!BX$119,0)</f>
        <v>0</v>
      </c>
      <c r="BY52" s="303">
        <f>IFERROR('生産者価格表(106分類)'!BY52/'生産者価格表(106分類)'!BY$119,0)</f>
        <v>1.3248827285148558E-5</v>
      </c>
      <c r="BZ52" s="303">
        <f>IFERROR('生産者価格表(106分類)'!BZ52/'生産者価格表(106分類)'!BZ$119,0)</f>
        <v>0</v>
      </c>
      <c r="CA52" s="303">
        <f>IFERROR('生産者価格表(106分類)'!CA52/'生産者価格表(106分類)'!CA$119,0)</f>
        <v>0</v>
      </c>
      <c r="CB52" s="303">
        <f>IFERROR('生産者価格表(106分類)'!CB52/'生産者価格表(106分類)'!CB$119,0)</f>
        <v>0</v>
      </c>
      <c r="CC52" s="303">
        <f>IFERROR('生産者価格表(106分類)'!CC52/'生産者価格表(106分類)'!CC$119,0)</f>
        <v>0</v>
      </c>
      <c r="CD52" s="303">
        <f>IFERROR('生産者価格表(106分類)'!CD52/'生産者価格表(106分類)'!CD$119,0)</f>
        <v>0</v>
      </c>
      <c r="CE52" s="303">
        <f>IFERROR('生産者価格表(106分類)'!CE52/'生産者価格表(106分類)'!CE$119,0)</f>
        <v>7.3646287402503969E-5</v>
      </c>
      <c r="CF52" s="303">
        <f>IFERROR('生産者価格表(106分類)'!CF52/'生産者価格表(106分類)'!CF$119,0)</f>
        <v>0</v>
      </c>
      <c r="CG52" s="303">
        <f>IFERROR('生産者価格表(106分類)'!CG52/'生産者価格表(106分類)'!CG$119,0)</f>
        <v>0</v>
      </c>
      <c r="CH52" s="303">
        <f>IFERROR('生産者価格表(106分類)'!CH52/'生産者価格表(106分類)'!CH$119,0)</f>
        <v>0</v>
      </c>
      <c r="CI52" s="303">
        <f>IFERROR('生産者価格表(106分類)'!CI52/'生産者価格表(106分類)'!CI$119,0)</f>
        <v>0</v>
      </c>
      <c r="CJ52" s="303">
        <f>IFERROR('生産者価格表(106分類)'!CJ52/'生産者価格表(106分類)'!CJ$119,0)</f>
        <v>0</v>
      </c>
      <c r="CK52" s="303">
        <f>IFERROR('生産者価格表(106分類)'!CK52/'生産者価格表(106分類)'!CK$119,0)</f>
        <v>9.8377840350125908E-5</v>
      </c>
      <c r="CL52" s="303">
        <f>IFERROR('生産者価格表(106分類)'!CL52/'生産者価格表(106分類)'!CL$119,0)</f>
        <v>4.5314900220225592E-4</v>
      </c>
      <c r="CM52" s="303">
        <f>IFERROR('生産者価格表(106分類)'!CM52/'生産者価格表(106分類)'!CM$119,0)</f>
        <v>0</v>
      </c>
      <c r="CN52" s="303">
        <f>IFERROR('生産者価格表(106分類)'!CN52/'生産者価格表(106分類)'!CN$119,0)</f>
        <v>0</v>
      </c>
      <c r="CO52" s="303">
        <f>IFERROR('生産者価格表(106分類)'!CO52/'生産者価格表(106分類)'!CO$119,0)</f>
        <v>0</v>
      </c>
      <c r="CP52" s="303">
        <f>IFERROR('生産者価格表(106分類)'!CP52/'生産者価格表(106分類)'!CP$119,0)</f>
        <v>0</v>
      </c>
      <c r="CQ52" s="303">
        <f>IFERROR('生産者価格表(106分類)'!CQ52/'生産者価格表(106分類)'!CQ$119,0)</f>
        <v>0</v>
      </c>
      <c r="CR52" s="303">
        <f>IFERROR('生産者価格表(106分類)'!CR52/'生産者価格表(106分類)'!CR$119,0)</f>
        <v>0</v>
      </c>
      <c r="CS52" s="303">
        <f>IFERROR('生産者価格表(106分類)'!CS52/'生産者価格表(106分類)'!CS$119,0)</f>
        <v>0</v>
      </c>
      <c r="CT52" s="303">
        <f>IFERROR('生産者価格表(106分類)'!CT52/'生産者価格表(106分類)'!CT$119,0)</f>
        <v>7.9713455911312663E-5</v>
      </c>
      <c r="CU52" s="303">
        <f>IFERROR('生産者価格表(106分類)'!CU52/'生産者価格表(106分類)'!CU$119,0)</f>
        <v>0</v>
      </c>
      <c r="CV52" s="303">
        <f>IFERROR('生産者価格表(106分類)'!CV52/'生産者価格表(106分類)'!CV$119,0)</f>
        <v>2.9629833004619984E-3</v>
      </c>
      <c r="CW52" s="303">
        <f>IFERROR('生産者価格表(106分類)'!CW52/'生産者価格表(106分類)'!CW$119,0)</f>
        <v>1.8010958030601799E-5</v>
      </c>
      <c r="CX52" s="303">
        <f>IFERROR('生産者価格表(106分類)'!CX52/'生産者価格表(106分類)'!CX$119,0)</f>
        <v>0</v>
      </c>
      <c r="CY52" s="303">
        <f>IFERROR('生産者価格表(106分類)'!CY52/'生産者価格表(106分類)'!CY$119,0)</f>
        <v>0</v>
      </c>
      <c r="CZ52" s="303">
        <f>IFERROR('生産者価格表(106分類)'!CZ52/'生産者価格表(106分類)'!CZ$119,0)</f>
        <v>0</v>
      </c>
      <c r="DA52" s="303">
        <f>IFERROR('生産者価格表(106分類)'!DA52/'生産者価格表(106分類)'!DA$119,0)</f>
        <v>4.0634624364447046E-4</v>
      </c>
      <c r="DB52" s="303">
        <f>IFERROR('生産者価格表(106分類)'!DB52/'生産者価格表(106分類)'!DB$119,0)</f>
        <v>9.3667501731616319E-6</v>
      </c>
      <c r="DC52" s="303">
        <f>IFERROR('生産者価格表(106分類)'!DC52/'生産者価格表(106分類)'!DC$119,0)</f>
        <v>0</v>
      </c>
      <c r="DD52" s="304">
        <f>IFERROR('生産者価格表(106分類)'!DD52/'生産者価格表(106分類)'!DD$119,0)</f>
        <v>0</v>
      </c>
      <c r="DE52" s="304">
        <f>IFERROR('生産者価格表(106分類)'!DE52/'生産者価格表(106分類)'!DE$119,0)</f>
        <v>1.7549612010898412E-4</v>
      </c>
    </row>
    <row r="53" spans="1:109" x14ac:dyDescent="0.15">
      <c r="A53" s="309" t="s">
        <v>118</v>
      </c>
      <c r="B53" s="302" t="s">
        <v>119</v>
      </c>
      <c r="C53" s="303">
        <f>IFERROR('生産者価格表(106分類)'!C53/'生産者価格表(106分類)'!C$119,0)</f>
        <v>0</v>
      </c>
      <c r="D53" s="303">
        <f>IFERROR('生産者価格表(106分類)'!D53/'生産者価格表(106分類)'!D$119,0)</f>
        <v>0</v>
      </c>
      <c r="E53" s="303">
        <f>IFERROR('生産者価格表(106分類)'!E53/'生産者価格表(106分類)'!E$119,0)</f>
        <v>0</v>
      </c>
      <c r="F53" s="303">
        <f>IFERROR('生産者価格表(106分類)'!F53/'生産者価格表(106分類)'!F$119,0)</f>
        <v>0</v>
      </c>
      <c r="G53" s="303">
        <f>IFERROR('生産者価格表(106分類)'!G53/'生産者価格表(106分類)'!G$119,0)</f>
        <v>0</v>
      </c>
      <c r="H53" s="303">
        <f>IFERROR('生産者価格表(106分類)'!H53/'生産者価格表(106分類)'!H$119,0)</f>
        <v>0</v>
      </c>
      <c r="I53" s="303">
        <f>IFERROR('生産者価格表(106分類)'!I53/'生産者価格表(106分類)'!I$119,0)</f>
        <v>0</v>
      </c>
      <c r="J53" s="303">
        <f>IFERROR('生産者価格表(106分類)'!J53/'生産者価格表(106分類)'!J$119,0)</f>
        <v>0</v>
      </c>
      <c r="K53" s="303">
        <f>IFERROR('生産者価格表(106分類)'!K53/'生産者価格表(106分類)'!K$119,0)</f>
        <v>0</v>
      </c>
      <c r="L53" s="303">
        <f>IFERROR('生産者価格表(106分類)'!L53/'生産者価格表(106分類)'!L$119,0)</f>
        <v>0</v>
      </c>
      <c r="M53" s="303">
        <f>IFERROR('生産者価格表(106分類)'!M53/'生産者価格表(106分類)'!M$119,0)</f>
        <v>0</v>
      </c>
      <c r="N53" s="303">
        <f>IFERROR('生産者価格表(106分類)'!N53/'生産者価格表(106分類)'!N$119,0)</f>
        <v>0</v>
      </c>
      <c r="O53" s="303">
        <f>IFERROR('生産者価格表(106分類)'!O53/'生産者価格表(106分類)'!O$119,0)</f>
        <v>0</v>
      </c>
      <c r="P53" s="303">
        <f>IFERROR('生産者価格表(106分類)'!P53/'生産者価格表(106分類)'!P$119,0)</f>
        <v>0</v>
      </c>
      <c r="Q53" s="303">
        <f>IFERROR('生産者価格表(106分類)'!Q53/'生産者価格表(106分類)'!Q$119,0)</f>
        <v>0</v>
      </c>
      <c r="R53" s="303">
        <f>IFERROR('生産者価格表(106分類)'!R53/'生産者価格表(106分類)'!R$119,0)</f>
        <v>0</v>
      </c>
      <c r="S53" s="303">
        <f>IFERROR('生産者価格表(106分類)'!S53/'生産者価格表(106分類)'!S$119,0)</f>
        <v>0</v>
      </c>
      <c r="T53" s="303">
        <f>IFERROR('生産者価格表(106分類)'!T53/'生産者価格表(106分類)'!T$119,0)</f>
        <v>0</v>
      </c>
      <c r="U53" s="303">
        <f>IFERROR('生産者価格表(106分類)'!U53/'生産者価格表(106分類)'!U$119,0)</f>
        <v>0</v>
      </c>
      <c r="V53" s="303">
        <f>IFERROR('生産者価格表(106分類)'!V53/'生産者価格表(106分類)'!V$119,0)</f>
        <v>0</v>
      </c>
      <c r="W53" s="303">
        <f>IFERROR('生産者価格表(106分類)'!W53/'生産者価格表(106分類)'!W$119,0)</f>
        <v>0</v>
      </c>
      <c r="X53" s="303">
        <f>IFERROR('生産者価格表(106分類)'!X53/'生産者価格表(106分類)'!X$119,0)</f>
        <v>0</v>
      </c>
      <c r="Y53" s="303">
        <f>IFERROR('生産者価格表(106分類)'!Y53/'生産者価格表(106分類)'!Y$119,0)</f>
        <v>0</v>
      </c>
      <c r="Z53" s="303">
        <f>IFERROR('生産者価格表(106分類)'!Z53/'生産者価格表(106分類)'!Z$119,0)</f>
        <v>0</v>
      </c>
      <c r="AA53" s="303">
        <f>IFERROR('生産者価格表(106分類)'!AA53/'生産者価格表(106分類)'!AA$119,0)</f>
        <v>0</v>
      </c>
      <c r="AB53" s="303">
        <f>IFERROR('生産者価格表(106分類)'!AB53/'生産者価格表(106分類)'!AB$119,0)</f>
        <v>0</v>
      </c>
      <c r="AC53" s="303">
        <f>IFERROR('生産者価格表(106分類)'!AC53/'生産者価格表(106分類)'!AC$119,0)</f>
        <v>0</v>
      </c>
      <c r="AD53" s="303">
        <f>IFERROR('生産者価格表(106分類)'!AD53/'生産者価格表(106分類)'!AD$119,0)</f>
        <v>0</v>
      </c>
      <c r="AE53" s="303">
        <f>IFERROR('生産者価格表(106分類)'!AE53/'生産者価格表(106分類)'!AE$119,0)</f>
        <v>0</v>
      </c>
      <c r="AF53" s="303">
        <f>IFERROR('生産者価格表(106分類)'!AF53/'生産者価格表(106分類)'!AF$119,0)</f>
        <v>0</v>
      </c>
      <c r="AG53" s="303">
        <f>IFERROR('生産者価格表(106分類)'!AG53/'生産者価格表(106分類)'!AG$119,0)</f>
        <v>0</v>
      </c>
      <c r="AH53" s="303">
        <f>IFERROR('生産者価格表(106分類)'!AH53/'生産者価格表(106分類)'!AH$119,0)</f>
        <v>0</v>
      </c>
      <c r="AI53" s="303">
        <f>IFERROR('生産者価格表(106分類)'!AI53/'生産者価格表(106分類)'!AI$119,0)</f>
        <v>0</v>
      </c>
      <c r="AJ53" s="303">
        <f>IFERROR('生産者価格表(106分類)'!AJ53/'生産者価格表(106分類)'!AJ$119,0)</f>
        <v>0</v>
      </c>
      <c r="AK53" s="303">
        <f>IFERROR('生産者価格表(106分類)'!AK53/'生産者価格表(106分類)'!AK$119,0)</f>
        <v>0</v>
      </c>
      <c r="AL53" s="303">
        <f>IFERROR('生産者価格表(106分類)'!AL53/'生産者価格表(106分類)'!AL$119,0)</f>
        <v>0</v>
      </c>
      <c r="AM53" s="303">
        <f>IFERROR('生産者価格表(106分類)'!AM53/'生産者価格表(106分類)'!AM$119,0)</f>
        <v>0</v>
      </c>
      <c r="AN53" s="303">
        <f>IFERROR('生産者価格表(106分類)'!AN53/'生産者価格表(106分類)'!AN$119,0)</f>
        <v>0</v>
      </c>
      <c r="AO53" s="303">
        <f>IFERROR('生産者価格表(106分類)'!AO53/'生産者価格表(106分類)'!AO$119,0)</f>
        <v>0</v>
      </c>
      <c r="AP53" s="303">
        <f>IFERROR('生産者価格表(106分類)'!AP53/'生産者価格表(106分類)'!AP$119,0)</f>
        <v>0</v>
      </c>
      <c r="AQ53" s="303">
        <f>IFERROR('生産者価格表(106分類)'!AQ53/'生産者価格表(106分類)'!AQ$119,0)</f>
        <v>0</v>
      </c>
      <c r="AR53" s="303">
        <f>IFERROR('生産者価格表(106分類)'!AR53/'生産者価格表(106分類)'!AR$119,0)</f>
        <v>0</v>
      </c>
      <c r="AS53" s="303">
        <f>IFERROR('生産者価格表(106分類)'!AS53/'生産者価格表(106分類)'!AS$119,0)</f>
        <v>9.879063408604618E-4</v>
      </c>
      <c r="AT53" s="303">
        <f>IFERROR('生産者価格表(106分類)'!AT53/'生産者価格表(106分類)'!AT$119,0)</f>
        <v>1.394859317502966E-3</v>
      </c>
      <c r="AU53" s="303">
        <f>IFERROR('生産者価格表(106分類)'!AU53/'生産者価格表(106分類)'!AU$119,0)</f>
        <v>3.0982372615525038E-3</v>
      </c>
      <c r="AV53" s="303">
        <f>IFERROR('生産者価格表(106分類)'!AV53/'生産者価格表(106分類)'!AV$119,0)</f>
        <v>1.0834315225488021E-4</v>
      </c>
      <c r="AW53" s="303">
        <f>IFERROR('生産者価格表(106分類)'!AW53/'生産者価格表(106分類)'!AW$119,0)</f>
        <v>0</v>
      </c>
      <c r="AX53" s="303">
        <f>IFERROR('生産者価格表(106分類)'!AX53/'生産者価格表(106分類)'!AX$119,0)</f>
        <v>9.173548483067663E-4</v>
      </c>
      <c r="AY53" s="303">
        <f>IFERROR('生産者価格表(106分類)'!AY53/'生産者価格表(106分類)'!AY$119,0)</f>
        <v>0</v>
      </c>
      <c r="AZ53" s="303">
        <f>IFERROR('生産者価格表(106分類)'!AZ53/'生産者価格表(106分類)'!AZ$119,0)</f>
        <v>5.0611076448783356E-2</v>
      </c>
      <c r="BA53" s="303">
        <f>IFERROR('生産者価格表(106分類)'!BA53/'生産者価格表(106分類)'!BA$119,0)</f>
        <v>0</v>
      </c>
      <c r="BB53" s="303">
        <f>IFERROR('生産者価格表(106分類)'!BB53/'生産者価格表(106分類)'!BB$119,0)</f>
        <v>6.103618666683982E-4</v>
      </c>
      <c r="BC53" s="303">
        <f>IFERROR('生産者価格表(106分類)'!BC53/'生産者価格表(106分類)'!BC$119,0)</f>
        <v>1.1975465915047086E-4</v>
      </c>
      <c r="BD53" s="303">
        <f>IFERROR('生産者価格表(106分類)'!BD53/'生産者価格表(106分類)'!BD$119,0)</f>
        <v>0</v>
      </c>
      <c r="BE53" s="303">
        <f>IFERROR('生産者価格表(106分類)'!BE53/'生産者価格表(106分類)'!BE$119,0)</f>
        <v>0</v>
      </c>
      <c r="BF53" s="303">
        <f>IFERROR('生産者価格表(106分類)'!BF53/'生産者価格表(106分類)'!BF$119,0)</f>
        <v>4.5672173360608756E-7</v>
      </c>
      <c r="BG53" s="303">
        <f>IFERROR('生産者価格表(106分類)'!BG53/'生産者価格表(106分類)'!BG$119,0)</f>
        <v>2.8133431276302148E-3</v>
      </c>
      <c r="BH53" s="303">
        <f>IFERROR('生産者価格表(106分類)'!BH53/'生産者価格表(106分類)'!BH$119,0)</f>
        <v>8.7366765682334434E-5</v>
      </c>
      <c r="BI53" s="303">
        <f>IFERROR('生産者価格表(106分類)'!BI53/'生産者価格表(106分類)'!BI$119,0)</f>
        <v>0</v>
      </c>
      <c r="BJ53" s="303">
        <f>IFERROR('生産者価格表(106分類)'!BJ53/'生産者価格表(106分類)'!BJ$119,0)</f>
        <v>0</v>
      </c>
      <c r="BK53" s="303">
        <f>IFERROR('生産者価格表(106分類)'!BK53/'生産者価格表(106分類)'!BK$119,0)</f>
        <v>1.2666423827982097E-4</v>
      </c>
      <c r="BL53" s="303">
        <f>IFERROR('生産者価格表(106分類)'!BL53/'生産者価格表(106分類)'!BL$119,0)</f>
        <v>3.872154800737579E-5</v>
      </c>
      <c r="BM53" s="303">
        <f>IFERROR('生産者価格表(106分類)'!BM53/'生産者価格表(106分類)'!BM$119,0)</f>
        <v>3.3268099940163948E-4</v>
      </c>
      <c r="BN53" s="303">
        <f>IFERROR('生産者価格表(106分類)'!BN53/'生産者価格表(106分類)'!BN$119,0)</f>
        <v>1.3121905779384475E-3</v>
      </c>
      <c r="BO53" s="303">
        <f>IFERROR('生産者価格表(106分類)'!BO53/'生産者価格表(106分類)'!BO$119,0)</f>
        <v>0</v>
      </c>
      <c r="BP53" s="303">
        <f>IFERROR('生産者価格表(106分類)'!BP53/'生産者価格表(106分類)'!BP$119,0)</f>
        <v>0</v>
      </c>
      <c r="BQ53" s="303">
        <f>IFERROR('生産者価格表(106分類)'!BQ53/'生産者価格表(106分類)'!BQ$119,0)</f>
        <v>0</v>
      </c>
      <c r="BR53" s="303">
        <f>IFERROR('生産者価格表(106分類)'!BR53/'生産者価格表(106分類)'!BR$119,0)</f>
        <v>0</v>
      </c>
      <c r="BS53" s="303">
        <f>IFERROR('生産者価格表(106分類)'!BS53/'生産者価格表(106分類)'!BS$119,0)</f>
        <v>0</v>
      </c>
      <c r="BT53" s="303">
        <f>IFERROR('生産者価格表(106分類)'!BT53/'生産者価格表(106分類)'!BT$119,0)</f>
        <v>0</v>
      </c>
      <c r="BU53" s="303">
        <f>IFERROR('生産者価格表(106分類)'!BU53/'生産者価格表(106分類)'!BU$119,0)</f>
        <v>0</v>
      </c>
      <c r="BV53" s="303">
        <f>IFERROR('生産者価格表(106分類)'!BV53/'生産者価格表(106分類)'!BV$119,0)</f>
        <v>0</v>
      </c>
      <c r="BW53" s="303">
        <f>IFERROR('生産者価格表(106分類)'!BW53/'生産者価格表(106分類)'!BW$119,0)</f>
        <v>0</v>
      </c>
      <c r="BX53" s="303">
        <f>IFERROR('生産者価格表(106分類)'!BX53/'生産者価格表(106分類)'!BX$119,0)</f>
        <v>1.7508721200143251E-5</v>
      </c>
      <c r="BY53" s="303">
        <f>IFERROR('生産者価格表(106分類)'!BY53/'生産者価格表(106分類)'!BY$119,0)</f>
        <v>0</v>
      </c>
      <c r="BZ53" s="303">
        <f>IFERROR('生産者価格表(106分類)'!BZ53/'生産者価格表(106分類)'!BZ$119,0)</f>
        <v>0</v>
      </c>
      <c r="CA53" s="303">
        <f>IFERROR('生産者価格表(106分類)'!CA53/'生産者価格表(106分類)'!CA$119,0)</f>
        <v>0</v>
      </c>
      <c r="CB53" s="303">
        <f>IFERROR('生産者価格表(106分類)'!CB53/'生産者価格表(106分類)'!CB$119,0)</f>
        <v>0</v>
      </c>
      <c r="CC53" s="303">
        <f>IFERROR('生産者価格表(106分類)'!CC53/'生産者価格表(106分類)'!CC$119,0)</f>
        <v>0</v>
      </c>
      <c r="CD53" s="303">
        <f>IFERROR('生産者価格表(106分類)'!CD53/'生産者価格表(106分類)'!CD$119,0)</f>
        <v>0</v>
      </c>
      <c r="CE53" s="303">
        <f>IFERROR('生産者価格表(106分類)'!CE53/'生産者価格表(106分類)'!CE$119,0)</f>
        <v>0</v>
      </c>
      <c r="CF53" s="303">
        <f>IFERROR('生産者価格表(106分類)'!CF53/'生産者価格表(106分類)'!CF$119,0)</f>
        <v>0</v>
      </c>
      <c r="CG53" s="303">
        <f>IFERROR('生産者価格表(106分類)'!CG53/'生産者価格表(106分類)'!CG$119,0)</f>
        <v>0</v>
      </c>
      <c r="CH53" s="303">
        <f>IFERROR('生産者価格表(106分類)'!CH53/'生産者価格表(106分類)'!CH$119,0)</f>
        <v>0</v>
      </c>
      <c r="CI53" s="303">
        <f>IFERROR('生産者価格表(106分類)'!CI53/'生産者価格表(106分類)'!CI$119,0)</f>
        <v>8.5783862554235958E-6</v>
      </c>
      <c r="CJ53" s="303">
        <f>IFERROR('生産者価格表(106分類)'!CJ53/'生産者価格表(106分類)'!CJ$119,0)</f>
        <v>0</v>
      </c>
      <c r="CK53" s="303">
        <f>IFERROR('生産者価格表(106分類)'!CK53/'生産者価格表(106分類)'!CK$119,0)</f>
        <v>0</v>
      </c>
      <c r="CL53" s="303">
        <f>IFERROR('生産者価格表(106分類)'!CL53/'生産者価格表(106分類)'!CL$119,0)</f>
        <v>7.308877257125847E-4</v>
      </c>
      <c r="CM53" s="303">
        <f>IFERROR('生産者価格表(106分類)'!CM53/'生産者価格表(106分類)'!CM$119,0)</f>
        <v>0</v>
      </c>
      <c r="CN53" s="303">
        <f>IFERROR('生産者価格表(106分類)'!CN53/'生産者価格表(106分類)'!CN$119,0)</f>
        <v>0</v>
      </c>
      <c r="CO53" s="303">
        <f>IFERROR('生産者価格表(106分類)'!CO53/'生産者価格表(106分類)'!CO$119,0)</f>
        <v>7.5099066107277307E-5</v>
      </c>
      <c r="CP53" s="303">
        <f>IFERROR('生産者価格表(106分類)'!CP53/'生産者価格表(106分類)'!CP$119,0)</f>
        <v>0</v>
      </c>
      <c r="CQ53" s="303">
        <f>IFERROR('生産者価格表(106分類)'!CQ53/'生産者価格表(106分類)'!CQ$119,0)</f>
        <v>0</v>
      </c>
      <c r="CR53" s="303">
        <f>IFERROR('生産者価格表(106分類)'!CR53/'生産者価格表(106分類)'!CR$119,0)</f>
        <v>0</v>
      </c>
      <c r="CS53" s="303">
        <f>IFERROR('生産者価格表(106分類)'!CS53/'生産者価格表(106分類)'!CS$119,0)</f>
        <v>0</v>
      </c>
      <c r="CT53" s="303">
        <f>IFERROR('生産者価格表(106分類)'!CT53/'生産者価格表(106分類)'!CT$119,0)</f>
        <v>0</v>
      </c>
      <c r="CU53" s="303">
        <f>IFERROR('生産者価格表(106分類)'!CU53/'生産者価格表(106分類)'!CU$119,0)</f>
        <v>0</v>
      </c>
      <c r="CV53" s="303">
        <f>IFERROR('生産者価格表(106分類)'!CV53/'生産者価格表(106分類)'!CV$119,0)</f>
        <v>1.1292850808671652E-3</v>
      </c>
      <c r="CW53" s="303">
        <f>IFERROR('生産者価格表(106分類)'!CW53/'生産者価格表(106分類)'!CW$119,0)</f>
        <v>5.4942518436785293E-5</v>
      </c>
      <c r="CX53" s="303">
        <f>IFERROR('生産者価格表(106分類)'!CX53/'生産者価格表(106分類)'!CX$119,0)</f>
        <v>0</v>
      </c>
      <c r="CY53" s="303">
        <f>IFERROR('生産者価格表(106分類)'!CY53/'生産者価格表(106分類)'!CY$119,0)</f>
        <v>0</v>
      </c>
      <c r="CZ53" s="303">
        <f>IFERROR('生産者価格表(106分類)'!CZ53/'生産者価格表(106分類)'!CZ$119,0)</f>
        <v>0</v>
      </c>
      <c r="DA53" s="303">
        <f>IFERROR('生産者価格表(106分類)'!DA53/'生産者価格表(106分類)'!DA$119,0)</f>
        <v>0</v>
      </c>
      <c r="DB53" s="303">
        <f>IFERROR('生産者価格表(106分類)'!DB53/'生産者価格表(106分類)'!DB$119,0)</f>
        <v>0</v>
      </c>
      <c r="DC53" s="303">
        <f>IFERROR('生産者価格表(106分類)'!DC53/'生産者価格表(106分類)'!DC$119,0)</f>
        <v>0</v>
      </c>
      <c r="DD53" s="304">
        <f>IFERROR('生産者価格表(106分類)'!DD53/'生産者価格表(106分類)'!DD$119,0)</f>
        <v>0</v>
      </c>
      <c r="DE53" s="304">
        <f>IFERROR('生産者価格表(106分類)'!DE53/'生産者価格表(106分類)'!DE$119,0)</f>
        <v>1.1706901152980826E-4</v>
      </c>
    </row>
    <row r="54" spans="1:109" x14ac:dyDescent="0.15">
      <c r="A54" s="305" t="s">
        <v>120</v>
      </c>
      <c r="B54" s="306" t="s">
        <v>121</v>
      </c>
      <c r="C54" s="307">
        <f>IFERROR('生産者価格表(106分類)'!C54/'生産者価格表(106分類)'!C$119,0)</f>
        <v>1.1127295074543242E-5</v>
      </c>
      <c r="D54" s="307">
        <f>IFERROR('生産者価格表(106分類)'!D54/'生産者価格表(106分類)'!D$119,0)</f>
        <v>5.5739238343140352E-5</v>
      </c>
      <c r="E54" s="307">
        <f>IFERROR('生産者価格表(106分類)'!E54/'生産者価格表(106分類)'!E$119,0)</f>
        <v>3.523810386783496E-6</v>
      </c>
      <c r="F54" s="307">
        <f>IFERROR('生産者価格表(106分類)'!F54/'生産者価格表(106分類)'!F$119,0)</f>
        <v>0</v>
      </c>
      <c r="G54" s="307">
        <f>IFERROR('生産者価格表(106分類)'!G54/'生産者価格表(106分類)'!G$119,0)</f>
        <v>2.0599008146288375E-4</v>
      </c>
      <c r="H54" s="307">
        <f>IFERROR('生産者価格表(106分類)'!H54/'生産者価格表(106分類)'!H$119,0)</f>
        <v>0</v>
      </c>
      <c r="I54" s="307">
        <f>IFERROR('生産者価格表(106分類)'!I54/'生産者価格表(106分類)'!I$119,0)</f>
        <v>6.0894426721678173E-4</v>
      </c>
      <c r="J54" s="307">
        <f>IFERROR('生産者価格表(106分類)'!J54/'生産者価格表(106分類)'!J$119,0)</f>
        <v>0</v>
      </c>
      <c r="K54" s="307">
        <f>IFERROR('生産者価格表(106分類)'!K54/'生産者価格表(106分類)'!K$119,0)</f>
        <v>0</v>
      </c>
      <c r="L54" s="307">
        <f>IFERROR('生産者価格表(106分類)'!L54/'生産者価格表(106分類)'!L$119,0)</f>
        <v>0</v>
      </c>
      <c r="M54" s="307">
        <f>IFERROR('生産者価格表(106分類)'!M54/'生産者価格表(106分類)'!M$119,0)</f>
        <v>0</v>
      </c>
      <c r="N54" s="307">
        <f>IFERROR('生産者価格表(106分類)'!N54/'生産者価格表(106分類)'!N$119,0)</f>
        <v>0</v>
      </c>
      <c r="O54" s="307">
        <f>IFERROR('生産者価格表(106分類)'!O54/'生産者価格表(106分類)'!O$119,0)</f>
        <v>0</v>
      </c>
      <c r="P54" s="307">
        <f>IFERROR('生産者価格表(106分類)'!P54/'生産者価格表(106分類)'!P$119,0)</f>
        <v>0</v>
      </c>
      <c r="Q54" s="307">
        <f>IFERROR('生産者価格表(106分類)'!Q54/'生産者価格表(106分類)'!Q$119,0)</f>
        <v>6.8651728088303643E-4</v>
      </c>
      <c r="R54" s="307">
        <f>IFERROR('生産者価格表(106分類)'!R54/'生産者価格表(106分類)'!R$119,0)</f>
        <v>0</v>
      </c>
      <c r="S54" s="307">
        <f>IFERROR('生産者価格表(106分類)'!S54/'生産者価格表(106分類)'!S$119,0)</f>
        <v>0</v>
      </c>
      <c r="T54" s="307">
        <f>IFERROR('生産者価格表(106分類)'!T54/'生産者価格表(106分類)'!T$119,0)</f>
        <v>1.9908946165671487E-5</v>
      </c>
      <c r="U54" s="307">
        <f>IFERROR('生産者価格表(106分類)'!U54/'生産者価格表(106分類)'!U$119,0)</f>
        <v>0</v>
      </c>
      <c r="V54" s="307">
        <f>IFERROR('生産者価格表(106分類)'!V54/'生産者価格表(106分類)'!V$119,0)</f>
        <v>2.390120199144815E-6</v>
      </c>
      <c r="W54" s="307">
        <f>IFERROR('生産者価格表(106分類)'!W54/'生産者価格表(106分類)'!W$119,0)</f>
        <v>0</v>
      </c>
      <c r="X54" s="307">
        <f>IFERROR('生産者価格表(106分類)'!X54/'生産者価格表(106分類)'!X$119,0)</f>
        <v>0</v>
      </c>
      <c r="Y54" s="307">
        <f>IFERROR('生産者価格表(106分類)'!Y54/'生産者価格表(106分類)'!Y$119,0)</f>
        <v>0</v>
      </c>
      <c r="Z54" s="307">
        <f>IFERROR('生産者価格表(106分類)'!Z54/'生産者価格表(106分類)'!Z$119,0)</f>
        <v>0</v>
      </c>
      <c r="AA54" s="307">
        <f>IFERROR('生産者価格表(106分類)'!AA54/'生産者価格表(106分類)'!AA$119,0)</f>
        <v>0</v>
      </c>
      <c r="AB54" s="307">
        <f>IFERROR('生産者価格表(106分類)'!AB54/'生産者価格表(106分類)'!AB$119,0)</f>
        <v>0</v>
      </c>
      <c r="AC54" s="307">
        <f>IFERROR('生産者価格表(106分類)'!AC54/'生産者価格表(106分類)'!AC$119,0)</f>
        <v>0</v>
      </c>
      <c r="AD54" s="307">
        <f>IFERROR('生産者価格表(106分類)'!AD54/'生産者価格表(106分類)'!AD$119,0)</f>
        <v>2.2360342888404745E-5</v>
      </c>
      <c r="AE54" s="307">
        <f>IFERROR('生産者価格表(106分類)'!AE54/'生産者価格表(106分類)'!AE$119,0)</f>
        <v>0</v>
      </c>
      <c r="AF54" s="307">
        <f>IFERROR('生産者価格表(106分類)'!AF54/'生産者価格表(106分類)'!AF$119,0)</f>
        <v>0</v>
      </c>
      <c r="AG54" s="307">
        <f>IFERROR('生産者価格表(106分類)'!AG54/'生産者価格表(106分類)'!AG$119,0)</f>
        <v>0</v>
      </c>
      <c r="AH54" s="307">
        <f>IFERROR('生産者価格表(106分類)'!AH54/'生産者価格表(106分類)'!AH$119,0)</f>
        <v>0</v>
      </c>
      <c r="AI54" s="307">
        <f>IFERROR('生産者価格表(106分類)'!AI54/'生産者価格表(106分類)'!AI$119,0)</f>
        <v>0</v>
      </c>
      <c r="AJ54" s="307">
        <f>IFERROR('生産者価格表(106分類)'!AJ54/'生産者価格表(106分類)'!AJ$119,0)</f>
        <v>1.4656134428613871E-4</v>
      </c>
      <c r="AK54" s="307">
        <f>IFERROR('生産者価格表(106分類)'!AK54/'生産者価格表(106分類)'!AK$119,0)</f>
        <v>0</v>
      </c>
      <c r="AL54" s="307">
        <f>IFERROR('生産者価格表(106分類)'!AL54/'生産者価格表(106分類)'!AL$119,0)</f>
        <v>0</v>
      </c>
      <c r="AM54" s="307">
        <f>IFERROR('生産者価格表(106分類)'!AM54/'生産者価格表(106分類)'!AM$119,0)</f>
        <v>0</v>
      </c>
      <c r="AN54" s="307">
        <f>IFERROR('生産者価格表(106分類)'!AN54/'生産者価格表(106分類)'!AN$119,0)</f>
        <v>0</v>
      </c>
      <c r="AO54" s="307">
        <f>IFERROR('生産者価格表(106分類)'!AO54/'生産者価格表(106分類)'!AO$119,0)</f>
        <v>0</v>
      </c>
      <c r="AP54" s="307">
        <f>IFERROR('生産者価格表(106分類)'!AP54/'生産者価格表(106分類)'!AP$119,0)</f>
        <v>6.7671208156636293E-5</v>
      </c>
      <c r="AQ54" s="307">
        <f>IFERROR('生産者価格表(106分類)'!AQ54/'生産者価格表(106分類)'!AQ$119,0)</f>
        <v>3.1413191529998342E-6</v>
      </c>
      <c r="AR54" s="307">
        <f>IFERROR('生産者価格表(106分類)'!AR54/'生産者価格表(106分類)'!AR$119,0)</f>
        <v>2.2153932618657437E-4</v>
      </c>
      <c r="AS54" s="307">
        <f>IFERROR('生産者価格表(106分類)'!AS54/'生産者価格表(106分類)'!AS$119,0)</f>
        <v>1.2103023180683856E-3</v>
      </c>
      <c r="AT54" s="307">
        <f>IFERROR('生産者価格表(106分類)'!AT54/'生産者価格表(106分類)'!AT$119,0)</f>
        <v>1.2949684323549553E-3</v>
      </c>
      <c r="AU54" s="307">
        <f>IFERROR('生産者価格表(106分類)'!AU54/'生産者価格表(106分類)'!AU$119,0)</f>
        <v>3.6981725542459347E-3</v>
      </c>
      <c r="AV54" s="307">
        <f>IFERROR('生産者価格表(106分類)'!AV54/'生産者価格表(106分類)'!AV$119,0)</f>
        <v>2.3483455860953205E-2</v>
      </c>
      <c r="AW54" s="307">
        <f>IFERROR('生産者価格表(106分類)'!AW54/'生産者価格表(106分類)'!AW$119,0)</f>
        <v>1.3147016252656397E-2</v>
      </c>
      <c r="AX54" s="307">
        <f>IFERROR('生産者価格表(106分類)'!AX54/'生産者価格表(106分類)'!AX$119,0)</f>
        <v>5.5776128079340175E-3</v>
      </c>
      <c r="AY54" s="307">
        <f>IFERROR('生産者価格表(106分類)'!AY54/'生産者価格表(106分類)'!AY$119,0)</f>
        <v>1.077079494185677E-2</v>
      </c>
      <c r="AZ54" s="307">
        <f>IFERROR('生産者価格表(106分類)'!AZ54/'生産者価格表(106分類)'!AZ$119,0)</f>
        <v>1.9451682754064667E-3</v>
      </c>
      <c r="BA54" s="307">
        <f>IFERROR('生産者価格表(106分類)'!BA54/'生産者価格表(106分類)'!BA$119,0)</f>
        <v>4.7096757142479587E-2</v>
      </c>
      <c r="BB54" s="307">
        <f>IFERROR('生産者価格表(106分類)'!BB54/'生産者価格表(106分類)'!BB$119,0)</f>
        <v>1.1520580233366016E-2</v>
      </c>
      <c r="BC54" s="307">
        <f>IFERROR('生産者価格表(106分類)'!BC54/'生産者価格表(106分類)'!BC$119,0)</f>
        <v>1.7639224915448582E-3</v>
      </c>
      <c r="BD54" s="307">
        <f>IFERROR('生産者価格表(106分類)'!BD54/'生産者価格表(106分類)'!BD$119,0)</f>
        <v>0</v>
      </c>
      <c r="BE54" s="307">
        <f>IFERROR('生産者価格表(106分類)'!BE54/'生産者価格表(106分類)'!BE$119,0)</f>
        <v>7.4441687344913151E-3</v>
      </c>
      <c r="BF54" s="307">
        <f>IFERROR('生産者価格表(106分類)'!BF54/'生産者価格表(106分類)'!BF$119,0)</f>
        <v>8.8786705013023425E-4</v>
      </c>
      <c r="BG54" s="307">
        <f>IFERROR('生産者価格表(106分類)'!BG54/'生産者価格表(106分類)'!BG$119,0)</f>
        <v>9.4739226845527008E-4</v>
      </c>
      <c r="BH54" s="307">
        <f>IFERROR('生産者価格表(106分類)'!BH54/'生産者価格表(106分類)'!BH$119,0)</f>
        <v>1.0746112178927136E-2</v>
      </c>
      <c r="BI54" s="307">
        <f>IFERROR('生産者価格表(106分類)'!BI54/'生産者価格表(106分類)'!BI$119,0)</f>
        <v>7.4731345797540844E-3</v>
      </c>
      <c r="BJ54" s="307">
        <f>IFERROR('生産者価格表(106分類)'!BJ54/'生産者価格表(106分類)'!BJ$119,0)</f>
        <v>0</v>
      </c>
      <c r="BK54" s="307">
        <f>IFERROR('生産者価格表(106分類)'!BK54/'生産者価格表(106分類)'!BK$119,0)</f>
        <v>4.2863163248474286E-3</v>
      </c>
      <c r="BL54" s="307">
        <f>IFERROR('生産者価格表(106分類)'!BL54/'生産者価格表(106分類)'!BL$119,0)</f>
        <v>3.4233409040635818E-3</v>
      </c>
      <c r="BM54" s="307">
        <f>IFERROR('生産者価格表(106分類)'!BM54/'生産者価格表(106分類)'!BM$119,0)</f>
        <v>1.1688812829792337E-3</v>
      </c>
      <c r="BN54" s="307">
        <f>IFERROR('生産者価格表(106分類)'!BN54/'生産者価格表(106分類)'!BN$119,0)</f>
        <v>1.9684684706619071E-3</v>
      </c>
      <c r="BO54" s="307">
        <f>IFERROR('生産者価格表(106分類)'!BO54/'生産者価格表(106分類)'!BO$119,0)</f>
        <v>6.7477558611713572E-6</v>
      </c>
      <c r="BP54" s="307">
        <f>IFERROR('生産者価格表(106分類)'!BP54/'生産者価格表(106分類)'!BP$119,0)</f>
        <v>0</v>
      </c>
      <c r="BQ54" s="307">
        <f>IFERROR('生産者価格表(106分類)'!BQ54/'生産者価格表(106分類)'!BQ$119,0)</f>
        <v>2.2325254147085089E-4</v>
      </c>
      <c r="BR54" s="307">
        <f>IFERROR('生産者価格表(106分類)'!BR54/'生産者価格表(106分類)'!BR$119,0)</f>
        <v>0</v>
      </c>
      <c r="BS54" s="307">
        <f>IFERROR('生産者価格表(106分類)'!BS54/'生産者価格表(106分類)'!BS$119,0)</f>
        <v>1.9264725488214959E-4</v>
      </c>
      <c r="BT54" s="307">
        <f>IFERROR('生産者価格表(106分類)'!BT54/'生産者価格表(106分類)'!BT$119,0)</f>
        <v>2.0896163480969153E-6</v>
      </c>
      <c r="BU54" s="307">
        <f>IFERROR('生産者価格表(106分類)'!BU54/'生産者価格表(106分類)'!BU$119,0)</f>
        <v>7.744587289054442E-5</v>
      </c>
      <c r="BV54" s="307">
        <f>IFERROR('生産者価格表(106分類)'!BV54/'生産者価格表(106分類)'!BV$119,0)</f>
        <v>2.0654764057495789E-5</v>
      </c>
      <c r="BW54" s="307">
        <f>IFERROR('生産者価格表(106分類)'!BW54/'生産者価格表(106分類)'!BW$119,0)</f>
        <v>0</v>
      </c>
      <c r="BX54" s="307">
        <f>IFERROR('生産者価格表(106分類)'!BX54/'生産者価格表(106分類)'!BX$119,0)</f>
        <v>3.2948229894815033E-4</v>
      </c>
      <c r="BY54" s="307">
        <f>IFERROR('生産者価格表(106分類)'!BY54/'生産者価格表(106分類)'!BY$119,0)</f>
        <v>6.7670933210297247E-6</v>
      </c>
      <c r="BZ54" s="307">
        <f>IFERROR('生産者価格表(106分類)'!BZ54/'生産者価格表(106分類)'!BZ$119,0)</f>
        <v>1.3888000052665524E-4</v>
      </c>
      <c r="CA54" s="307">
        <f>IFERROR('生産者価格表(106分類)'!CA54/'生産者価格表(106分類)'!CA$119,0)</f>
        <v>3.1116069324752665E-4</v>
      </c>
      <c r="CB54" s="307">
        <f>IFERROR('生産者価格表(106分類)'!CB54/'生産者価格表(106分類)'!CB$119,0)</f>
        <v>3.7470491987559794E-5</v>
      </c>
      <c r="CC54" s="307">
        <f>IFERROR('生産者価格表(106分類)'!CC54/'生産者価格表(106分類)'!CC$119,0)</f>
        <v>9.5822613178483986E-5</v>
      </c>
      <c r="CD54" s="307">
        <f>IFERROR('生産者価格表(106分類)'!CD54/'生産者価格表(106分類)'!CD$119,0)</f>
        <v>2.4072826866587847E-5</v>
      </c>
      <c r="CE54" s="307">
        <f>IFERROR('生産者価格表(106分類)'!CE54/'生産者価格表(106分類)'!CE$119,0)</f>
        <v>8.5830624912918243E-4</v>
      </c>
      <c r="CF54" s="307">
        <f>IFERROR('生産者価格表(106分類)'!CF54/'生産者価格表(106分類)'!CF$119,0)</f>
        <v>0</v>
      </c>
      <c r="CG54" s="307">
        <f>IFERROR('生産者価格表(106分類)'!CG54/'生産者価格表(106分類)'!CG$119,0)</f>
        <v>0</v>
      </c>
      <c r="CH54" s="307">
        <f>IFERROR('生産者価格表(106分類)'!CH54/'生産者価格表(106分類)'!CH$119,0)</f>
        <v>5.9923921931103136E-4</v>
      </c>
      <c r="CI54" s="307">
        <f>IFERROR('生産者価格表(106分類)'!CI54/'生産者価格表(106分類)'!CI$119,0)</f>
        <v>2.8952053612054635E-5</v>
      </c>
      <c r="CJ54" s="307">
        <f>IFERROR('生産者価格表(106分類)'!CJ54/'生産者価格表(106分類)'!CJ$119,0)</f>
        <v>0</v>
      </c>
      <c r="CK54" s="307">
        <f>IFERROR('生産者価格表(106分類)'!CK54/'生産者価格表(106分類)'!CK$119,0)</f>
        <v>1.0209801078353403E-4</v>
      </c>
      <c r="CL54" s="307">
        <f>IFERROR('生産者価格表(106分類)'!CL54/'生産者価格表(106分類)'!CL$119,0)</f>
        <v>3.2035967433569122E-4</v>
      </c>
      <c r="CM54" s="307">
        <f>IFERROR('生産者価格表(106分類)'!CM54/'生産者価格表(106分類)'!CM$119,0)</f>
        <v>4.9103853917964522E-4</v>
      </c>
      <c r="CN54" s="307">
        <f>IFERROR('生産者価格表(106分類)'!CN54/'生産者価格表(106分類)'!CN$119,0)</f>
        <v>1.9405580286962142E-4</v>
      </c>
      <c r="CO54" s="307">
        <f>IFERROR('生産者価格表(106分類)'!CO54/'生産者価格表(106分類)'!CO$119,0)</f>
        <v>3.6543868456577789E-5</v>
      </c>
      <c r="CP54" s="307">
        <f>IFERROR('生産者価格表(106分類)'!CP54/'生産者価格表(106分類)'!CP$119,0)</f>
        <v>1.6057747902149618E-4</v>
      </c>
      <c r="CQ54" s="307">
        <f>IFERROR('生産者価格表(106分類)'!CQ54/'生産者価格表(106分類)'!CQ$119,0)</f>
        <v>3.537440769588237E-6</v>
      </c>
      <c r="CR54" s="307">
        <f>IFERROR('生産者価格表(106分類)'!CR54/'生産者価格表(106分類)'!CR$119,0)</f>
        <v>8.5117014462544221E-6</v>
      </c>
      <c r="CS54" s="307">
        <f>IFERROR('生産者価格表(106分類)'!CS54/'生産者価格表(106分類)'!CS$119,0)</f>
        <v>0</v>
      </c>
      <c r="CT54" s="307">
        <f>IFERROR('生産者価格表(106分類)'!CT54/'生産者価格表(106分類)'!CT$119,0)</f>
        <v>2.1659663621003626E-5</v>
      </c>
      <c r="CU54" s="307">
        <f>IFERROR('生産者価格表(106分類)'!CU54/'生産者価格表(106分類)'!CU$119,0)</f>
        <v>0</v>
      </c>
      <c r="CV54" s="307">
        <f>IFERROR('生産者価格表(106分類)'!CV54/'生産者価格表(106分類)'!CV$119,0)</f>
        <v>4.1264728734219823E-3</v>
      </c>
      <c r="CW54" s="307">
        <f>IFERROR('生産者価格表(106分類)'!CW54/'生産者価格表(106分類)'!CW$119,0)</f>
        <v>9.3329509794936599E-5</v>
      </c>
      <c r="CX54" s="307">
        <f>IFERROR('生産者価格表(106分類)'!CX54/'生産者価格表(106分類)'!CX$119,0)</f>
        <v>1.1016599308349157E-4</v>
      </c>
      <c r="CY54" s="307">
        <f>IFERROR('生産者価格表(106分類)'!CY54/'生産者価格表(106分類)'!CY$119,0)</f>
        <v>4.0627723315921965E-5</v>
      </c>
      <c r="CZ54" s="307">
        <f>IFERROR('生産者価格表(106分類)'!CZ54/'生産者価格表(106分類)'!CZ$119,0)</f>
        <v>3.3730316917070681E-5</v>
      </c>
      <c r="DA54" s="307">
        <f>IFERROR('生産者価格表(106分類)'!DA54/'生産者価格表(106分類)'!DA$119,0)</f>
        <v>3.8000095623635775E-4</v>
      </c>
      <c r="DB54" s="307">
        <f>IFERROR('生産者価格表(106分類)'!DB54/'生産者価格表(106分類)'!DB$119,0)</f>
        <v>7.1647422377166161E-5</v>
      </c>
      <c r="DC54" s="307">
        <f>IFERROR('生産者価格表(106分類)'!DC54/'生産者価格表(106分類)'!DC$119,0)</f>
        <v>0</v>
      </c>
      <c r="DD54" s="308">
        <f>IFERROR('生産者価格表(106分類)'!DD54/'生産者価格表(106分類)'!DD$119,0)</f>
        <v>1.021112354568587E-3</v>
      </c>
      <c r="DE54" s="308">
        <f>IFERROR('生産者価格表(106分類)'!DE54/'生産者価格表(106分類)'!DE$119,0)</f>
        <v>8.4563632179548856E-4</v>
      </c>
    </row>
    <row r="55" spans="1:109" x14ac:dyDescent="0.15">
      <c r="A55" s="309" t="s">
        <v>122</v>
      </c>
      <c r="B55" s="302" t="s">
        <v>425</v>
      </c>
      <c r="C55" s="303">
        <f>IFERROR('生産者価格表(106分類)'!C55/'生産者価格表(106分類)'!C$119,0)</f>
        <v>1.1189458734177561E-6</v>
      </c>
      <c r="D55" s="303">
        <f>IFERROR('生産者価格表(106分類)'!D55/'生産者価格表(106分類)'!D$119,0)</f>
        <v>0</v>
      </c>
      <c r="E55" s="303">
        <f>IFERROR('生産者価格表(106分類)'!E55/'生産者価格表(106分類)'!E$119,0)</f>
        <v>4.2789126125228168E-5</v>
      </c>
      <c r="F55" s="303">
        <f>IFERROR('生産者価格表(106分類)'!F55/'生産者価格表(106分類)'!F$119,0)</f>
        <v>1.175139700217474E-4</v>
      </c>
      <c r="G55" s="303">
        <f>IFERROR('生産者価格表(106分類)'!G55/'生産者価格表(106分類)'!G$119,0)</f>
        <v>3.8353609822487934E-5</v>
      </c>
      <c r="H55" s="303">
        <f>IFERROR('生産者価格表(106分類)'!H55/'生産者価格表(106分類)'!H$119,0)</f>
        <v>0</v>
      </c>
      <c r="I55" s="303">
        <f>IFERROR('生産者価格表(106分類)'!I55/'生産者価格表(106分類)'!I$119,0)</f>
        <v>7.7445673519576158E-6</v>
      </c>
      <c r="J55" s="303">
        <f>IFERROR('生産者価格表(106分類)'!J55/'生産者価格表(106分類)'!J$119,0)</f>
        <v>1.1621821506226051E-5</v>
      </c>
      <c r="K55" s="303">
        <f>IFERROR('生産者価格表(106分類)'!K55/'生産者価格表(106分類)'!K$119,0)</f>
        <v>8.896074621421805E-6</v>
      </c>
      <c r="L55" s="303">
        <f>IFERROR('生産者価格表(106分類)'!L55/'生産者価格表(106分類)'!L$119,0)</f>
        <v>0</v>
      </c>
      <c r="M55" s="303">
        <f>IFERROR('生産者価格表(106分類)'!M55/'生産者価格表(106分類)'!M$119,0)</f>
        <v>0</v>
      </c>
      <c r="N55" s="303">
        <f>IFERROR('生産者価格表(106分類)'!N55/'生産者価格表(106分類)'!N$119,0)</f>
        <v>2.7073229217428973E-5</v>
      </c>
      <c r="O55" s="303">
        <f>IFERROR('生産者価格表(106分類)'!O55/'生産者価格表(106分類)'!O$119,0)</f>
        <v>3.0496916761715391E-6</v>
      </c>
      <c r="P55" s="303">
        <f>IFERROR('生産者価格表(106分類)'!P55/'生産者価格表(106分類)'!P$119,0)</f>
        <v>2.2400496112040208E-5</v>
      </c>
      <c r="Q55" s="303">
        <f>IFERROR('生産者価格表(106分類)'!Q55/'生産者価格表(106分類)'!Q$119,0)</f>
        <v>1.4125869977017209E-5</v>
      </c>
      <c r="R55" s="303">
        <f>IFERROR('生産者価格表(106分類)'!R55/'生産者価格表(106分類)'!R$119,0)</f>
        <v>2.0079048984847905E-6</v>
      </c>
      <c r="S55" s="303">
        <f>IFERROR('生産者価格表(106分類)'!S55/'生産者価格表(106分類)'!S$119,0)</f>
        <v>2.9440187475113843E-6</v>
      </c>
      <c r="T55" s="303">
        <f>IFERROR('生産者価格表(106分類)'!T55/'生産者価格表(106分類)'!T$119,0)</f>
        <v>0</v>
      </c>
      <c r="U55" s="303">
        <f>IFERROR('生産者価格表(106分類)'!U55/'生産者価格表(106分類)'!U$119,0)</f>
        <v>2.2871100763208631E-6</v>
      </c>
      <c r="V55" s="303">
        <f>IFERROR('生産者価格表(106分類)'!V55/'生産者価格表(106分類)'!V$119,0)</f>
        <v>4.78024039828963E-6</v>
      </c>
      <c r="W55" s="303">
        <f>IFERROR('生産者価格表(106分類)'!W55/'生産者価格表(106分類)'!W$119,0)</f>
        <v>0</v>
      </c>
      <c r="X55" s="303">
        <f>IFERROR('生産者価格表(106分類)'!X55/'生産者価格表(106分類)'!X$119,0)</f>
        <v>3.8045670022294764E-6</v>
      </c>
      <c r="Y55" s="303">
        <f>IFERROR('生産者価格表(106分類)'!Y55/'生産者価格表(106分類)'!Y$119,0)</f>
        <v>0</v>
      </c>
      <c r="Z55" s="303">
        <f>IFERROR('生産者価格表(106分類)'!Z55/'生産者価格表(106分類)'!Z$119,0)</f>
        <v>1.2355921133920533E-4</v>
      </c>
      <c r="AA55" s="303">
        <f>IFERROR('生産者価格表(106分類)'!AA55/'生産者価格表(106分類)'!AA$119,0)</f>
        <v>5.0841748701946601E-5</v>
      </c>
      <c r="AB55" s="303">
        <f>IFERROR('生産者価格表(106分類)'!AB55/'生産者価格表(106分類)'!AB$119,0)</f>
        <v>0</v>
      </c>
      <c r="AC55" s="303">
        <f>IFERROR('生産者価格表(106分類)'!AC55/'生産者価格表(106分類)'!AC$119,0)</f>
        <v>1.246065991654918E-5</v>
      </c>
      <c r="AD55" s="303">
        <f>IFERROR('生産者価格表(106分類)'!AD55/'生産者価格表(106分類)'!AD$119,0)</f>
        <v>1.4906895258936498E-6</v>
      </c>
      <c r="AE55" s="303">
        <f>IFERROR('生産者価格表(106分類)'!AE55/'生産者価格表(106分類)'!AE$119,0)</f>
        <v>4.2227054874057806E-5</v>
      </c>
      <c r="AF55" s="303">
        <f>IFERROR('生産者価格表(106分類)'!AF55/'生産者価格表(106分類)'!AF$119,0)</f>
        <v>6.321112515802781E-5</v>
      </c>
      <c r="AG55" s="303">
        <f>IFERROR('生産者価格表(106分類)'!AG55/'生産者価格表(106分類)'!AG$119,0)</f>
        <v>0</v>
      </c>
      <c r="AH55" s="303">
        <f>IFERROR('生産者価格表(106分類)'!AH55/'生産者価格表(106分類)'!AH$119,0)</f>
        <v>4.1358007914741058E-6</v>
      </c>
      <c r="AI55" s="303">
        <f>IFERROR('生産者価格表(106分類)'!AI55/'生産者価格表(106分類)'!AI$119,0)</f>
        <v>4.7352143470107129E-6</v>
      </c>
      <c r="AJ55" s="303">
        <f>IFERROR('生産者価格表(106分類)'!AJ55/'生産者価格表(106分類)'!AJ$119,0)</f>
        <v>4.540215556690167E-5</v>
      </c>
      <c r="AK55" s="303">
        <f>IFERROR('生産者価格表(106分類)'!AK55/'生産者価格表(106分類)'!AK$119,0)</f>
        <v>0</v>
      </c>
      <c r="AL55" s="303">
        <f>IFERROR('生産者価格表(106分類)'!AL55/'生産者価格表(106分類)'!AL$119,0)</f>
        <v>0</v>
      </c>
      <c r="AM55" s="303">
        <f>IFERROR('生産者価格表(106分類)'!AM55/'生産者価格表(106分類)'!AM$119,0)</f>
        <v>0</v>
      </c>
      <c r="AN55" s="303">
        <f>IFERROR('生産者価格表(106分類)'!AN55/'生産者価格表(106分類)'!AN$119,0)</f>
        <v>0</v>
      </c>
      <c r="AO55" s="303">
        <f>IFERROR('生産者価格表(106分類)'!AO55/'生産者価格表(106分類)'!AO$119,0)</f>
        <v>4.7491837340457109E-7</v>
      </c>
      <c r="AP55" s="303">
        <f>IFERROR('生産者価格表(106分類)'!AP55/'生産者価格表(106分類)'!AP$119,0)</f>
        <v>0</v>
      </c>
      <c r="AQ55" s="303">
        <f>IFERROR('生産者価格表(106分類)'!AQ55/'生産者価格表(106分類)'!AQ$119,0)</f>
        <v>1.250245022893934E-4</v>
      </c>
      <c r="AR55" s="303">
        <f>IFERROR('生産者価格表(106分類)'!AR55/'生産者価格表(106分類)'!AR$119,0)</f>
        <v>1.7737057512582878E-5</v>
      </c>
      <c r="AS55" s="303">
        <f>IFERROR('生産者価格表(106分類)'!AS55/'生産者価格表(106分類)'!AS$119,0)</f>
        <v>1.4186522335579142E-3</v>
      </c>
      <c r="AT55" s="303">
        <f>IFERROR('生産者価格表(106分類)'!AT55/'生産者価格表(106分類)'!AT$119,0)</f>
        <v>5.1964513656784268E-5</v>
      </c>
      <c r="AU55" s="303">
        <f>IFERROR('生産者価格表(106分類)'!AU55/'生産者価格表(106分類)'!AU$119,0)</f>
        <v>2.7854138589337863E-5</v>
      </c>
      <c r="AV55" s="303">
        <f>IFERROR('生産者価格表(106分類)'!AV55/'生産者価格表(106分類)'!AV$119,0)</f>
        <v>1.1889807253185995E-4</v>
      </c>
      <c r="AW55" s="303">
        <f>IFERROR('生産者価格表(106分類)'!AW55/'生産者価格表(106分類)'!AW$119,0)</f>
        <v>4.2373083311684322E-5</v>
      </c>
      <c r="AX55" s="303">
        <f>IFERROR('生産者価格表(106分類)'!AX55/'生産者価格表(106分類)'!AX$119,0)</f>
        <v>3.4855114933500215E-5</v>
      </c>
      <c r="AY55" s="303">
        <f>IFERROR('生産者価格表(106分類)'!AY55/'生産者価格表(106分類)'!AY$119,0)</f>
        <v>0</v>
      </c>
      <c r="AZ55" s="303">
        <f>IFERROR('生産者価格表(106分類)'!AZ55/'生産者価格表(106分類)'!AZ$119,0)</f>
        <v>3.6701288215216355E-5</v>
      </c>
      <c r="BA55" s="303">
        <f>IFERROR('生産者価格表(106分類)'!BA55/'生産者価格表(106分類)'!BA$119,0)</f>
        <v>3.9643734968417161E-5</v>
      </c>
      <c r="BB55" s="303">
        <f>IFERROR('生産者価格表(106分類)'!BB55/'生産者価格表(106分類)'!BB$119,0)</f>
        <v>7.0045517411546233E-3</v>
      </c>
      <c r="BC55" s="303">
        <f>IFERROR('生産者価格表(106分類)'!BC55/'生産者価格表(106分類)'!BC$119,0)</f>
        <v>3.4711495405933582E-5</v>
      </c>
      <c r="BD55" s="303">
        <f>IFERROR('生産者価格表(106分類)'!BD55/'生産者価格表(106分類)'!BD$119,0)</f>
        <v>0</v>
      </c>
      <c r="BE55" s="303">
        <f>IFERROR('生産者価格表(106分類)'!BE55/'生産者価格表(106分類)'!BE$119,0)</f>
        <v>9.2903225806451606E-3</v>
      </c>
      <c r="BF55" s="303">
        <f>IFERROR('生産者価格表(106分類)'!BF55/'生産者価格表(106分類)'!BF$119,0)</f>
        <v>3.0600356151607865E-5</v>
      </c>
      <c r="BG55" s="303">
        <f>IFERROR('生産者価格表(106分類)'!BG55/'生産者価格表(106分類)'!BG$119,0)</f>
        <v>2.9396620967575842E-3</v>
      </c>
      <c r="BH55" s="303">
        <f>IFERROR('生産者価格表(106分類)'!BH55/'生産者価格表(106分類)'!BH$119,0)</f>
        <v>9.1735103966451164E-4</v>
      </c>
      <c r="BI55" s="303">
        <f>IFERROR('生産者価格表(106分類)'!BI55/'生産者価格表(106分類)'!BI$119,0)</f>
        <v>5.0530570995452247E-5</v>
      </c>
      <c r="BJ55" s="303">
        <f>IFERROR('生産者価格表(106分類)'!BJ55/'生産者価格表(106分類)'!BJ$119,0)</f>
        <v>7.8602567280774415E-5</v>
      </c>
      <c r="BK55" s="303">
        <f>IFERROR('生産者価格表(106分類)'!BK55/'生産者価格表(106分類)'!BK$119,0)</f>
        <v>1.2906565137468537E-3</v>
      </c>
      <c r="BL55" s="303">
        <f>IFERROR('生産者価格表(106分類)'!BL55/'生産者価格表(106分類)'!BL$119,0)</f>
        <v>4.7124569000240788E-4</v>
      </c>
      <c r="BM55" s="303">
        <f>IFERROR('生産者価格表(106分類)'!BM55/'生産者価格表(106分類)'!BM$119,0)</f>
        <v>2.3276425495431024E-3</v>
      </c>
      <c r="BN55" s="303">
        <f>IFERROR('生産者価格表(106分類)'!BN55/'生産者価格表(106分類)'!BN$119,0)</f>
        <v>7.741181821236281E-3</v>
      </c>
      <c r="BO55" s="303">
        <f>IFERROR('生産者価格表(106分類)'!BO55/'生産者価格表(106分類)'!BO$119,0)</f>
        <v>1.7810936982394163E-5</v>
      </c>
      <c r="BP55" s="303">
        <f>IFERROR('生産者価格表(106分類)'!BP55/'生産者価格表(106分類)'!BP$119,0)</f>
        <v>1.0758643160909853E-5</v>
      </c>
      <c r="BQ55" s="303">
        <f>IFERROR('生産者価格表(106分類)'!BQ55/'生産者価格表(106分類)'!BQ$119,0)</f>
        <v>7.790263155089379E-6</v>
      </c>
      <c r="BR55" s="303">
        <f>IFERROR('生産者価格表(106分類)'!BR55/'生産者価格表(106分類)'!BR$119,0)</f>
        <v>1.8474609922642834E-5</v>
      </c>
      <c r="BS55" s="303">
        <f>IFERROR('生産者価格表(106分類)'!BS55/'生産者価格表(106分類)'!BS$119,0)</f>
        <v>2.7597900341768436E-4</v>
      </c>
      <c r="BT55" s="303">
        <f>IFERROR('生産者価格表(106分類)'!BT55/'生産者価格表(106分類)'!BT$119,0)</f>
        <v>1.2856115817815305E-4</v>
      </c>
      <c r="BU55" s="303">
        <f>IFERROR('生産者価格表(106分類)'!BU55/'生産者価格表(106分類)'!BU$119,0)</f>
        <v>3.6246347556089491E-4</v>
      </c>
      <c r="BV55" s="303">
        <f>IFERROR('生産者価格表(106分類)'!BV55/'生産者価格表(106分類)'!BV$119,0)</f>
        <v>1.2449116546716334E-4</v>
      </c>
      <c r="BW55" s="303">
        <f>IFERROR('生産者価格表(106分類)'!BW55/'生産者価格表(106分類)'!BW$119,0)</f>
        <v>0</v>
      </c>
      <c r="BX55" s="303">
        <f>IFERROR('生産者価格表(106分類)'!BX55/'生産者価格表(106分類)'!BX$119,0)</f>
        <v>1.0293005796447852E-4</v>
      </c>
      <c r="BY55" s="303">
        <f>IFERROR('生産者価格表(106分類)'!BY55/'生産者価格表(106分類)'!BY$119,0)</f>
        <v>8.5933932052594344E-5</v>
      </c>
      <c r="BZ55" s="303">
        <f>IFERROR('生産者価格表(106分類)'!BZ55/'生産者価格表(106分類)'!BZ$119,0)</f>
        <v>0</v>
      </c>
      <c r="CA55" s="303">
        <f>IFERROR('生産者価格表(106分類)'!CA55/'生産者価格表(106分類)'!CA$119,0)</f>
        <v>1.3510055577307687E-4</v>
      </c>
      <c r="CB55" s="303">
        <f>IFERROR('生産者価格表(106分類)'!CB55/'生産者価格表(106分類)'!CB$119,0)</f>
        <v>4.0593032986523116E-5</v>
      </c>
      <c r="CC55" s="303">
        <f>IFERROR('生産者価格表(106分類)'!CC55/'生産者価格表(106分類)'!CC$119,0)</f>
        <v>2.1320531432212687E-4</v>
      </c>
      <c r="CD55" s="303">
        <f>IFERROR('生産者価格表(106分類)'!CD55/'生産者価格表(106分類)'!CD$119,0)</f>
        <v>2.8723259329451406E-5</v>
      </c>
      <c r="CE55" s="303">
        <f>IFERROR('生産者価格表(106分類)'!CE55/'生産者価格表(106分類)'!CE$119,0)</f>
        <v>5.8717985901996409E-5</v>
      </c>
      <c r="CF55" s="303">
        <f>IFERROR('生産者価格表(106分類)'!CF55/'生産者価格表(106分類)'!CF$119,0)</f>
        <v>0</v>
      </c>
      <c r="CG55" s="303">
        <f>IFERROR('生産者価格表(106分類)'!CG55/'生産者価格表(106分類)'!CG$119,0)</f>
        <v>6.41473332361105E-6</v>
      </c>
      <c r="CH55" s="303">
        <f>IFERROR('生産者価格表(106分類)'!CH55/'生産者価格表(106分類)'!CH$119,0)</f>
        <v>1.0295424650716343E-4</v>
      </c>
      <c r="CI55" s="303">
        <f>IFERROR('生産者価格表(106分類)'!CI55/'生産者価格表(106分類)'!CI$119,0)</f>
        <v>4.1069024197840461E-4</v>
      </c>
      <c r="CJ55" s="303">
        <f>IFERROR('生産者価格表(106分類)'!CJ55/'生産者価格表(106分類)'!CJ$119,0)</f>
        <v>2.2448830696531096E-5</v>
      </c>
      <c r="CK55" s="303">
        <f>IFERROR('生産者価格表(106分類)'!CK55/'生産者価格表(106分類)'!CK$119,0)</f>
        <v>2.7405255526106504E-4</v>
      </c>
      <c r="CL55" s="303">
        <f>IFERROR('生産者価格表(106分類)'!CL55/'生産者価格表(106分類)'!CL$119,0)</f>
        <v>1.3405043617954956E-3</v>
      </c>
      <c r="CM55" s="303">
        <f>IFERROR('生産者価格表(106分類)'!CM55/'生産者価格表(106分類)'!CM$119,0)</f>
        <v>2.8425239913513067E-5</v>
      </c>
      <c r="CN55" s="303">
        <f>IFERROR('生産者価格表(106分類)'!CN55/'生産者価格表(106分類)'!CN$119,0)</f>
        <v>8.0693237893596784E-5</v>
      </c>
      <c r="CO55" s="303">
        <f>IFERROR('生産者価格表(106分類)'!CO55/'生産者価格表(106分類)'!CO$119,0)</f>
        <v>2.7677022854322868E-5</v>
      </c>
      <c r="CP55" s="303">
        <f>IFERROR('生産者価格表(106分類)'!CP55/'生産者価格表(106分類)'!CP$119,0)</f>
        <v>3.3615253257318041E-6</v>
      </c>
      <c r="CQ55" s="303">
        <f>IFERROR('生産者価格表(106分類)'!CQ55/'生産者価格表(106分類)'!CQ$119,0)</f>
        <v>4.927592931672035E-5</v>
      </c>
      <c r="CR55" s="303">
        <f>IFERROR('生産者価格表(106分類)'!CR55/'生産者価格表(106分類)'!CR$119,0)</f>
        <v>3.7965862566026922E-6</v>
      </c>
      <c r="CS55" s="303">
        <f>IFERROR('生産者価格表(106分類)'!CS55/'生産者価格表(106分類)'!CS$119,0)</f>
        <v>9.3150050228515114E-5</v>
      </c>
      <c r="CT55" s="303">
        <f>IFERROR('生産者価格表(106分類)'!CT55/'生産者価格表(106分類)'!CT$119,0)</f>
        <v>9.547933351299558E-5</v>
      </c>
      <c r="CU55" s="303">
        <f>IFERROR('生産者価格表(106分類)'!CU55/'生産者価格表(106分類)'!CU$119,0)</f>
        <v>3.3919776137040434E-4</v>
      </c>
      <c r="CV55" s="303">
        <f>IFERROR('生産者価格表(106分類)'!CV55/'生産者価格表(106分類)'!CV$119,0)</f>
        <v>5.8922222589490188E-4</v>
      </c>
      <c r="CW55" s="303">
        <f>IFERROR('生産者価格表(106分類)'!CW55/'生産者価格表(106分類)'!CW$119,0)</f>
        <v>6.2588079156341257E-4</v>
      </c>
      <c r="CX55" s="303">
        <f>IFERROR('生産者価格表(106分類)'!CX55/'生産者価格表(106分類)'!CX$119,0)</f>
        <v>1.4258086061361901E-5</v>
      </c>
      <c r="CY55" s="303">
        <f>IFERROR('生産者価格表(106分類)'!CY55/'生産者価格表(106分類)'!CY$119,0)</f>
        <v>1.6572398210238116E-4</v>
      </c>
      <c r="CZ55" s="303">
        <f>IFERROR('生産者価格表(106分類)'!CZ55/'生産者価格表(106分類)'!CZ$119,0)</f>
        <v>1.8217978655744055E-5</v>
      </c>
      <c r="DA55" s="303">
        <f>IFERROR('生産者価格表(106分類)'!DA55/'生産者価格表(106分類)'!DA$119,0)</f>
        <v>5.0945064004412127E-4</v>
      </c>
      <c r="DB55" s="303">
        <f>IFERROR('生産者価格表(106分類)'!DB55/'生産者価格表(106分類)'!DB$119,0)</f>
        <v>2.9250553172329306E-5</v>
      </c>
      <c r="DC55" s="303">
        <f>IFERROR('生産者価格表(106分類)'!DC55/'生産者価格表(106分類)'!DC$119,0)</f>
        <v>0</v>
      </c>
      <c r="DD55" s="304">
        <f>IFERROR('生産者価格表(106分類)'!DD55/'生産者価格表(106分類)'!DD$119,0)</f>
        <v>0</v>
      </c>
      <c r="DE55" s="304">
        <f>IFERROR('生産者価格表(106分類)'!DE55/'生産者価格表(106分類)'!DE$119,0)</f>
        <v>3.3509239082519582E-4</v>
      </c>
    </row>
    <row r="56" spans="1:109" x14ac:dyDescent="0.15">
      <c r="A56" s="309" t="s">
        <v>123</v>
      </c>
      <c r="B56" s="302" t="s">
        <v>124</v>
      </c>
      <c r="C56" s="303">
        <f>IFERROR('生産者価格表(106分類)'!C56/'生産者価格表(106分類)'!C$119,0)</f>
        <v>0</v>
      </c>
      <c r="D56" s="303">
        <f>IFERROR('生産者価格表(106分類)'!D56/'生産者価格表(106分類)'!D$119,0)</f>
        <v>0</v>
      </c>
      <c r="E56" s="303">
        <f>IFERROR('生産者価格表(106分類)'!E56/'生産者価格表(106分類)'!E$119,0)</f>
        <v>0</v>
      </c>
      <c r="F56" s="303">
        <f>IFERROR('生産者価格表(106分類)'!F56/'生産者価格表(106分類)'!F$119,0)</f>
        <v>0</v>
      </c>
      <c r="G56" s="303">
        <f>IFERROR('生産者価格表(106分類)'!G56/'生産者価格表(106分類)'!G$119,0)</f>
        <v>0</v>
      </c>
      <c r="H56" s="303">
        <f>IFERROR('生産者価格表(106分類)'!H56/'生産者価格表(106分類)'!H$119,0)</f>
        <v>0</v>
      </c>
      <c r="I56" s="303">
        <f>IFERROR('生産者価格表(106分類)'!I56/'生産者価格表(106分類)'!I$119,0)</f>
        <v>0</v>
      </c>
      <c r="J56" s="303">
        <f>IFERROR('生産者価格表(106分類)'!J56/'生産者価格表(106分類)'!J$119,0)</f>
        <v>0</v>
      </c>
      <c r="K56" s="303">
        <f>IFERROR('生産者価格表(106分類)'!K56/'生産者価格表(106分類)'!K$119,0)</f>
        <v>0</v>
      </c>
      <c r="L56" s="303">
        <f>IFERROR('生産者価格表(106分類)'!L56/'生産者価格表(106分類)'!L$119,0)</f>
        <v>0</v>
      </c>
      <c r="M56" s="303">
        <f>IFERROR('生産者価格表(106分類)'!M56/'生産者価格表(106分類)'!M$119,0)</f>
        <v>0</v>
      </c>
      <c r="N56" s="303">
        <f>IFERROR('生産者価格表(106分類)'!N56/'生産者価格表(106分類)'!N$119,0)</f>
        <v>0</v>
      </c>
      <c r="O56" s="303">
        <f>IFERROR('生産者価格表(106分類)'!O56/'生産者価格表(106分類)'!O$119,0)</f>
        <v>0</v>
      </c>
      <c r="P56" s="303">
        <f>IFERROR('生産者価格表(106分類)'!P56/'生産者価格表(106分類)'!P$119,0)</f>
        <v>0</v>
      </c>
      <c r="Q56" s="303">
        <f>IFERROR('生産者価格表(106分類)'!Q56/'生産者価格表(106分類)'!Q$119,0)</f>
        <v>0</v>
      </c>
      <c r="R56" s="303">
        <f>IFERROR('生産者価格表(106分類)'!R56/'生産者価格表(106分類)'!R$119,0)</f>
        <v>0</v>
      </c>
      <c r="S56" s="303">
        <f>IFERROR('生産者価格表(106分類)'!S56/'生産者価格表(106分類)'!S$119,0)</f>
        <v>0</v>
      </c>
      <c r="T56" s="303">
        <f>IFERROR('生産者価格表(106分類)'!T56/'生産者価格表(106分類)'!T$119,0)</f>
        <v>0</v>
      </c>
      <c r="U56" s="303">
        <f>IFERROR('生産者価格表(106分類)'!U56/'生産者価格表(106分類)'!U$119,0)</f>
        <v>0</v>
      </c>
      <c r="V56" s="303">
        <f>IFERROR('生産者価格表(106分類)'!V56/'生産者価格表(106分類)'!V$119,0)</f>
        <v>0</v>
      </c>
      <c r="W56" s="303">
        <f>IFERROR('生産者価格表(106分類)'!W56/'生産者価格表(106分類)'!W$119,0)</f>
        <v>0</v>
      </c>
      <c r="X56" s="303">
        <f>IFERROR('生産者価格表(106分類)'!X56/'生産者価格表(106分類)'!X$119,0)</f>
        <v>0</v>
      </c>
      <c r="Y56" s="303">
        <f>IFERROR('生産者価格表(106分類)'!Y56/'生産者価格表(106分類)'!Y$119,0)</f>
        <v>0</v>
      </c>
      <c r="Z56" s="303">
        <f>IFERROR('生産者価格表(106分類)'!Z56/'生産者価格表(106分類)'!Z$119,0)</f>
        <v>0</v>
      </c>
      <c r="AA56" s="303">
        <f>IFERROR('生産者価格表(106分類)'!AA56/'生産者価格表(106分類)'!AA$119,0)</f>
        <v>0</v>
      </c>
      <c r="AB56" s="303">
        <f>IFERROR('生産者価格表(106分類)'!AB56/'生産者価格表(106分類)'!AB$119,0)</f>
        <v>0</v>
      </c>
      <c r="AC56" s="303">
        <f>IFERROR('生産者価格表(106分類)'!AC56/'生産者価格表(106分類)'!AC$119,0)</f>
        <v>0</v>
      </c>
      <c r="AD56" s="303">
        <f>IFERROR('生産者価格表(106分類)'!AD56/'生産者価格表(106分類)'!AD$119,0)</f>
        <v>0</v>
      </c>
      <c r="AE56" s="303">
        <f>IFERROR('生産者価格表(106分類)'!AE56/'生産者価格表(106分類)'!AE$119,0)</f>
        <v>0</v>
      </c>
      <c r="AF56" s="303">
        <f>IFERROR('生産者価格表(106分類)'!AF56/'生産者価格表(106分類)'!AF$119,0)</f>
        <v>0</v>
      </c>
      <c r="AG56" s="303">
        <f>IFERROR('生産者価格表(106分類)'!AG56/'生産者価格表(106分類)'!AG$119,0)</f>
        <v>0</v>
      </c>
      <c r="AH56" s="303">
        <f>IFERROR('生産者価格表(106分類)'!AH56/'生産者価格表(106分類)'!AH$119,0)</f>
        <v>0</v>
      </c>
      <c r="AI56" s="303">
        <f>IFERROR('生産者価格表(106分類)'!AI56/'生産者価格表(106分類)'!AI$119,0)</f>
        <v>0</v>
      </c>
      <c r="AJ56" s="303">
        <f>IFERROR('生産者価格表(106分類)'!AJ56/'生産者価格表(106分類)'!AJ$119,0)</f>
        <v>0</v>
      </c>
      <c r="AK56" s="303">
        <f>IFERROR('生産者価格表(106分類)'!AK56/'生産者価格表(106分類)'!AK$119,0)</f>
        <v>0</v>
      </c>
      <c r="AL56" s="303">
        <f>IFERROR('生産者価格表(106分類)'!AL56/'生産者価格表(106分類)'!AL$119,0)</f>
        <v>0</v>
      </c>
      <c r="AM56" s="303">
        <f>IFERROR('生産者価格表(106分類)'!AM56/'生産者価格表(106分類)'!AM$119,0)</f>
        <v>0</v>
      </c>
      <c r="AN56" s="303">
        <f>IFERROR('生産者価格表(106分類)'!AN56/'生産者価格表(106分類)'!AN$119,0)</f>
        <v>0</v>
      </c>
      <c r="AO56" s="303">
        <f>IFERROR('生産者価格表(106分類)'!AO56/'生産者価格表(106分類)'!AO$119,0)</f>
        <v>0</v>
      </c>
      <c r="AP56" s="303">
        <f>IFERROR('生産者価格表(106分類)'!AP56/'生産者価格表(106分類)'!AP$119,0)</f>
        <v>0</v>
      </c>
      <c r="AQ56" s="303">
        <f>IFERROR('生産者価格表(106分類)'!AQ56/'生産者価格表(106分類)'!AQ$119,0)</f>
        <v>0</v>
      </c>
      <c r="AR56" s="303">
        <f>IFERROR('生産者価格表(106分類)'!AR56/'生産者価格表(106分類)'!AR$119,0)</f>
        <v>0</v>
      </c>
      <c r="AS56" s="303">
        <f>IFERROR('生産者価格表(106分類)'!AS56/'生産者価格表(106分類)'!AS$119,0)</f>
        <v>0</v>
      </c>
      <c r="AT56" s="303">
        <f>IFERROR('生産者価格表(106分類)'!AT56/'生産者価格表(106分類)'!AT$119,0)</f>
        <v>5.2602115051346043E-5</v>
      </c>
      <c r="AU56" s="303">
        <f>IFERROR('生産者価格表(106分類)'!AU56/'生産者価格表(106分類)'!AU$119,0)</f>
        <v>0</v>
      </c>
      <c r="AV56" s="303">
        <f>IFERROR('生産者価格表(106分類)'!AV56/'生産者価格表(106分類)'!AV$119,0)</f>
        <v>0</v>
      </c>
      <c r="AW56" s="303">
        <f>IFERROR('生産者価格表(106分類)'!AW56/'生産者価格表(106分類)'!AW$119,0)</f>
        <v>0</v>
      </c>
      <c r="AX56" s="303">
        <f>IFERROR('生産者価格表(106分類)'!AX56/'生産者価格表(106分類)'!AX$119,0)</f>
        <v>0</v>
      </c>
      <c r="AY56" s="303">
        <f>IFERROR('生産者価格表(106分類)'!AY56/'生産者価格表(106分類)'!AY$119,0)</f>
        <v>0</v>
      </c>
      <c r="AZ56" s="303">
        <f>IFERROR('生産者価格表(106分類)'!AZ56/'生産者価格表(106分類)'!AZ$119,0)</f>
        <v>0</v>
      </c>
      <c r="BA56" s="303">
        <f>IFERROR('生産者価格表(106分類)'!BA56/'生産者価格表(106分類)'!BA$119,0)</f>
        <v>0</v>
      </c>
      <c r="BB56" s="303">
        <f>IFERROR('生産者価格表(106分類)'!BB56/'生産者価格表(106分類)'!BB$119,0)</f>
        <v>1.120078957449986E-4</v>
      </c>
      <c r="BC56" s="303">
        <f>IFERROR('生産者価格表(106分類)'!BC56/'生産者価格表(106分類)'!BC$119,0)</f>
        <v>5.6816354205355524E-2</v>
      </c>
      <c r="BD56" s="303">
        <f>IFERROR('生産者価格表(106分類)'!BD56/'生産者価格表(106分類)'!BD$119,0)</f>
        <v>0</v>
      </c>
      <c r="BE56" s="303">
        <f>IFERROR('生産者価格表(106分類)'!BE56/'生産者価格表(106分類)'!BE$119,0)</f>
        <v>0</v>
      </c>
      <c r="BF56" s="303">
        <f>IFERROR('生産者価格表(106分類)'!BF56/'生産者価格表(106分類)'!BF$119,0)</f>
        <v>0</v>
      </c>
      <c r="BG56" s="303">
        <f>IFERROR('生産者価格表(106分類)'!BG56/'生産者価格表(106分類)'!BG$119,0)</f>
        <v>0</v>
      </c>
      <c r="BH56" s="303">
        <f>IFERROR('生産者価格表(106分類)'!BH56/'生産者価格表(106分類)'!BH$119,0)</f>
        <v>0</v>
      </c>
      <c r="BI56" s="303">
        <f>IFERROR('生産者価格表(106分類)'!BI56/'生産者価格表(106分類)'!BI$119,0)</f>
        <v>0</v>
      </c>
      <c r="BJ56" s="303">
        <f>IFERROR('生産者価格表(106分類)'!BJ56/'生産者価格表(106分類)'!BJ$119,0)</f>
        <v>0</v>
      </c>
      <c r="BK56" s="303">
        <f>IFERROR('生産者価格表(106分類)'!BK56/'生産者価格表(106分類)'!BK$119,0)</f>
        <v>0</v>
      </c>
      <c r="BL56" s="303">
        <f>IFERROR('生産者価格表(106分類)'!BL56/'生産者価格表(106分類)'!BL$119,0)</f>
        <v>0</v>
      </c>
      <c r="BM56" s="303">
        <f>IFERROR('生産者価格表(106分類)'!BM56/'生産者価格表(106分類)'!BM$119,0)</f>
        <v>0</v>
      </c>
      <c r="BN56" s="303">
        <f>IFERROR('生産者価格表(106分類)'!BN56/'生産者価格表(106分類)'!BN$119,0)</f>
        <v>0</v>
      </c>
      <c r="BO56" s="303">
        <f>IFERROR('生産者価格表(106分類)'!BO56/'生産者価格表(106分類)'!BO$119,0)</f>
        <v>0</v>
      </c>
      <c r="BP56" s="303">
        <f>IFERROR('生産者価格表(106分類)'!BP56/'生産者価格表(106分類)'!BP$119,0)</f>
        <v>0</v>
      </c>
      <c r="BQ56" s="303">
        <f>IFERROR('生産者価格表(106分類)'!BQ56/'生産者価格表(106分類)'!BQ$119,0)</f>
        <v>0</v>
      </c>
      <c r="BR56" s="303">
        <f>IFERROR('生産者価格表(106分類)'!BR56/'生産者価格表(106分類)'!BR$119,0)</f>
        <v>0</v>
      </c>
      <c r="BS56" s="303">
        <f>IFERROR('生産者価格表(106分類)'!BS56/'生産者価格表(106分類)'!BS$119,0)</f>
        <v>0</v>
      </c>
      <c r="BT56" s="303">
        <f>IFERROR('生産者価格表(106分類)'!BT56/'生産者価格表(106分類)'!BT$119,0)</f>
        <v>0</v>
      </c>
      <c r="BU56" s="303">
        <f>IFERROR('生産者価格表(106分類)'!BU56/'生産者価格表(106分類)'!BU$119,0)</f>
        <v>0</v>
      </c>
      <c r="BV56" s="303">
        <f>IFERROR('生産者価格表(106分類)'!BV56/'生産者価格表(106分類)'!BV$119,0)</f>
        <v>0</v>
      </c>
      <c r="BW56" s="303">
        <f>IFERROR('生産者価格表(106分類)'!BW56/'生産者価格表(106分類)'!BW$119,0)</f>
        <v>0</v>
      </c>
      <c r="BX56" s="303">
        <f>IFERROR('生産者価格表(106分類)'!BX56/'生産者価格表(106分類)'!BX$119,0)</f>
        <v>0</v>
      </c>
      <c r="BY56" s="303">
        <f>IFERROR('生産者価格表(106分類)'!BY56/'生産者価格表(106分類)'!BY$119,0)</f>
        <v>0</v>
      </c>
      <c r="BZ56" s="303">
        <f>IFERROR('生産者価格表(106分類)'!BZ56/'生産者価格表(106分類)'!BZ$119,0)</f>
        <v>0</v>
      </c>
      <c r="CA56" s="303">
        <f>IFERROR('生産者価格表(106分類)'!CA56/'生産者価格表(106分類)'!CA$119,0)</f>
        <v>0</v>
      </c>
      <c r="CB56" s="303">
        <f>IFERROR('生産者価格表(106分類)'!CB56/'生産者価格表(106分類)'!CB$119,0)</f>
        <v>0</v>
      </c>
      <c r="CC56" s="303">
        <f>IFERROR('生産者価格表(106分類)'!CC56/'生産者価格表(106分類)'!CC$119,0)</f>
        <v>0</v>
      </c>
      <c r="CD56" s="303">
        <f>IFERROR('生産者価格表(106分類)'!CD56/'生産者価格表(106分類)'!CD$119,0)</f>
        <v>0</v>
      </c>
      <c r="CE56" s="303">
        <f>IFERROR('生産者価格表(106分類)'!CE56/'生産者価格表(106分類)'!CE$119,0)</f>
        <v>0</v>
      </c>
      <c r="CF56" s="303">
        <f>IFERROR('生産者価格表(106分類)'!CF56/'生産者価格表(106分類)'!CF$119,0)</f>
        <v>8.6396113448100717E-6</v>
      </c>
      <c r="CG56" s="303">
        <f>IFERROR('生産者価格表(106分類)'!CG56/'生産者価格表(106分類)'!CG$119,0)</f>
        <v>6.3384742561275613E-5</v>
      </c>
      <c r="CH56" s="303">
        <f>IFERROR('生産者価格表(106分類)'!CH56/'生産者価格表(106分類)'!CH$119,0)</f>
        <v>8.4467986775214196E-5</v>
      </c>
      <c r="CI56" s="303">
        <f>IFERROR('生産者価格表(106分類)'!CI56/'生産者価格表(106分類)'!CI$119,0)</f>
        <v>0</v>
      </c>
      <c r="CJ56" s="303">
        <f>IFERROR('生産者価格表(106分類)'!CJ56/'生産者価格表(106分類)'!CJ$119,0)</f>
        <v>5.612207674132774E-6</v>
      </c>
      <c r="CK56" s="303">
        <f>IFERROR('生産者価格表(106分類)'!CK56/'生産者価格表(106分類)'!CK$119,0)</f>
        <v>0</v>
      </c>
      <c r="CL56" s="303">
        <f>IFERROR('生産者価格表(106分類)'!CL56/'生産者価格表(106分類)'!CL$119,0)</f>
        <v>0</v>
      </c>
      <c r="CM56" s="303">
        <f>IFERROR('生産者価格表(106分類)'!CM56/'生産者価格表(106分類)'!CM$119,0)</f>
        <v>0</v>
      </c>
      <c r="CN56" s="303">
        <f>IFERROR('生産者価格表(106分類)'!CN56/'生産者価格表(106分類)'!CN$119,0)</f>
        <v>0</v>
      </c>
      <c r="CO56" s="303">
        <f>IFERROR('生産者価格表(106分類)'!CO56/'生産者価格表(106分類)'!CO$119,0)</f>
        <v>0</v>
      </c>
      <c r="CP56" s="303">
        <f>IFERROR('生産者価格表(106分類)'!CP56/'生産者価格表(106分類)'!CP$119,0)</f>
        <v>0</v>
      </c>
      <c r="CQ56" s="303">
        <f>IFERROR('生産者価格表(106分類)'!CQ56/'生産者価格表(106分類)'!CQ$119,0)</f>
        <v>0</v>
      </c>
      <c r="CR56" s="303">
        <f>IFERROR('生産者価格表(106分類)'!CR56/'生産者価格表(106分類)'!CR$119,0)</f>
        <v>0</v>
      </c>
      <c r="CS56" s="303">
        <f>IFERROR('生産者価格表(106分類)'!CS56/'生産者価格表(106分類)'!CS$119,0)</f>
        <v>0</v>
      </c>
      <c r="CT56" s="303">
        <f>IFERROR('生産者価格表(106分類)'!CT56/'生産者価格表(106分類)'!CT$119,0)</f>
        <v>2.8524450887007428E-3</v>
      </c>
      <c r="CU56" s="303">
        <f>IFERROR('生産者価格表(106分類)'!CU56/'生産者価格表(106分類)'!CU$119,0)</f>
        <v>0</v>
      </c>
      <c r="CV56" s="303">
        <f>IFERROR('生産者価格表(106分類)'!CV56/'生産者価格表(106分類)'!CV$119,0)</f>
        <v>7.4084168972338301E-4</v>
      </c>
      <c r="CW56" s="303">
        <f>IFERROR('生産者価格表(106分類)'!CW56/'生産者価格表(106分類)'!CW$119,0)</f>
        <v>0</v>
      </c>
      <c r="CX56" s="303">
        <f>IFERROR('生産者価格表(106分類)'!CX56/'生産者価格表(106分類)'!CX$119,0)</f>
        <v>0</v>
      </c>
      <c r="CY56" s="303">
        <f>IFERROR('生産者価格表(106分類)'!CY56/'生産者価格表(106分類)'!CY$119,0)</f>
        <v>0</v>
      </c>
      <c r="CZ56" s="303">
        <f>IFERROR('生産者価格表(106分類)'!CZ56/'生産者価格表(106分類)'!CZ$119,0)</f>
        <v>0</v>
      </c>
      <c r="DA56" s="303">
        <f>IFERROR('生産者価格表(106分類)'!DA56/'生産者価格表(106分類)'!DA$119,0)</f>
        <v>0</v>
      </c>
      <c r="DB56" s="303">
        <f>IFERROR('生産者価格表(106分類)'!DB56/'生産者価格表(106分類)'!DB$119,0)</f>
        <v>0</v>
      </c>
      <c r="DC56" s="303">
        <f>IFERROR('生産者価格表(106分類)'!DC56/'生産者価格表(106分類)'!DC$119,0)</f>
        <v>0</v>
      </c>
      <c r="DD56" s="304">
        <f>IFERROR('生産者価格表(106分類)'!DD56/'生産者価格表(106分類)'!DD$119,0)</f>
        <v>0</v>
      </c>
      <c r="DE56" s="304">
        <f>IFERROR('生産者価格表(106分類)'!DE56/'生産者価格表(106分類)'!DE$119,0)</f>
        <v>1.3122922914998204E-4</v>
      </c>
    </row>
    <row r="57" spans="1:109" x14ac:dyDescent="0.15">
      <c r="A57" s="309" t="s">
        <v>125</v>
      </c>
      <c r="B57" s="302" t="s">
        <v>126</v>
      </c>
      <c r="C57" s="303">
        <f>IFERROR('生産者価格表(106分類)'!C57/'生産者価格表(106分類)'!C$119,0)</f>
        <v>0</v>
      </c>
      <c r="D57" s="303">
        <f>IFERROR('生産者価格表(106分類)'!D57/'生産者価格表(106分類)'!D$119,0)</f>
        <v>0</v>
      </c>
      <c r="E57" s="303">
        <f>IFERROR('生産者価格表(106分類)'!E57/'生産者価格表(106分類)'!E$119,0)</f>
        <v>0</v>
      </c>
      <c r="F57" s="303">
        <f>IFERROR('生産者価格表(106分類)'!F57/'生産者価格表(106分類)'!F$119,0)</f>
        <v>0</v>
      </c>
      <c r="G57" s="303">
        <f>IFERROR('生産者価格表(106分類)'!G57/'生産者価格表(106分類)'!G$119,0)</f>
        <v>0</v>
      </c>
      <c r="H57" s="303">
        <f>IFERROR('生産者価格表(106分類)'!H57/'生産者価格表(106分類)'!H$119,0)</f>
        <v>0</v>
      </c>
      <c r="I57" s="303">
        <f>IFERROR('生産者価格表(106分類)'!I57/'生産者価格表(106分類)'!I$119,0)</f>
        <v>0</v>
      </c>
      <c r="J57" s="303">
        <f>IFERROR('生産者価格表(106分類)'!J57/'生産者価格表(106分類)'!J$119,0)</f>
        <v>0</v>
      </c>
      <c r="K57" s="303">
        <f>IFERROR('生産者価格表(106分類)'!K57/'生産者価格表(106分類)'!K$119,0)</f>
        <v>0</v>
      </c>
      <c r="L57" s="303">
        <f>IFERROR('生産者価格表(106分類)'!L57/'生産者価格表(106分類)'!L$119,0)</f>
        <v>0</v>
      </c>
      <c r="M57" s="303">
        <f>IFERROR('生産者価格表(106分類)'!M57/'生産者価格表(106分類)'!M$119,0)</f>
        <v>0</v>
      </c>
      <c r="N57" s="303">
        <f>IFERROR('生産者価格表(106分類)'!N57/'生産者価格表(106分類)'!N$119,0)</f>
        <v>0</v>
      </c>
      <c r="O57" s="303">
        <f>IFERROR('生産者価格表(106分類)'!O57/'生産者価格表(106分類)'!O$119,0)</f>
        <v>0</v>
      </c>
      <c r="P57" s="303">
        <f>IFERROR('生産者価格表(106分類)'!P57/'生産者価格表(106分類)'!P$119,0)</f>
        <v>0</v>
      </c>
      <c r="Q57" s="303">
        <f>IFERROR('生産者価格表(106分類)'!Q57/'生産者価格表(106分類)'!Q$119,0)</f>
        <v>0</v>
      </c>
      <c r="R57" s="303">
        <f>IFERROR('生産者価格表(106分類)'!R57/'生産者価格表(106分類)'!R$119,0)</f>
        <v>0</v>
      </c>
      <c r="S57" s="303">
        <f>IFERROR('生産者価格表(106分類)'!S57/'生産者価格表(106分類)'!S$119,0)</f>
        <v>0</v>
      </c>
      <c r="T57" s="303">
        <f>IFERROR('生産者価格表(106分類)'!T57/'生産者価格表(106分類)'!T$119,0)</f>
        <v>0</v>
      </c>
      <c r="U57" s="303">
        <f>IFERROR('生産者価格表(106分類)'!U57/'生産者価格表(106分類)'!U$119,0)</f>
        <v>0</v>
      </c>
      <c r="V57" s="303">
        <f>IFERROR('生産者価格表(106分類)'!V57/'生産者価格表(106分類)'!V$119,0)</f>
        <v>0</v>
      </c>
      <c r="W57" s="303">
        <f>IFERROR('生産者価格表(106分類)'!W57/'生産者価格表(106分類)'!W$119,0)</f>
        <v>0</v>
      </c>
      <c r="X57" s="303">
        <f>IFERROR('生産者価格表(106分類)'!X57/'生産者価格表(106分類)'!X$119,0)</f>
        <v>0</v>
      </c>
      <c r="Y57" s="303">
        <f>IFERROR('生産者価格表(106分類)'!Y57/'生産者価格表(106分類)'!Y$119,0)</f>
        <v>0</v>
      </c>
      <c r="Z57" s="303">
        <f>IFERROR('生産者価格表(106分類)'!Z57/'生産者価格表(106分類)'!Z$119,0)</f>
        <v>0</v>
      </c>
      <c r="AA57" s="303">
        <f>IFERROR('生産者価格表(106分類)'!AA57/'生産者価格表(106分類)'!AA$119,0)</f>
        <v>0</v>
      </c>
      <c r="AB57" s="303">
        <f>IFERROR('生産者価格表(106分類)'!AB57/'生産者価格表(106分類)'!AB$119,0)</f>
        <v>0</v>
      </c>
      <c r="AC57" s="303">
        <f>IFERROR('生産者価格表(106分類)'!AC57/'生産者価格表(106分類)'!AC$119,0)</f>
        <v>0</v>
      </c>
      <c r="AD57" s="303">
        <f>IFERROR('生産者価格表(106分類)'!AD57/'生産者価格表(106分類)'!AD$119,0)</f>
        <v>0</v>
      </c>
      <c r="AE57" s="303">
        <f>IFERROR('生産者価格表(106分類)'!AE57/'生産者価格表(106分類)'!AE$119,0)</f>
        <v>0</v>
      </c>
      <c r="AF57" s="303">
        <f>IFERROR('生産者価格表(106分類)'!AF57/'生産者価格表(106分類)'!AF$119,0)</f>
        <v>0</v>
      </c>
      <c r="AG57" s="303">
        <f>IFERROR('生産者価格表(106分類)'!AG57/'生産者価格表(106分類)'!AG$119,0)</f>
        <v>0</v>
      </c>
      <c r="AH57" s="303">
        <f>IFERROR('生産者価格表(106分類)'!AH57/'生産者価格表(106分類)'!AH$119,0)</f>
        <v>0</v>
      </c>
      <c r="AI57" s="303">
        <f>IFERROR('生産者価格表(106分類)'!AI57/'生産者価格表(106分類)'!AI$119,0)</f>
        <v>0</v>
      </c>
      <c r="AJ57" s="303">
        <f>IFERROR('生産者価格表(106分類)'!AJ57/'生産者価格表(106分類)'!AJ$119,0)</f>
        <v>0</v>
      </c>
      <c r="AK57" s="303">
        <f>IFERROR('生産者価格表(106分類)'!AK57/'生産者価格表(106分類)'!AK$119,0)</f>
        <v>0</v>
      </c>
      <c r="AL57" s="303">
        <f>IFERROR('生産者価格表(106分類)'!AL57/'生産者価格表(106分類)'!AL$119,0)</f>
        <v>0</v>
      </c>
      <c r="AM57" s="303">
        <f>IFERROR('生産者価格表(106分類)'!AM57/'生産者価格表(106分類)'!AM$119,0)</f>
        <v>0</v>
      </c>
      <c r="AN57" s="303">
        <f>IFERROR('生産者価格表(106分類)'!AN57/'生産者価格表(106分類)'!AN$119,0)</f>
        <v>0</v>
      </c>
      <c r="AO57" s="303">
        <f>IFERROR('生産者価格表(106分類)'!AO57/'生産者価格表(106分類)'!AO$119,0)</f>
        <v>0</v>
      </c>
      <c r="AP57" s="303">
        <f>IFERROR('生産者価格表(106分類)'!AP57/'生産者価格表(106分類)'!AP$119,0)</f>
        <v>0</v>
      </c>
      <c r="AQ57" s="303">
        <f>IFERROR('生産者価格表(106分類)'!AQ57/'生産者価格表(106分類)'!AQ$119,0)</f>
        <v>0</v>
      </c>
      <c r="AR57" s="303">
        <f>IFERROR('生産者価格表(106分類)'!AR57/'生産者価格表(106分類)'!AR$119,0)</f>
        <v>0</v>
      </c>
      <c r="AS57" s="303">
        <f>IFERROR('生産者価格表(106分類)'!AS57/'生産者価格表(106分類)'!AS$119,0)</f>
        <v>0</v>
      </c>
      <c r="AT57" s="303">
        <f>IFERROR('生産者価格表(106分類)'!AT57/'生産者価格表(106分類)'!AT$119,0)</f>
        <v>0</v>
      </c>
      <c r="AU57" s="303">
        <f>IFERROR('生産者価格表(106分類)'!AU57/'生産者価格表(106分類)'!AU$119,0)</f>
        <v>0</v>
      </c>
      <c r="AV57" s="303">
        <f>IFERROR('生産者価格表(106分類)'!AV57/'生産者価格表(106分類)'!AV$119,0)</f>
        <v>0</v>
      </c>
      <c r="AW57" s="303">
        <f>IFERROR('生産者価格表(106分類)'!AW57/'生産者価格表(106分類)'!AW$119,0)</f>
        <v>0</v>
      </c>
      <c r="AX57" s="303">
        <f>IFERROR('生産者価格表(106分類)'!AX57/'生産者価格表(106分類)'!AX$119,0)</f>
        <v>0</v>
      </c>
      <c r="AY57" s="303">
        <f>IFERROR('生産者価格表(106分類)'!AY57/'生産者価格表(106分類)'!AY$119,0)</f>
        <v>0</v>
      </c>
      <c r="AZ57" s="303">
        <f>IFERROR('生産者価格表(106分類)'!AZ57/'生産者価格表(106分類)'!AZ$119,0)</f>
        <v>0</v>
      </c>
      <c r="BA57" s="303">
        <f>IFERROR('生産者価格表(106分類)'!BA57/'生産者価格表(106分類)'!BA$119,0)</f>
        <v>0</v>
      </c>
      <c r="BB57" s="303">
        <f>IFERROR('生産者価格表(106分類)'!BB57/'生産者価格表(106分類)'!BB$119,0)</f>
        <v>0</v>
      </c>
      <c r="BC57" s="303">
        <f>IFERROR('生産者価格表(106分類)'!BC57/'生産者価格表(106分類)'!BC$119,0)</f>
        <v>0</v>
      </c>
      <c r="BD57" s="303">
        <f>IFERROR('生産者価格表(106分類)'!BD57/'生産者価格表(106分類)'!BD$119,0)</f>
        <v>0</v>
      </c>
      <c r="BE57" s="303">
        <f>IFERROR('生産者価格表(106分類)'!BE57/'生産者価格表(106分類)'!BE$119,0)</f>
        <v>0</v>
      </c>
      <c r="BF57" s="303">
        <f>IFERROR('生産者価格表(106分類)'!BF57/'生産者価格表(106分類)'!BF$119,0)</f>
        <v>0</v>
      </c>
      <c r="BG57" s="303">
        <f>IFERROR('生産者価格表(106分類)'!BG57/'生産者価格表(106分類)'!BG$119,0)</f>
        <v>0</v>
      </c>
      <c r="BH57" s="303">
        <f>IFERROR('生産者価格表(106分類)'!BH57/'生産者価格表(106分類)'!BH$119,0)</f>
        <v>0</v>
      </c>
      <c r="BI57" s="303">
        <f>IFERROR('生産者価格表(106分類)'!BI57/'生産者価格表(106分類)'!BI$119,0)</f>
        <v>0</v>
      </c>
      <c r="BJ57" s="303">
        <f>IFERROR('生産者価格表(106分類)'!BJ57/'生産者価格表(106分類)'!BJ$119,0)</f>
        <v>0</v>
      </c>
      <c r="BK57" s="303">
        <f>IFERROR('生産者価格表(106分類)'!BK57/'生産者価格表(106分類)'!BK$119,0)</f>
        <v>0</v>
      </c>
      <c r="BL57" s="303">
        <f>IFERROR('生産者価格表(106分類)'!BL57/'生産者価格表(106分類)'!BL$119,0)</f>
        <v>0</v>
      </c>
      <c r="BM57" s="303">
        <f>IFERROR('生産者価格表(106分類)'!BM57/'生産者価格表(106分類)'!BM$119,0)</f>
        <v>0</v>
      </c>
      <c r="BN57" s="303">
        <f>IFERROR('生産者価格表(106分類)'!BN57/'生産者価格表(106分類)'!BN$119,0)</f>
        <v>0</v>
      </c>
      <c r="BO57" s="303">
        <f>IFERROR('生産者価格表(106分類)'!BO57/'生産者価格表(106分類)'!BO$119,0)</f>
        <v>0</v>
      </c>
      <c r="BP57" s="303">
        <f>IFERROR('生産者価格表(106分類)'!BP57/'生産者価格表(106分類)'!BP$119,0)</f>
        <v>0</v>
      </c>
      <c r="BQ57" s="303">
        <f>IFERROR('生産者価格表(106分類)'!BQ57/'生産者価格表(106分類)'!BQ$119,0)</f>
        <v>0</v>
      </c>
      <c r="BR57" s="303">
        <f>IFERROR('生産者価格表(106分類)'!BR57/'生産者価格表(106分類)'!BR$119,0)</f>
        <v>0</v>
      </c>
      <c r="BS57" s="303">
        <f>IFERROR('生産者価格表(106分類)'!BS57/'生産者価格表(106分類)'!BS$119,0)</f>
        <v>0</v>
      </c>
      <c r="BT57" s="303">
        <f>IFERROR('生産者価格表(106分類)'!BT57/'生産者価格表(106分類)'!BT$119,0)</f>
        <v>0</v>
      </c>
      <c r="BU57" s="303">
        <f>IFERROR('生産者価格表(106分類)'!BU57/'生産者価格表(106分類)'!BU$119,0)</f>
        <v>0</v>
      </c>
      <c r="BV57" s="303">
        <f>IFERROR('生産者価格表(106分類)'!BV57/'生産者価格表(106分類)'!BV$119,0)</f>
        <v>0</v>
      </c>
      <c r="BW57" s="303">
        <f>IFERROR('生産者価格表(106分類)'!BW57/'生産者価格表(106分類)'!BW$119,0)</f>
        <v>0</v>
      </c>
      <c r="BX57" s="303">
        <f>IFERROR('生産者価格表(106分類)'!BX57/'生産者価格表(106分類)'!BX$119,0)</f>
        <v>0</v>
      </c>
      <c r="BY57" s="303">
        <f>IFERROR('生産者価格表(106分類)'!BY57/'生産者価格表(106分類)'!BY$119,0)</f>
        <v>0</v>
      </c>
      <c r="BZ57" s="303">
        <f>IFERROR('生産者価格表(106分類)'!BZ57/'生産者価格表(106分類)'!BZ$119,0)</f>
        <v>0</v>
      </c>
      <c r="CA57" s="303">
        <f>IFERROR('生産者価格表(106分類)'!CA57/'生産者価格表(106分類)'!CA$119,0)</f>
        <v>0</v>
      </c>
      <c r="CB57" s="303">
        <f>IFERROR('生産者価格表(106分類)'!CB57/'生産者価格表(106分類)'!CB$119,0)</f>
        <v>0</v>
      </c>
      <c r="CC57" s="303">
        <f>IFERROR('生産者価格表(106分類)'!CC57/'生産者価格表(106分類)'!CC$119,0)</f>
        <v>0</v>
      </c>
      <c r="CD57" s="303">
        <f>IFERROR('生産者価格表(106分類)'!CD57/'生産者価格表(106分類)'!CD$119,0)</f>
        <v>0</v>
      </c>
      <c r="CE57" s="303">
        <f>IFERROR('生産者価格表(106分類)'!CE57/'生産者価格表(106分類)'!CE$119,0)</f>
        <v>0</v>
      </c>
      <c r="CF57" s="303">
        <f>IFERROR('生産者価格表(106分類)'!CF57/'生産者価格表(106分類)'!CF$119,0)</f>
        <v>0</v>
      </c>
      <c r="CG57" s="303">
        <f>IFERROR('生産者価格表(106分類)'!CG57/'生産者価格表(106分類)'!CG$119,0)</f>
        <v>0</v>
      </c>
      <c r="CH57" s="303">
        <f>IFERROR('生産者価格表(106分類)'!CH57/'生産者価格表(106分類)'!CH$119,0)</f>
        <v>0</v>
      </c>
      <c r="CI57" s="303">
        <f>IFERROR('生産者価格表(106分類)'!CI57/'生産者価格表(106分類)'!CI$119,0)</f>
        <v>0</v>
      </c>
      <c r="CJ57" s="303">
        <f>IFERROR('生産者価格表(106分類)'!CJ57/'生産者価格表(106分類)'!CJ$119,0)</f>
        <v>0</v>
      </c>
      <c r="CK57" s="303">
        <f>IFERROR('生産者価格表(106分類)'!CK57/'生産者価格表(106分類)'!CK$119,0)</f>
        <v>0</v>
      </c>
      <c r="CL57" s="303">
        <f>IFERROR('生産者価格表(106分類)'!CL57/'生産者価格表(106分類)'!CL$119,0)</f>
        <v>0</v>
      </c>
      <c r="CM57" s="303">
        <f>IFERROR('生産者価格表(106分類)'!CM57/'生産者価格表(106分類)'!CM$119,0)</f>
        <v>0</v>
      </c>
      <c r="CN57" s="303">
        <f>IFERROR('生産者価格表(106分類)'!CN57/'生産者価格表(106分類)'!CN$119,0)</f>
        <v>0</v>
      </c>
      <c r="CO57" s="303">
        <f>IFERROR('生産者価格表(106分類)'!CO57/'生産者価格表(106分類)'!CO$119,0)</f>
        <v>0</v>
      </c>
      <c r="CP57" s="303">
        <f>IFERROR('生産者価格表(106分類)'!CP57/'生産者価格表(106分類)'!CP$119,0)</f>
        <v>0</v>
      </c>
      <c r="CQ57" s="303">
        <f>IFERROR('生産者価格表(106分類)'!CQ57/'生産者価格表(106分類)'!CQ$119,0)</f>
        <v>0</v>
      </c>
      <c r="CR57" s="303">
        <f>IFERROR('生産者価格表(106分類)'!CR57/'生産者価格表(106分類)'!CR$119,0)</f>
        <v>0</v>
      </c>
      <c r="CS57" s="303">
        <f>IFERROR('生産者価格表(106分類)'!CS57/'生産者価格表(106分類)'!CS$119,0)</f>
        <v>0</v>
      </c>
      <c r="CT57" s="303">
        <f>IFERROR('生産者価格表(106分類)'!CT57/'生産者価格表(106分類)'!CT$119,0)</f>
        <v>0</v>
      </c>
      <c r="CU57" s="303">
        <f>IFERROR('生産者価格表(106分類)'!CU57/'生産者価格表(106分類)'!CU$119,0)</f>
        <v>0</v>
      </c>
      <c r="CV57" s="303">
        <f>IFERROR('生産者価格表(106分類)'!CV57/'生産者価格表(106分類)'!CV$119,0)</f>
        <v>0</v>
      </c>
      <c r="CW57" s="303">
        <f>IFERROR('生産者価格表(106分類)'!CW57/'生産者価格表(106分類)'!CW$119,0)</f>
        <v>0</v>
      </c>
      <c r="CX57" s="303">
        <f>IFERROR('生産者価格表(106分類)'!CX57/'生産者価格表(106分類)'!CX$119,0)</f>
        <v>0</v>
      </c>
      <c r="CY57" s="303">
        <f>IFERROR('生産者価格表(106分類)'!CY57/'生産者価格表(106分類)'!CY$119,0)</f>
        <v>0</v>
      </c>
      <c r="CZ57" s="303">
        <f>IFERROR('生産者価格表(106分類)'!CZ57/'生産者価格表(106分類)'!CZ$119,0)</f>
        <v>0</v>
      </c>
      <c r="DA57" s="303">
        <f>IFERROR('生産者価格表(106分類)'!DA57/'生産者価格表(106分類)'!DA$119,0)</f>
        <v>0</v>
      </c>
      <c r="DB57" s="303">
        <f>IFERROR('生産者価格表(106分類)'!DB57/'生産者価格表(106分類)'!DB$119,0)</f>
        <v>0</v>
      </c>
      <c r="DC57" s="303">
        <f>IFERROR('生産者価格表(106分類)'!DC57/'生産者価格表(106分類)'!DC$119,0)</f>
        <v>0</v>
      </c>
      <c r="DD57" s="304">
        <f>IFERROR('生産者価格表(106分類)'!DD57/'生産者価格表(106分類)'!DD$119,0)</f>
        <v>0</v>
      </c>
      <c r="DE57" s="304">
        <f>IFERROR('生産者価格表(106分類)'!DE57/'生産者価格表(106分類)'!DE$119,0)</f>
        <v>0</v>
      </c>
    </row>
    <row r="58" spans="1:109" x14ac:dyDescent="0.15">
      <c r="A58" s="309" t="s">
        <v>127</v>
      </c>
      <c r="B58" s="302" t="s">
        <v>128</v>
      </c>
      <c r="C58" s="303">
        <f>IFERROR('生産者価格表(106分類)'!C58/'生産者価格表(106分類)'!C$119,0)</f>
        <v>0</v>
      </c>
      <c r="D58" s="303">
        <f>IFERROR('生産者価格表(106分類)'!D58/'生産者価格表(106分類)'!D$119,0)</f>
        <v>0</v>
      </c>
      <c r="E58" s="303">
        <f>IFERROR('生産者価格表(106分類)'!E58/'生産者価格表(106分類)'!E$119,0)</f>
        <v>0</v>
      </c>
      <c r="F58" s="303">
        <f>IFERROR('生産者価格表(106分類)'!F58/'生産者価格表(106分類)'!F$119,0)</f>
        <v>0</v>
      </c>
      <c r="G58" s="303">
        <f>IFERROR('生産者価格表(106分類)'!G58/'生産者価格表(106分類)'!G$119,0)</f>
        <v>0</v>
      </c>
      <c r="H58" s="303">
        <f>IFERROR('生産者価格表(106分類)'!H58/'生産者価格表(106分類)'!H$119,0)</f>
        <v>0</v>
      </c>
      <c r="I58" s="303">
        <f>IFERROR('生産者価格表(106分類)'!I58/'生産者価格表(106分類)'!I$119,0)</f>
        <v>0</v>
      </c>
      <c r="J58" s="303">
        <f>IFERROR('生産者価格表(106分類)'!J58/'生産者価格表(106分類)'!J$119,0)</f>
        <v>0</v>
      </c>
      <c r="K58" s="303">
        <f>IFERROR('生産者価格表(106分類)'!K58/'生産者価格表(106分類)'!K$119,0)</f>
        <v>0</v>
      </c>
      <c r="L58" s="303">
        <f>IFERROR('生産者価格表(106分類)'!L58/'生産者価格表(106分類)'!L$119,0)</f>
        <v>0</v>
      </c>
      <c r="M58" s="303">
        <f>IFERROR('生産者価格表(106分類)'!M58/'生産者価格表(106分類)'!M$119,0)</f>
        <v>0</v>
      </c>
      <c r="N58" s="303">
        <f>IFERROR('生産者価格表(106分類)'!N58/'生産者価格表(106分類)'!N$119,0)</f>
        <v>0</v>
      </c>
      <c r="O58" s="303">
        <f>IFERROR('生産者価格表(106分類)'!O58/'生産者価格表(106分類)'!O$119,0)</f>
        <v>0</v>
      </c>
      <c r="P58" s="303">
        <f>IFERROR('生産者価格表(106分類)'!P58/'生産者価格表(106分類)'!P$119,0)</f>
        <v>0</v>
      </c>
      <c r="Q58" s="303">
        <f>IFERROR('生産者価格表(106分類)'!Q58/'生産者価格表(106分類)'!Q$119,0)</f>
        <v>0</v>
      </c>
      <c r="R58" s="303">
        <f>IFERROR('生産者価格表(106分類)'!R58/'生産者価格表(106分類)'!R$119,0)</f>
        <v>0</v>
      </c>
      <c r="S58" s="303">
        <f>IFERROR('生産者価格表(106分類)'!S58/'生産者価格表(106分類)'!S$119,0)</f>
        <v>0</v>
      </c>
      <c r="T58" s="303">
        <f>IFERROR('生産者価格表(106分類)'!T58/'生産者価格表(106分類)'!T$119,0)</f>
        <v>0</v>
      </c>
      <c r="U58" s="303">
        <f>IFERROR('生産者価格表(106分類)'!U58/'生産者価格表(106分類)'!U$119,0)</f>
        <v>0</v>
      </c>
      <c r="V58" s="303">
        <f>IFERROR('生産者価格表(106分類)'!V58/'生産者価格表(106分類)'!V$119,0)</f>
        <v>0</v>
      </c>
      <c r="W58" s="303">
        <f>IFERROR('生産者価格表(106分類)'!W58/'生産者価格表(106分類)'!W$119,0)</f>
        <v>0</v>
      </c>
      <c r="X58" s="303">
        <f>IFERROR('生産者価格表(106分類)'!X58/'生産者価格表(106分類)'!X$119,0)</f>
        <v>0</v>
      </c>
      <c r="Y58" s="303">
        <f>IFERROR('生産者価格表(106分類)'!Y58/'生産者価格表(106分類)'!Y$119,0)</f>
        <v>0</v>
      </c>
      <c r="Z58" s="303">
        <f>IFERROR('生産者価格表(106分類)'!Z58/'生産者価格表(106分類)'!Z$119,0)</f>
        <v>0</v>
      </c>
      <c r="AA58" s="303">
        <f>IFERROR('生産者価格表(106分類)'!AA58/'生産者価格表(106分類)'!AA$119,0)</f>
        <v>0</v>
      </c>
      <c r="AB58" s="303">
        <f>IFERROR('生産者価格表(106分類)'!AB58/'生産者価格表(106分類)'!AB$119,0)</f>
        <v>0</v>
      </c>
      <c r="AC58" s="303">
        <f>IFERROR('生産者価格表(106分類)'!AC58/'生産者価格表(106分類)'!AC$119,0)</f>
        <v>0</v>
      </c>
      <c r="AD58" s="303">
        <f>IFERROR('生産者価格表(106分類)'!AD58/'生産者価格表(106分類)'!AD$119,0)</f>
        <v>0</v>
      </c>
      <c r="AE58" s="303">
        <f>IFERROR('生産者価格表(106分類)'!AE58/'生産者価格表(106分類)'!AE$119,0)</f>
        <v>0</v>
      </c>
      <c r="AF58" s="303">
        <f>IFERROR('生産者価格表(106分類)'!AF58/'生産者価格表(106分類)'!AF$119,0)</f>
        <v>0</v>
      </c>
      <c r="AG58" s="303">
        <f>IFERROR('生産者価格表(106分類)'!AG58/'生産者価格表(106分類)'!AG$119,0)</f>
        <v>0</v>
      </c>
      <c r="AH58" s="303">
        <f>IFERROR('生産者価格表(106分類)'!AH58/'生産者価格表(106分類)'!AH$119,0)</f>
        <v>0</v>
      </c>
      <c r="AI58" s="303">
        <f>IFERROR('生産者価格表(106分類)'!AI58/'生産者価格表(106分類)'!AI$119,0)</f>
        <v>0</v>
      </c>
      <c r="AJ58" s="303">
        <f>IFERROR('生産者価格表(106分類)'!AJ58/'生産者価格表(106分類)'!AJ$119,0)</f>
        <v>0</v>
      </c>
      <c r="AK58" s="303">
        <f>IFERROR('生産者価格表(106分類)'!AK58/'生産者価格表(106分類)'!AK$119,0)</f>
        <v>0</v>
      </c>
      <c r="AL58" s="303">
        <f>IFERROR('生産者価格表(106分類)'!AL58/'生産者価格表(106分類)'!AL$119,0)</f>
        <v>0</v>
      </c>
      <c r="AM58" s="303">
        <f>IFERROR('生産者価格表(106分類)'!AM58/'生産者価格表(106分類)'!AM$119,0)</f>
        <v>0</v>
      </c>
      <c r="AN58" s="303">
        <f>IFERROR('生産者価格表(106分類)'!AN58/'生産者価格表(106分類)'!AN$119,0)</f>
        <v>0</v>
      </c>
      <c r="AO58" s="303">
        <f>IFERROR('生産者価格表(106分類)'!AO58/'生産者価格表(106分類)'!AO$119,0)</f>
        <v>0</v>
      </c>
      <c r="AP58" s="303">
        <f>IFERROR('生産者価格表(106分類)'!AP58/'生産者価格表(106分類)'!AP$119,0)</f>
        <v>0</v>
      </c>
      <c r="AQ58" s="303">
        <f>IFERROR('生産者価格表(106分類)'!AQ58/'生産者価格表(106分類)'!AQ$119,0)</f>
        <v>0</v>
      </c>
      <c r="AR58" s="303">
        <f>IFERROR('生産者価格表(106分類)'!AR58/'生産者価格表(106分類)'!AR$119,0)</f>
        <v>0</v>
      </c>
      <c r="AS58" s="303">
        <f>IFERROR('生産者価格表(106分類)'!AS58/'生産者価格表(106分類)'!AS$119,0)</f>
        <v>0</v>
      </c>
      <c r="AT58" s="303">
        <f>IFERROR('生産者価格表(106分類)'!AT58/'生産者価格表(106分類)'!AT$119,0)</f>
        <v>0</v>
      </c>
      <c r="AU58" s="303">
        <f>IFERROR('生産者価格表(106分類)'!AU58/'生産者価格表(106分類)'!AU$119,0)</f>
        <v>0</v>
      </c>
      <c r="AV58" s="303">
        <f>IFERROR('生産者価格表(106分類)'!AV58/'生産者価格表(106分類)'!AV$119,0)</f>
        <v>0</v>
      </c>
      <c r="AW58" s="303">
        <f>IFERROR('生産者価格表(106分類)'!AW58/'生産者価格表(106分類)'!AW$119,0)</f>
        <v>0</v>
      </c>
      <c r="AX58" s="303">
        <f>IFERROR('生産者価格表(106分類)'!AX58/'生産者価格表(106分類)'!AX$119,0)</f>
        <v>0</v>
      </c>
      <c r="AY58" s="303">
        <f>IFERROR('生産者価格表(106分類)'!AY58/'生産者価格表(106分類)'!AY$119,0)</f>
        <v>0</v>
      </c>
      <c r="AZ58" s="303">
        <f>IFERROR('生産者価格表(106分類)'!AZ58/'生産者価格表(106分類)'!AZ$119,0)</f>
        <v>0</v>
      </c>
      <c r="BA58" s="303">
        <f>IFERROR('生産者価格表(106分類)'!BA58/'生産者価格表(106分類)'!BA$119,0)</f>
        <v>0</v>
      </c>
      <c r="BB58" s="303">
        <f>IFERROR('生産者価格表(106分類)'!BB58/'生産者価格表(106分類)'!BB$119,0)</f>
        <v>0</v>
      </c>
      <c r="BC58" s="303">
        <f>IFERROR('生産者価格表(106分類)'!BC58/'生産者価格表(106分類)'!BC$119,0)</f>
        <v>0</v>
      </c>
      <c r="BD58" s="303">
        <f>IFERROR('生産者価格表(106分類)'!BD58/'生産者価格表(106分類)'!BD$119,0)</f>
        <v>0</v>
      </c>
      <c r="BE58" s="303">
        <f>IFERROR('生産者価格表(106分類)'!BE58/'生産者価格表(106分類)'!BE$119,0)</f>
        <v>4.5776674937965257E-2</v>
      </c>
      <c r="BF58" s="303">
        <f>IFERROR('生産者価格表(106分類)'!BF58/'生産者価格表(106分類)'!BF$119,0)</f>
        <v>0</v>
      </c>
      <c r="BG58" s="303">
        <f>IFERROR('生産者価格表(106分類)'!BG58/'生産者価格表(106分類)'!BG$119,0)</f>
        <v>0</v>
      </c>
      <c r="BH58" s="303">
        <f>IFERROR('生産者価格表(106分類)'!BH58/'生産者価格表(106分類)'!BH$119,0)</f>
        <v>0</v>
      </c>
      <c r="BI58" s="303">
        <f>IFERROR('生産者価格表(106分類)'!BI58/'生産者価格表(106分類)'!BI$119,0)</f>
        <v>0</v>
      </c>
      <c r="BJ58" s="303">
        <f>IFERROR('生産者価格表(106分類)'!BJ58/'生産者価格表(106分類)'!BJ$119,0)</f>
        <v>0</v>
      </c>
      <c r="BK58" s="303">
        <f>IFERROR('生産者価格表(106分類)'!BK58/'生産者価格表(106分類)'!BK$119,0)</f>
        <v>0</v>
      </c>
      <c r="BL58" s="303">
        <f>IFERROR('生産者価格表(106分類)'!BL58/'生産者価格表(106分類)'!BL$119,0)</f>
        <v>0</v>
      </c>
      <c r="BM58" s="303">
        <f>IFERROR('生産者価格表(106分類)'!BM58/'生産者価格表(106分類)'!BM$119,0)</f>
        <v>0</v>
      </c>
      <c r="BN58" s="303">
        <f>IFERROR('生産者価格表(106分類)'!BN58/'生産者価格表(106分類)'!BN$119,0)</f>
        <v>0</v>
      </c>
      <c r="BO58" s="303">
        <f>IFERROR('生産者価格表(106分類)'!BO58/'生産者価格表(106分類)'!BO$119,0)</f>
        <v>0</v>
      </c>
      <c r="BP58" s="303">
        <f>IFERROR('生産者価格表(106分類)'!BP58/'生産者価格表(106分類)'!BP$119,0)</f>
        <v>0</v>
      </c>
      <c r="BQ58" s="303">
        <f>IFERROR('生産者価格表(106分類)'!BQ58/'生産者価格表(106分類)'!BQ$119,0)</f>
        <v>0</v>
      </c>
      <c r="BR58" s="303">
        <f>IFERROR('生産者価格表(106分類)'!BR58/'生産者価格表(106分類)'!BR$119,0)</f>
        <v>0</v>
      </c>
      <c r="BS58" s="303">
        <f>IFERROR('生産者価格表(106分類)'!BS58/'生産者価格表(106分類)'!BS$119,0)</f>
        <v>0</v>
      </c>
      <c r="BT58" s="303">
        <f>IFERROR('生産者価格表(106分類)'!BT58/'生産者価格表(106分類)'!BT$119,0)</f>
        <v>0</v>
      </c>
      <c r="BU58" s="303">
        <f>IFERROR('生産者価格表(106分類)'!BU58/'生産者価格表(106分類)'!BU$119,0)</f>
        <v>0</v>
      </c>
      <c r="BV58" s="303">
        <f>IFERROR('生産者価格表(106分類)'!BV58/'生産者価格表(106分類)'!BV$119,0)</f>
        <v>0</v>
      </c>
      <c r="BW58" s="303">
        <f>IFERROR('生産者価格表(106分類)'!BW58/'生産者価格表(106分類)'!BW$119,0)</f>
        <v>0</v>
      </c>
      <c r="BX58" s="303">
        <f>IFERROR('生産者価格表(106分類)'!BX58/'生産者価格表(106分類)'!BX$119,0)</f>
        <v>0</v>
      </c>
      <c r="BY58" s="303">
        <f>IFERROR('生産者価格表(106分類)'!BY58/'生産者価格表(106分類)'!BY$119,0)</f>
        <v>0</v>
      </c>
      <c r="BZ58" s="303">
        <f>IFERROR('生産者価格表(106分類)'!BZ58/'生産者価格表(106分類)'!BZ$119,0)</f>
        <v>0</v>
      </c>
      <c r="CA58" s="303">
        <f>IFERROR('生産者価格表(106分類)'!CA58/'生産者価格表(106分類)'!CA$119,0)</f>
        <v>0</v>
      </c>
      <c r="CB58" s="303">
        <f>IFERROR('生産者価格表(106分類)'!CB58/'生産者価格表(106分類)'!CB$119,0)</f>
        <v>0</v>
      </c>
      <c r="CC58" s="303">
        <f>IFERROR('生産者価格表(106分類)'!CC58/'生産者価格表(106分類)'!CC$119,0)</f>
        <v>0</v>
      </c>
      <c r="CD58" s="303">
        <f>IFERROR('生産者価格表(106分類)'!CD58/'生産者価格表(106分類)'!CD$119,0)</f>
        <v>0</v>
      </c>
      <c r="CE58" s="303">
        <f>IFERROR('生産者価格表(106分類)'!CE58/'生産者価格表(106分類)'!CE$119,0)</f>
        <v>0</v>
      </c>
      <c r="CF58" s="303">
        <f>IFERROR('生産者価格表(106分類)'!CF58/'生産者価格表(106分類)'!CF$119,0)</f>
        <v>0</v>
      </c>
      <c r="CG58" s="303">
        <f>IFERROR('生産者価格表(106分類)'!CG58/'生産者価格表(106分類)'!CG$119,0)</f>
        <v>0</v>
      </c>
      <c r="CH58" s="303">
        <f>IFERROR('生産者価格表(106分類)'!CH58/'生産者価格表(106分類)'!CH$119,0)</f>
        <v>0</v>
      </c>
      <c r="CI58" s="303">
        <f>IFERROR('生産者価格表(106分類)'!CI58/'生産者価格表(106分類)'!CI$119,0)</f>
        <v>0</v>
      </c>
      <c r="CJ58" s="303">
        <f>IFERROR('生産者価格表(106分類)'!CJ58/'生産者価格表(106分類)'!CJ$119,0)</f>
        <v>0</v>
      </c>
      <c r="CK58" s="303">
        <f>IFERROR('生産者価格表(106分類)'!CK58/'生産者価格表(106分類)'!CK$119,0)</f>
        <v>0</v>
      </c>
      <c r="CL58" s="303">
        <f>IFERROR('生産者価格表(106分類)'!CL58/'生産者価格表(106分類)'!CL$119,0)</f>
        <v>2.7838055305063751E-4</v>
      </c>
      <c r="CM58" s="303">
        <f>IFERROR('生産者価格表(106分類)'!CM58/'生産者価格表(106分類)'!CM$119,0)</f>
        <v>0</v>
      </c>
      <c r="CN58" s="303">
        <f>IFERROR('生産者価格表(106分類)'!CN58/'生産者価格表(106分類)'!CN$119,0)</f>
        <v>0</v>
      </c>
      <c r="CO58" s="303">
        <f>IFERROR('生産者価格表(106分類)'!CO58/'生産者価格表(106分類)'!CO$119,0)</f>
        <v>0</v>
      </c>
      <c r="CP58" s="303">
        <f>IFERROR('生産者価格表(106分類)'!CP58/'生産者価格表(106分類)'!CP$119,0)</f>
        <v>0</v>
      </c>
      <c r="CQ58" s="303">
        <f>IFERROR('生産者価格表(106分類)'!CQ58/'生産者価格表(106分類)'!CQ$119,0)</f>
        <v>0</v>
      </c>
      <c r="CR58" s="303">
        <f>IFERROR('生産者価格表(106分類)'!CR58/'生産者価格表(106分類)'!CR$119,0)</f>
        <v>0</v>
      </c>
      <c r="CS58" s="303">
        <f>IFERROR('生産者価格表(106分類)'!CS58/'生産者価格表(106分類)'!CS$119,0)</f>
        <v>0</v>
      </c>
      <c r="CT58" s="303">
        <f>IFERROR('生産者価格表(106分類)'!CT58/'生産者価格表(106分類)'!CT$119,0)</f>
        <v>0</v>
      </c>
      <c r="CU58" s="303">
        <f>IFERROR('生産者価格表(106分類)'!CU58/'生産者価格表(106分類)'!CU$119,0)</f>
        <v>0</v>
      </c>
      <c r="CV58" s="303">
        <f>IFERROR('生産者価格表(106分類)'!CV58/'生産者価格表(106分類)'!CV$119,0)</f>
        <v>3.3688357043974168E-3</v>
      </c>
      <c r="CW58" s="303">
        <f>IFERROR('生産者価格表(106分類)'!CW58/'生産者価格表(106分類)'!CW$119,0)</f>
        <v>0</v>
      </c>
      <c r="CX58" s="303">
        <f>IFERROR('生産者価格表(106分類)'!CX58/'生産者価格表(106分類)'!CX$119,0)</f>
        <v>0</v>
      </c>
      <c r="CY58" s="303">
        <f>IFERROR('生産者価格表(106分類)'!CY58/'生産者価格表(106分類)'!CY$119,0)</f>
        <v>0</v>
      </c>
      <c r="CZ58" s="303">
        <f>IFERROR('生産者価格表(106分類)'!CZ58/'生産者価格表(106分類)'!CZ$119,0)</f>
        <v>0</v>
      </c>
      <c r="DA58" s="303">
        <f>IFERROR('生産者価格表(106分類)'!DA58/'生産者価格表(106分類)'!DA$119,0)</f>
        <v>0</v>
      </c>
      <c r="DB58" s="303">
        <f>IFERROR('生産者価格表(106分類)'!DB58/'生産者価格表(106分類)'!DB$119,0)</f>
        <v>0</v>
      </c>
      <c r="DC58" s="303">
        <f>IFERROR('生産者価格表(106分類)'!DC58/'生産者価格表(106分類)'!DC$119,0)</f>
        <v>0</v>
      </c>
      <c r="DD58" s="304">
        <f>IFERROR('生産者価格表(106分類)'!DD58/'生産者価格表(106分類)'!DD$119,0)</f>
        <v>0</v>
      </c>
      <c r="DE58" s="304">
        <f>IFERROR('生産者価格表(106分類)'!DE58/'生産者価格表(106分類)'!DE$119,0)</f>
        <v>6.3101925701348276E-5</v>
      </c>
    </row>
    <row r="59" spans="1:109" x14ac:dyDescent="0.15">
      <c r="A59" s="305" t="s">
        <v>129</v>
      </c>
      <c r="B59" s="306" t="s">
        <v>130</v>
      </c>
      <c r="C59" s="307">
        <f>IFERROR('生産者価格表(106分類)'!C59/'生産者価格表(106分類)'!C$119,0)</f>
        <v>0</v>
      </c>
      <c r="D59" s="307">
        <f>IFERROR('生産者価格表(106分類)'!D59/'生産者価格表(106分類)'!D$119,0)</f>
        <v>0</v>
      </c>
      <c r="E59" s="307">
        <f>IFERROR('生産者価格表(106分類)'!E59/'生産者価格表(106分類)'!E$119,0)</f>
        <v>0</v>
      </c>
      <c r="F59" s="307">
        <f>IFERROR('生産者価格表(106分類)'!F59/'生産者価格表(106分類)'!F$119,0)</f>
        <v>0</v>
      </c>
      <c r="G59" s="307">
        <f>IFERROR('生産者価格表(106分類)'!G59/'生産者価格表(106分類)'!G$119,0)</f>
        <v>0</v>
      </c>
      <c r="H59" s="307">
        <f>IFERROR('生産者価格表(106分類)'!H59/'生産者価格表(106分類)'!H$119,0)</f>
        <v>0</v>
      </c>
      <c r="I59" s="307">
        <f>IFERROR('生産者価格表(106分類)'!I59/'生産者価格表(106分類)'!I$119,0)</f>
        <v>0</v>
      </c>
      <c r="J59" s="307">
        <f>IFERROR('生産者価格表(106分類)'!J59/'生産者価格表(106分類)'!J$119,0)</f>
        <v>0</v>
      </c>
      <c r="K59" s="307">
        <f>IFERROR('生産者価格表(106分類)'!K59/'生産者価格表(106分類)'!K$119,0)</f>
        <v>0</v>
      </c>
      <c r="L59" s="307">
        <f>IFERROR('生産者価格表(106分類)'!L59/'生産者価格表(106分類)'!L$119,0)</f>
        <v>0</v>
      </c>
      <c r="M59" s="307">
        <f>IFERROR('生産者価格表(106分類)'!M59/'生産者価格表(106分類)'!M$119,0)</f>
        <v>0</v>
      </c>
      <c r="N59" s="307">
        <f>IFERROR('生産者価格表(106分類)'!N59/'生産者価格表(106分類)'!N$119,0)</f>
        <v>0</v>
      </c>
      <c r="O59" s="307">
        <f>IFERROR('生産者価格表(106分類)'!O59/'生産者価格表(106分類)'!O$119,0)</f>
        <v>0</v>
      </c>
      <c r="P59" s="307">
        <f>IFERROR('生産者価格表(106分類)'!P59/'生産者価格表(106分類)'!P$119,0)</f>
        <v>0</v>
      </c>
      <c r="Q59" s="307">
        <f>IFERROR('生産者価格表(106分類)'!Q59/'生産者価格表(106分類)'!Q$119,0)</f>
        <v>0</v>
      </c>
      <c r="R59" s="307">
        <f>IFERROR('生産者価格表(106分類)'!R59/'生産者価格表(106分類)'!R$119,0)</f>
        <v>0</v>
      </c>
      <c r="S59" s="307">
        <f>IFERROR('生産者価格表(106分類)'!S59/'生産者価格表(106分類)'!S$119,0)</f>
        <v>0</v>
      </c>
      <c r="T59" s="307">
        <f>IFERROR('生産者価格表(106分類)'!T59/'生産者価格表(106分類)'!T$119,0)</f>
        <v>0</v>
      </c>
      <c r="U59" s="307">
        <f>IFERROR('生産者価格表(106分類)'!U59/'生産者価格表(106分類)'!U$119,0)</f>
        <v>0</v>
      </c>
      <c r="V59" s="307">
        <f>IFERROR('生産者価格表(106分類)'!V59/'生産者価格表(106分類)'!V$119,0)</f>
        <v>0</v>
      </c>
      <c r="W59" s="307">
        <f>IFERROR('生産者価格表(106分類)'!W59/'生産者価格表(106分類)'!W$119,0)</f>
        <v>0</v>
      </c>
      <c r="X59" s="307">
        <f>IFERROR('生産者価格表(106分類)'!X59/'生産者価格表(106分類)'!X$119,0)</f>
        <v>0</v>
      </c>
      <c r="Y59" s="307">
        <f>IFERROR('生産者価格表(106分類)'!Y59/'生産者価格表(106分類)'!Y$119,0)</f>
        <v>0</v>
      </c>
      <c r="Z59" s="307">
        <f>IFERROR('生産者価格表(106分類)'!Z59/'生産者価格表(106分類)'!Z$119,0)</f>
        <v>0</v>
      </c>
      <c r="AA59" s="307">
        <f>IFERROR('生産者価格表(106分類)'!AA59/'生産者価格表(106分類)'!AA$119,0)</f>
        <v>0</v>
      </c>
      <c r="AB59" s="307">
        <f>IFERROR('生産者価格表(106分類)'!AB59/'生産者価格表(106分類)'!AB$119,0)</f>
        <v>0</v>
      </c>
      <c r="AC59" s="307">
        <f>IFERROR('生産者価格表(106分類)'!AC59/'生産者価格表(106分類)'!AC$119,0)</f>
        <v>0</v>
      </c>
      <c r="AD59" s="307">
        <f>IFERROR('生産者価格表(106分類)'!AD59/'生産者価格表(106分類)'!AD$119,0)</f>
        <v>0</v>
      </c>
      <c r="AE59" s="307">
        <f>IFERROR('生産者価格表(106分類)'!AE59/'生産者価格表(106分類)'!AE$119,0)</f>
        <v>0</v>
      </c>
      <c r="AF59" s="307">
        <f>IFERROR('生産者価格表(106分類)'!AF59/'生産者価格表(106分類)'!AF$119,0)</f>
        <v>0</v>
      </c>
      <c r="AG59" s="307">
        <f>IFERROR('生産者価格表(106分類)'!AG59/'生産者価格表(106分類)'!AG$119,0)</f>
        <v>0</v>
      </c>
      <c r="AH59" s="307">
        <f>IFERROR('生産者価格表(106分類)'!AH59/'生産者価格表(106分類)'!AH$119,0)</f>
        <v>0</v>
      </c>
      <c r="AI59" s="307">
        <f>IFERROR('生産者価格表(106分類)'!AI59/'生産者価格表(106分類)'!AI$119,0)</f>
        <v>0</v>
      </c>
      <c r="AJ59" s="307">
        <f>IFERROR('生産者価格表(106分類)'!AJ59/'生産者価格表(106分類)'!AJ$119,0)</f>
        <v>0</v>
      </c>
      <c r="AK59" s="307">
        <f>IFERROR('生産者価格表(106分類)'!AK59/'生産者価格表(106分類)'!AK$119,0)</f>
        <v>0</v>
      </c>
      <c r="AL59" s="307">
        <f>IFERROR('生産者価格表(106分類)'!AL59/'生産者価格表(106分類)'!AL$119,0)</f>
        <v>0</v>
      </c>
      <c r="AM59" s="307">
        <f>IFERROR('生産者価格表(106分類)'!AM59/'生産者価格表(106分類)'!AM$119,0)</f>
        <v>0</v>
      </c>
      <c r="AN59" s="307">
        <f>IFERROR('生産者価格表(106分類)'!AN59/'生産者価格表(106分類)'!AN$119,0)</f>
        <v>0</v>
      </c>
      <c r="AO59" s="307">
        <f>IFERROR('生産者価格表(106分類)'!AO59/'生産者価格表(106分類)'!AO$119,0)</f>
        <v>0</v>
      </c>
      <c r="AP59" s="307">
        <f>IFERROR('生産者価格表(106分類)'!AP59/'生産者価格表(106分類)'!AP$119,0)</f>
        <v>0</v>
      </c>
      <c r="AQ59" s="307">
        <f>IFERROR('生産者価格表(106分類)'!AQ59/'生産者価格表(106分類)'!AQ$119,0)</f>
        <v>0</v>
      </c>
      <c r="AR59" s="307">
        <f>IFERROR('生産者価格表(106分類)'!AR59/'生産者価格表(106分類)'!AR$119,0)</f>
        <v>0</v>
      </c>
      <c r="AS59" s="307">
        <f>IFERROR('生産者価格表(106分類)'!AS59/'生産者価格表(106分類)'!AS$119,0)</f>
        <v>0</v>
      </c>
      <c r="AT59" s="307">
        <f>IFERROR('生産者価格表(106分類)'!AT59/'生産者価格表(106分類)'!AT$119,0)</f>
        <v>1.5940034864044255E-5</v>
      </c>
      <c r="AU59" s="307">
        <f>IFERROR('生産者価格表(106分類)'!AU59/'生産者価格表(106分類)'!AU$119,0)</f>
        <v>0</v>
      </c>
      <c r="AV59" s="307">
        <f>IFERROR('生産者価格表(106分類)'!AV59/'生産者価格表(106分類)'!AV$119,0)</f>
        <v>0</v>
      </c>
      <c r="AW59" s="307">
        <f>IFERROR('生産者価格表(106分類)'!AW59/'生産者価格表(106分類)'!AW$119,0)</f>
        <v>0</v>
      </c>
      <c r="AX59" s="307">
        <f>IFERROR('生産者価格表(106分類)'!AX59/'生産者価格表(106分類)'!AX$119,0)</f>
        <v>0</v>
      </c>
      <c r="AY59" s="307">
        <f>IFERROR('生産者価格表(106分類)'!AY59/'生産者価格表(106分類)'!AY$119,0)</f>
        <v>0</v>
      </c>
      <c r="AZ59" s="307">
        <f>IFERROR('生産者価格表(106分類)'!AZ59/'生産者価格表(106分類)'!AZ$119,0)</f>
        <v>0</v>
      </c>
      <c r="BA59" s="307">
        <f>IFERROR('生産者価格表(106分類)'!BA59/'生産者価格表(106分類)'!BA$119,0)</f>
        <v>0</v>
      </c>
      <c r="BB59" s="307">
        <f>IFERROR('生産者価格表(106分類)'!BB59/'生産者価格表(106分類)'!BB$119,0)</f>
        <v>0</v>
      </c>
      <c r="BC59" s="307">
        <f>IFERROR('生産者価格表(106分類)'!BC59/'生産者価格表(106分類)'!BC$119,0)</f>
        <v>0</v>
      </c>
      <c r="BD59" s="307">
        <f>IFERROR('生産者価格表(106分類)'!BD59/'生産者価格表(106分類)'!BD$119,0)</f>
        <v>0</v>
      </c>
      <c r="BE59" s="307">
        <f>IFERROR('生産者価格表(106分類)'!BE59/'生産者価格表(106分類)'!BE$119,0)</f>
        <v>0.52774193548387094</v>
      </c>
      <c r="BF59" s="307">
        <f>IFERROR('生産者価格表(106分類)'!BF59/'生産者価格表(106分類)'!BF$119,0)</f>
        <v>0.33445115977633422</v>
      </c>
      <c r="BG59" s="307">
        <f>IFERROR('生産者価格表(106分類)'!BG59/'生産者価格表(106分類)'!BG$119,0)</f>
        <v>0</v>
      </c>
      <c r="BH59" s="307">
        <f>IFERROR('生産者価格表(106分類)'!BH59/'生産者価格表(106分類)'!BH$119,0)</f>
        <v>5.0847457627118647E-2</v>
      </c>
      <c r="BI59" s="307">
        <f>IFERROR('生産者価格表(106分類)'!BI59/'生産者価格表(106分類)'!BI$119,0)</f>
        <v>0</v>
      </c>
      <c r="BJ59" s="307">
        <f>IFERROR('生産者価格表(106分類)'!BJ59/'生産者価格表(106分類)'!BJ$119,0)</f>
        <v>0</v>
      </c>
      <c r="BK59" s="307">
        <f>IFERROR('生産者価格表(106分類)'!BK59/'生産者価格表(106分類)'!BK$119,0)</f>
        <v>0</v>
      </c>
      <c r="BL59" s="307">
        <f>IFERROR('生産者価格表(106分類)'!BL59/'生産者価格表(106分類)'!BL$119,0)</f>
        <v>0</v>
      </c>
      <c r="BM59" s="307">
        <f>IFERROR('生産者価格表(106分類)'!BM59/'生産者価格表(106分類)'!BM$119,0)</f>
        <v>0</v>
      </c>
      <c r="BN59" s="307">
        <f>IFERROR('生産者価格表(106分類)'!BN59/'生産者価格表(106分類)'!BN$119,0)</f>
        <v>0</v>
      </c>
      <c r="BO59" s="307">
        <f>IFERROR('生産者価格表(106分類)'!BO59/'生産者価格表(106分類)'!BO$119,0)</f>
        <v>0</v>
      </c>
      <c r="BP59" s="307">
        <f>IFERROR('生産者価格表(106分類)'!BP59/'生産者価格表(106分類)'!BP$119,0)</f>
        <v>0</v>
      </c>
      <c r="BQ59" s="307">
        <f>IFERROR('生産者価格表(106分類)'!BQ59/'生産者価格表(106分類)'!BQ$119,0)</f>
        <v>0</v>
      </c>
      <c r="BR59" s="307">
        <f>IFERROR('生産者価格表(106分類)'!BR59/'生産者価格表(106分類)'!BR$119,0)</f>
        <v>0</v>
      </c>
      <c r="BS59" s="307">
        <f>IFERROR('生産者価格表(106分類)'!BS59/'生産者価格表(106分類)'!BS$119,0)</f>
        <v>0</v>
      </c>
      <c r="BT59" s="307">
        <f>IFERROR('生産者価格表(106分類)'!BT59/'生産者価格表(106分類)'!BT$119,0)</f>
        <v>0</v>
      </c>
      <c r="BU59" s="307">
        <f>IFERROR('生産者価格表(106分類)'!BU59/'生産者価格表(106分類)'!BU$119,0)</f>
        <v>0</v>
      </c>
      <c r="BV59" s="307">
        <f>IFERROR('生産者価格表(106分類)'!BV59/'生産者価格表(106分類)'!BV$119,0)</f>
        <v>0</v>
      </c>
      <c r="BW59" s="307">
        <f>IFERROR('生産者価格表(106分類)'!BW59/'生産者価格表(106分類)'!BW$119,0)</f>
        <v>0</v>
      </c>
      <c r="BX59" s="307">
        <f>IFERROR('生産者価格表(106分類)'!BX59/'生産者価格表(106分類)'!BX$119,0)</f>
        <v>0</v>
      </c>
      <c r="BY59" s="307">
        <f>IFERROR('生産者価格表(106分類)'!BY59/'生産者価格表(106分類)'!BY$119,0)</f>
        <v>0</v>
      </c>
      <c r="BZ59" s="307">
        <f>IFERROR('生産者価格表(106分類)'!BZ59/'生産者価格表(106分類)'!BZ$119,0)</f>
        <v>1.2786581634632798E-4</v>
      </c>
      <c r="CA59" s="307">
        <f>IFERROR('生産者価格表(106分類)'!CA59/'生産者価格表(106分類)'!CA$119,0)</f>
        <v>0</v>
      </c>
      <c r="CB59" s="307">
        <f>IFERROR('生産者価格表(106分類)'!CB59/'生産者価格表(106分類)'!CB$119,0)</f>
        <v>0</v>
      </c>
      <c r="CC59" s="307">
        <f>IFERROR('生産者価格表(106分類)'!CC59/'生産者価格表(106分類)'!CC$119,0)</f>
        <v>0</v>
      </c>
      <c r="CD59" s="307">
        <f>IFERROR('生産者価格表(106分類)'!CD59/'生産者価格表(106分類)'!CD$119,0)</f>
        <v>0</v>
      </c>
      <c r="CE59" s="307">
        <f>IFERROR('生産者価格表(106分類)'!CE59/'生産者価格表(106分類)'!CE$119,0)</f>
        <v>0</v>
      </c>
      <c r="CF59" s="307">
        <f>IFERROR('生産者価格表(106分類)'!CF59/'生産者価格表(106分類)'!CF$119,0)</f>
        <v>0</v>
      </c>
      <c r="CG59" s="307">
        <f>IFERROR('生産者価格表(106分類)'!CG59/'生産者価格表(106分類)'!CG$119,0)</f>
        <v>0</v>
      </c>
      <c r="CH59" s="307">
        <f>IFERROR('生産者価格表(106分類)'!CH59/'生産者価格表(106分類)'!CH$119,0)</f>
        <v>0</v>
      </c>
      <c r="CI59" s="307">
        <f>IFERROR('生産者価格表(106分類)'!CI59/'生産者価格表(106分類)'!CI$119,0)</f>
        <v>0</v>
      </c>
      <c r="CJ59" s="307">
        <f>IFERROR('生産者価格表(106分類)'!CJ59/'生産者価格表(106分類)'!CJ$119,0)</f>
        <v>0</v>
      </c>
      <c r="CK59" s="307">
        <f>IFERROR('生産者価格表(106分類)'!CK59/'生産者価格表(106分類)'!CK$119,0)</f>
        <v>0</v>
      </c>
      <c r="CL59" s="307">
        <f>IFERROR('生産者価格表(106分類)'!CL59/'生産者価格表(106分類)'!CL$119,0)</f>
        <v>0</v>
      </c>
      <c r="CM59" s="307">
        <f>IFERROR('生産者価格表(106分類)'!CM59/'生産者価格表(106分類)'!CM$119,0)</f>
        <v>0</v>
      </c>
      <c r="CN59" s="307">
        <f>IFERROR('生産者価格表(106分類)'!CN59/'生産者価格表(106分類)'!CN$119,0)</f>
        <v>0</v>
      </c>
      <c r="CO59" s="307">
        <f>IFERROR('生産者価格表(106分類)'!CO59/'生産者価格表(106分類)'!CO$119,0)</f>
        <v>0</v>
      </c>
      <c r="CP59" s="307">
        <f>IFERROR('生産者価格表(106分類)'!CP59/'生産者価格表(106分類)'!CP$119,0)</f>
        <v>0</v>
      </c>
      <c r="CQ59" s="307">
        <f>IFERROR('生産者価格表(106分類)'!CQ59/'生産者価格表(106分類)'!CQ$119,0)</f>
        <v>0</v>
      </c>
      <c r="CR59" s="307">
        <f>IFERROR('生産者価格表(106分類)'!CR59/'生産者価格表(106分類)'!CR$119,0)</f>
        <v>0</v>
      </c>
      <c r="CS59" s="307">
        <f>IFERROR('生産者価格表(106分類)'!CS59/'生産者価格表(106分類)'!CS$119,0)</f>
        <v>0</v>
      </c>
      <c r="CT59" s="307">
        <f>IFERROR('生産者価格表(106分類)'!CT59/'生産者価格表(106分類)'!CT$119,0)</f>
        <v>0</v>
      </c>
      <c r="CU59" s="307">
        <f>IFERROR('生産者価格表(106分類)'!CU59/'生産者価格表(106分類)'!CU$119,0)</f>
        <v>0</v>
      </c>
      <c r="CV59" s="307">
        <f>IFERROR('生産者価格表(106分類)'!CV59/'生産者価格表(106分類)'!CV$119,0)</f>
        <v>0.13481777250070806</v>
      </c>
      <c r="CW59" s="307">
        <f>IFERROR('生産者価格表(106分類)'!CW59/'生産者価格表(106分類)'!CW$119,0)</f>
        <v>0</v>
      </c>
      <c r="CX59" s="307">
        <f>IFERROR('生産者価格表(106分類)'!CX59/'生産者価格表(106分類)'!CX$119,0)</f>
        <v>0</v>
      </c>
      <c r="CY59" s="307">
        <f>IFERROR('生産者価格表(106分類)'!CY59/'生産者価格表(106分類)'!CY$119,0)</f>
        <v>0</v>
      </c>
      <c r="CZ59" s="307">
        <f>IFERROR('生産者価格表(106分類)'!CZ59/'生産者価格表(106分類)'!CZ$119,0)</f>
        <v>0</v>
      </c>
      <c r="DA59" s="307">
        <f>IFERROR('生産者価格表(106分類)'!DA59/'生産者価格表(106分類)'!DA$119,0)</f>
        <v>0</v>
      </c>
      <c r="DB59" s="307">
        <f>IFERROR('生産者価格表(106分類)'!DB59/'生産者価格表(106分類)'!DB$119,0)</f>
        <v>0</v>
      </c>
      <c r="DC59" s="307">
        <f>IFERROR('生産者価格表(106分類)'!DC59/'生産者価格表(106分類)'!DC$119,0)</f>
        <v>0</v>
      </c>
      <c r="DD59" s="308">
        <f>IFERROR('生産者価格表(106分類)'!DD59/'生産者価格表(106分類)'!DD$119,0)</f>
        <v>0</v>
      </c>
      <c r="DE59" s="308">
        <f>IFERROR('生産者価格表(106分類)'!DE59/'生産者価格表(106分類)'!DE$119,0)</f>
        <v>3.2952810210537379E-3</v>
      </c>
    </row>
    <row r="60" spans="1:109" x14ac:dyDescent="0.15">
      <c r="A60" s="309" t="s">
        <v>131</v>
      </c>
      <c r="B60" s="302" t="s">
        <v>132</v>
      </c>
      <c r="C60" s="303">
        <f>IFERROR('生産者価格表(106分類)'!C60/'生産者価格表(106分類)'!C$119,0)</f>
        <v>0</v>
      </c>
      <c r="D60" s="303">
        <f>IFERROR('生産者価格表(106分類)'!D60/'生産者価格表(106分類)'!D$119,0)</f>
        <v>0</v>
      </c>
      <c r="E60" s="303">
        <f>IFERROR('生産者価格表(106分類)'!E60/'生産者価格表(106分類)'!E$119,0)</f>
        <v>0</v>
      </c>
      <c r="F60" s="303">
        <f>IFERROR('生産者価格表(106分類)'!F60/'生産者価格表(106分類)'!F$119,0)</f>
        <v>0</v>
      </c>
      <c r="G60" s="303">
        <f>IFERROR('生産者価格表(106分類)'!G60/'生産者価格表(106分類)'!G$119,0)</f>
        <v>2.0280801641828116E-2</v>
      </c>
      <c r="H60" s="303">
        <f>IFERROR('生産者価格表(106分類)'!H60/'生産者価格表(106分類)'!H$119,0)</f>
        <v>0</v>
      </c>
      <c r="I60" s="303">
        <f>IFERROR('生産者価格表(106分類)'!I60/'生産者価格表(106分類)'!I$119,0)</f>
        <v>1.4604041292262933E-5</v>
      </c>
      <c r="J60" s="303">
        <f>IFERROR('生産者価格表(106分類)'!J60/'生産者価格表(106分類)'!J$119,0)</f>
        <v>0</v>
      </c>
      <c r="K60" s="303">
        <f>IFERROR('生産者価格表(106分類)'!K60/'生産者価格表(106分類)'!K$119,0)</f>
        <v>0</v>
      </c>
      <c r="L60" s="303">
        <f>IFERROR('生産者価格表(106分類)'!L60/'生産者価格表(106分類)'!L$119,0)</f>
        <v>0</v>
      </c>
      <c r="M60" s="303">
        <f>IFERROR('生産者価格表(106分類)'!M60/'生産者価格表(106分類)'!M$119,0)</f>
        <v>0</v>
      </c>
      <c r="N60" s="303">
        <f>IFERROR('生産者価格表(106分類)'!N60/'生産者価格表(106分類)'!N$119,0)</f>
        <v>0</v>
      </c>
      <c r="O60" s="303">
        <f>IFERROR('生産者価格表(106分類)'!O60/'生産者価格表(106分類)'!O$119,0)</f>
        <v>0</v>
      </c>
      <c r="P60" s="303">
        <f>IFERROR('生産者価格表(106分類)'!P60/'生産者価格表(106分類)'!P$119,0)</f>
        <v>0</v>
      </c>
      <c r="Q60" s="303">
        <f>IFERROR('生産者価格表(106分類)'!Q60/'生産者価格表(106分類)'!Q$119,0)</f>
        <v>0</v>
      </c>
      <c r="R60" s="303">
        <f>IFERROR('生産者価格表(106分類)'!R60/'生産者価格表(106分類)'!R$119,0)</f>
        <v>0</v>
      </c>
      <c r="S60" s="303">
        <f>IFERROR('生産者価格表(106分類)'!S60/'生産者価格表(106分類)'!S$119,0)</f>
        <v>0</v>
      </c>
      <c r="T60" s="303">
        <f>IFERROR('生産者価格表(106分類)'!T60/'生産者価格表(106分類)'!T$119,0)</f>
        <v>0</v>
      </c>
      <c r="U60" s="303">
        <f>IFERROR('生産者価格表(106分類)'!U60/'生産者価格表(106分類)'!U$119,0)</f>
        <v>0</v>
      </c>
      <c r="V60" s="303">
        <f>IFERROR('生産者価格表(106分類)'!V60/'生産者価格表(106分類)'!V$119,0)</f>
        <v>0</v>
      </c>
      <c r="W60" s="303">
        <f>IFERROR('生産者価格表(106分類)'!W60/'生産者価格表(106分類)'!W$119,0)</f>
        <v>0</v>
      </c>
      <c r="X60" s="303">
        <f>IFERROR('生産者価格表(106分類)'!X60/'生産者価格表(106分類)'!X$119,0)</f>
        <v>0</v>
      </c>
      <c r="Y60" s="303">
        <f>IFERROR('生産者価格表(106分類)'!Y60/'生産者価格表(106分類)'!Y$119,0)</f>
        <v>0</v>
      </c>
      <c r="Z60" s="303">
        <f>IFERROR('生産者価格表(106分類)'!Z60/'生産者価格表(106分類)'!Z$119,0)</f>
        <v>0</v>
      </c>
      <c r="AA60" s="303">
        <f>IFERROR('生産者価格表(106分類)'!AA60/'生産者価格表(106分類)'!AA$119,0)</f>
        <v>0</v>
      </c>
      <c r="AB60" s="303">
        <f>IFERROR('生産者価格表(106分類)'!AB60/'生産者価格表(106分類)'!AB$119,0)</f>
        <v>0</v>
      </c>
      <c r="AC60" s="303">
        <f>IFERROR('生産者価格表(106分類)'!AC60/'生産者価格表(106分類)'!AC$119,0)</f>
        <v>0</v>
      </c>
      <c r="AD60" s="303">
        <f>IFERROR('生産者価格表(106分類)'!AD60/'生産者価格表(106分類)'!AD$119,0)</f>
        <v>0</v>
      </c>
      <c r="AE60" s="303">
        <f>IFERROR('生産者価格表(106分類)'!AE60/'生産者価格表(106分類)'!AE$119,0)</f>
        <v>0</v>
      </c>
      <c r="AF60" s="303">
        <f>IFERROR('生産者価格表(106分類)'!AF60/'生産者価格表(106分類)'!AF$119,0)</f>
        <v>0</v>
      </c>
      <c r="AG60" s="303">
        <f>IFERROR('生産者価格表(106分類)'!AG60/'生産者価格表(106分類)'!AG$119,0)</f>
        <v>0</v>
      </c>
      <c r="AH60" s="303">
        <f>IFERROR('生産者価格表(106分類)'!AH60/'生産者価格表(106分類)'!AH$119,0)</f>
        <v>0</v>
      </c>
      <c r="AI60" s="303">
        <f>IFERROR('生産者価格表(106分類)'!AI60/'生産者価格表(106分類)'!AI$119,0)</f>
        <v>0</v>
      </c>
      <c r="AJ60" s="303">
        <f>IFERROR('生産者価格表(106分類)'!AJ60/'生産者価格表(106分類)'!AJ$119,0)</f>
        <v>0</v>
      </c>
      <c r="AK60" s="303">
        <f>IFERROR('生産者価格表(106分類)'!AK60/'生産者価格表(106分類)'!AK$119,0)</f>
        <v>0</v>
      </c>
      <c r="AL60" s="303">
        <f>IFERROR('生産者価格表(106分類)'!AL60/'生産者価格表(106分類)'!AL$119,0)</f>
        <v>0</v>
      </c>
      <c r="AM60" s="303">
        <f>IFERROR('生産者価格表(106分類)'!AM60/'生産者価格表(106分類)'!AM$119,0)</f>
        <v>0</v>
      </c>
      <c r="AN60" s="303">
        <f>IFERROR('生産者価格表(106分類)'!AN60/'生産者価格表(106分類)'!AN$119,0)</f>
        <v>0</v>
      </c>
      <c r="AO60" s="303">
        <f>IFERROR('生産者価格表(106分類)'!AO60/'生産者価格表(106分類)'!AO$119,0)</f>
        <v>0</v>
      </c>
      <c r="AP60" s="303">
        <f>IFERROR('生産者価格表(106分類)'!AP60/'生産者価格表(106分類)'!AP$119,0)</f>
        <v>0</v>
      </c>
      <c r="AQ60" s="303">
        <f>IFERROR('生産者価格表(106分類)'!AQ60/'生産者価格表(106分類)'!AQ$119,0)</f>
        <v>0</v>
      </c>
      <c r="AR60" s="303">
        <f>IFERROR('生産者価格表(106分類)'!AR60/'生産者価格表(106分類)'!AR$119,0)</f>
        <v>0</v>
      </c>
      <c r="AS60" s="303">
        <f>IFERROR('生産者価格表(106分類)'!AS60/'生産者価格表(106分類)'!AS$119,0)</f>
        <v>0</v>
      </c>
      <c r="AT60" s="303">
        <f>IFERROR('生産者価格表(106分類)'!AT60/'生産者価格表(106分類)'!AT$119,0)</f>
        <v>0</v>
      </c>
      <c r="AU60" s="303">
        <f>IFERROR('生産者価格表(106分類)'!AU60/'生産者価格表(106分類)'!AU$119,0)</f>
        <v>0</v>
      </c>
      <c r="AV60" s="303">
        <f>IFERROR('生産者価格表(106分類)'!AV60/'生産者価格表(106分類)'!AV$119,0)</f>
        <v>0</v>
      </c>
      <c r="AW60" s="303">
        <f>IFERROR('生産者価格表(106分類)'!AW60/'生産者価格表(106分類)'!AW$119,0)</f>
        <v>0</v>
      </c>
      <c r="AX60" s="303">
        <f>IFERROR('生産者価格表(106分類)'!AX60/'生産者価格表(106分類)'!AX$119,0)</f>
        <v>0</v>
      </c>
      <c r="AY60" s="303">
        <f>IFERROR('生産者価格表(106分類)'!AY60/'生産者価格表(106分類)'!AY$119,0)</f>
        <v>0</v>
      </c>
      <c r="AZ60" s="303">
        <f>IFERROR('生産者価格表(106分類)'!AZ60/'生産者価格表(106分類)'!AZ$119,0)</f>
        <v>0</v>
      </c>
      <c r="BA60" s="303">
        <f>IFERROR('生産者価格表(106分類)'!BA60/'生産者価格表(106分類)'!BA$119,0)</f>
        <v>0</v>
      </c>
      <c r="BB60" s="303">
        <f>IFERROR('生産者価格表(106分類)'!BB60/'生産者価格表(106分類)'!BB$119,0)</f>
        <v>0</v>
      </c>
      <c r="BC60" s="303">
        <f>IFERROR('生産者価格表(106分類)'!BC60/'生産者価格表(106分類)'!BC$119,0)</f>
        <v>0</v>
      </c>
      <c r="BD60" s="303">
        <f>IFERROR('生産者価格表(106分類)'!BD60/'生産者価格表(106分類)'!BD$119,0)</f>
        <v>0</v>
      </c>
      <c r="BE60" s="303">
        <f>IFERROR('生産者価格表(106分類)'!BE60/'生産者価格表(106分類)'!BE$119,0)</f>
        <v>0</v>
      </c>
      <c r="BF60" s="303">
        <f>IFERROR('生産者価格表(106分類)'!BF60/'生産者価格表(106分類)'!BF$119,0)</f>
        <v>0</v>
      </c>
      <c r="BG60" s="303">
        <f>IFERROR('生産者価格表(106分類)'!BG60/'生産者価格表(106分類)'!BG$119,0)</f>
        <v>0.12502008059699443</v>
      </c>
      <c r="BH60" s="303">
        <f>IFERROR('生産者価格表(106分類)'!BH60/'生産者価格表(106分類)'!BH$119,0)</f>
        <v>0</v>
      </c>
      <c r="BI60" s="303">
        <f>IFERROR('生産者価格表(106分類)'!BI60/'生産者価格表(106分類)'!BI$119,0)</f>
        <v>0</v>
      </c>
      <c r="BJ60" s="303">
        <f>IFERROR('生産者価格表(106分類)'!BJ60/'生産者価格表(106分類)'!BJ$119,0)</f>
        <v>0</v>
      </c>
      <c r="BK60" s="303">
        <f>IFERROR('生産者価格表(106分類)'!BK60/'生産者価格表(106分類)'!BK$119,0)</f>
        <v>0</v>
      </c>
      <c r="BL60" s="303">
        <f>IFERROR('生産者価格表(106分類)'!BL60/'生産者価格表(106分類)'!BL$119,0)</f>
        <v>0</v>
      </c>
      <c r="BM60" s="303">
        <f>IFERROR('生産者価格表(106分類)'!BM60/'生産者価格表(106分類)'!BM$119,0)</f>
        <v>0</v>
      </c>
      <c r="BN60" s="303">
        <f>IFERROR('生産者価格表(106分類)'!BN60/'生産者価格表(106分類)'!BN$119,0)</f>
        <v>0</v>
      </c>
      <c r="BO60" s="303">
        <f>IFERROR('生産者価格表(106分類)'!BO60/'生産者価格表(106分類)'!BO$119,0)</f>
        <v>0</v>
      </c>
      <c r="BP60" s="303">
        <f>IFERROR('生産者価格表(106分類)'!BP60/'生産者価格表(106分類)'!BP$119,0)</f>
        <v>0</v>
      </c>
      <c r="BQ60" s="303">
        <f>IFERROR('生産者価格表(106分類)'!BQ60/'生産者価格表(106分類)'!BQ$119,0)</f>
        <v>0</v>
      </c>
      <c r="BR60" s="303">
        <f>IFERROR('生産者価格表(106分類)'!BR60/'生産者価格表(106分類)'!BR$119,0)</f>
        <v>0</v>
      </c>
      <c r="BS60" s="303">
        <f>IFERROR('生産者価格表(106分類)'!BS60/'生産者価格表(106分類)'!BS$119,0)</f>
        <v>0</v>
      </c>
      <c r="BT60" s="303">
        <f>IFERROR('生産者価格表(106分類)'!BT60/'生産者価格表(106分類)'!BT$119,0)</f>
        <v>0</v>
      </c>
      <c r="BU60" s="303">
        <f>IFERROR('生産者価格表(106分類)'!BU60/'生産者価格表(106分類)'!BU$119,0)</f>
        <v>0</v>
      </c>
      <c r="BV60" s="303">
        <f>IFERROR('生産者価格表(106分類)'!BV60/'生産者価格表(106分類)'!BV$119,0)</f>
        <v>0</v>
      </c>
      <c r="BW60" s="303">
        <f>IFERROR('生産者価格表(106分類)'!BW60/'生産者価格表(106分類)'!BW$119,0)</f>
        <v>0</v>
      </c>
      <c r="BX60" s="303">
        <f>IFERROR('生産者価格表(106分類)'!BX60/'生産者価格表(106分類)'!BX$119,0)</f>
        <v>0</v>
      </c>
      <c r="BY60" s="303">
        <f>IFERROR('生産者価格表(106分類)'!BY60/'生産者価格表(106分類)'!BY$119,0)</f>
        <v>0</v>
      </c>
      <c r="BZ60" s="303">
        <f>IFERROR('生産者価格表(106分類)'!BZ60/'生産者価格表(106分類)'!BZ$119,0)</f>
        <v>0</v>
      </c>
      <c r="CA60" s="303">
        <f>IFERROR('生産者価格表(106分類)'!CA60/'生産者価格表(106分類)'!CA$119,0)</f>
        <v>3.4442053422745603E-2</v>
      </c>
      <c r="CB60" s="303">
        <f>IFERROR('生産者価格表(106分類)'!CB60/'生産者価格表(106分類)'!CB$119,0)</f>
        <v>0</v>
      </c>
      <c r="CC60" s="303">
        <f>IFERROR('生産者価格表(106分類)'!CC60/'生産者価格表(106分類)'!CC$119,0)</f>
        <v>0</v>
      </c>
      <c r="CD60" s="303">
        <f>IFERROR('生産者価格表(106分類)'!CD60/'生産者価格表(106分類)'!CD$119,0)</f>
        <v>0</v>
      </c>
      <c r="CE60" s="303">
        <f>IFERROR('生産者価格表(106分類)'!CE60/'生産者価格表(106分類)'!CE$119,0)</f>
        <v>5.4353234891848005E-4</v>
      </c>
      <c r="CF60" s="303">
        <f>IFERROR('生産者価格表(106分類)'!CF60/'生産者価格表(106分類)'!CF$119,0)</f>
        <v>0</v>
      </c>
      <c r="CG60" s="303">
        <f>IFERROR('生産者価格表(106分類)'!CG60/'生産者価格表(106分類)'!CG$119,0)</f>
        <v>0</v>
      </c>
      <c r="CH60" s="303">
        <f>IFERROR('生産者価格表(106分類)'!CH60/'生産者価格表(106分類)'!CH$119,0)</f>
        <v>0</v>
      </c>
      <c r="CI60" s="303">
        <f>IFERROR('生産者価格表(106分類)'!CI60/'生産者価格表(106分類)'!CI$119,0)</f>
        <v>0</v>
      </c>
      <c r="CJ60" s="303">
        <f>IFERROR('生産者価格表(106分類)'!CJ60/'生産者価格表(106分類)'!CJ$119,0)</f>
        <v>0</v>
      </c>
      <c r="CK60" s="303">
        <f>IFERROR('生産者価格表(106分類)'!CK60/'生産者価格表(106分類)'!CK$119,0)</f>
        <v>0</v>
      </c>
      <c r="CL60" s="303">
        <f>IFERROR('生産者価格表(106分類)'!CL60/'生産者価格表(106分類)'!CL$119,0)</f>
        <v>9.6893709818977186E-4</v>
      </c>
      <c r="CM60" s="303">
        <f>IFERROR('生産者価格表(106分類)'!CM60/'生産者価格表(106分類)'!CM$119,0)</f>
        <v>6.271505564076146E-5</v>
      </c>
      <c r="CN60" s="303">
        <f>IFERROR('生産者価格表(106分類)'!CN60/'生産者価格表(106分類)'!CN$119,0)</f>
        <v>2.6919525515920548E-5</v>
      </c>
      <c r="CO60" s="303">
        <f>IFERROR('生産者価格表(106分類)'!CO60/'生産者価格表(106分類)'!CO$119,0)</f>
        <v>0</v>
      </c>
      <c r="CP60" s="303">
        <f>IFERROR('生産者価格表(106分類)'!CP60/'生産者価格表(106分類)'!CP$119,0)</f>
        <v>0</v>
      </c>
      <c r="CQ60" s="303">
        <f>IFERROR('生産者価格表(106分類)'!CQ60/'生産者価格表(106分類)'!CQ$119,0)</f>
        <v>0</v>
      </c>
      <c r="CR60" s="303">
        <f>IFERROR('生産者価格表(106分類)'!CR60/'生産者価格表(106分類)'!CR$119,0)</f>
        <v>0</v>
      </c>
      <c r="CS60" s="303">
        <f>IFERROR('生産者価格表(106分類)'!CS60/'生産者価格表(106分類)'!CS$119,0)</f>
        <v>0</v>
      </c>
      <c r="CT60" s="303">
        <f>IFERROR('生産者価格表(106分類)'!CT60/'生産者価格表(106分類)'!CT$119,0)</f>
        <v>4.7150288154565717E-6</v>
      </c>
      <c r="CU60" s="303">
        <f>IFERROR('生産者価格表(106分類)'!CU60/'生産者価格表(106分類)'!CU$119,0)</f>
        <v>0</v>
      </c>
      <c r="CV60" s="303">
        <f>IFERROR('生産者価格表(106分類)'!CV60/'生産者価格表(106分類)'!CV$119,0)</f>
        <v>0</v>
      </c>
      <c r="CW60" s="303">
        <f>IFERROR('生産者価格表(106分類)'!CW60/'生産者価格表(106分類)'!CW$119,0)</f>
        <v>9.0964434497988887E-7</v>
      </c>
      <c r="CX60" s="303">
        <f>IFERROR('生産者価格表(106分類)'!CX60/'生産者価格表(106分類)'!CX$119,0)</f>
        <v>0</v>
      </c>
      <c r="CY60" s="303">
        <f>IFERROR('生産者価格表(106分類)'!CY60/'生産者価格表(106分類)'!CY$119,0)</f>
        <v>0</v>
      </c>
      <c r="CZ60" s="303">
        <f>IFERROR('生産者価格表(106分類)'!CZ60/'生産者価格表(106分類)'!CZ$119,0)</f>
        <v>0</v>
      </c>
      <c r="DA60" s="303">
        <f>IFERROR('生産者価格表(106分類)'!DA60/'生産者価格表(106分類)'!DA$119,0)</f>
        <v>1.0299597957904135E-5</v>
      </c>
      <c r="DB60" s="303">
        <f>IFERROR('生産者価格表(106分類)'!DB60/'生産者価格表(106分類)'!DB$119,0)</f>
        <v>0</v>
      </c>
      <c r="DC60" s="303">
        <f>IFERROR('生産者価格表(106分類)'!DC60/'生産者価格表(106分類)'!DC$119,0)</f>
        <v>0</v>
      </c>
      <c r="DD60" s="304">
        <f>IFERROR('生産者価格表(106分類)'!DD60/'生産者価格表(106分類)'!DD$119,0)</f>
        <v>0</v>
      </c>
      <c r="DE60" s="304">
        <f>IFERROR('生産者価格表(106分類)'!DE60/'生産者価格表(106分類)'!DE$119,0)</f>
        <v>6.9635322045218388E-4</v>
      </c>
    </row>
    <row r="61" spans="1:109" x14ac:dyDescent="0.15">
      <c r="A61" s="309" t="s">
        <v>133</v>
      </c>
      <c r="B61" s="302" t="s">
        <v>15</v>
      </c>
      <c r="C61" s="303">
        <f>IFERROR('生産者価格表(106分類)'!C61/'生産者価格表(106分類)'!C$119,0)</f>
        <v>0</v>
      </c>
      <c r="D61" s="303">
        <f>IFERROR('生産者価格表(106分類)'!D61/'生産者価格表(106分類)'!D$119,0)</f>
        <v>0</v>
      </c>
      <c r="E61" s="303">
        <f>IFERROR('生産者価格表(106分類)'!E61/'生産者価格表(106分類)'!E$119,0)</f>
        <v>0</v>
      </c>
      <c r="F61" s="303">
        <f>IFERROR('生産者価格表(106分類)'!F61/'生産者価格表(106分類)'!F$119,0)</f>
        <v>0</v>
      </c>
      <c r="G61" s="303">
        <f>IFERROR('生産者価格表(106分類)'!G61/'生産者価格表(106分類)'!G$119,0)</f>
        <v>0</v>
      </c>
      <c r="H61" s="303">
        <f>IFERROR('生産者価格表(106分類)'!H61/'生産者価格表(106分類)'!H$119,0)</f>
        <v>0</v>
      </c>
      <c r="I61" s="303">
        <f>IFERROR('生産者価格表(106分類)'!I61/'生産者価格表(106分類)'!I$119,0)</f>
        <v>0</v>
      </c>
      <c r="J61" s="303">
        <f>IFERROR('生産者価格表(106分類)'!J61/'生産者価格表(106分類)'!J$119,0)</f>
        <v>0</v>
      </c>
      <c r="K61" s="303">
        <f>IFERROR('生産者価格表(106分類)'!K61/'生産者価格表(106分類)'!K$119,0)</f>
        <v>0</v>
      </c>
      <c r="L61" s="303">
        <f>IFERROR('生産者価格表(106分類)'!L61/'生産者価格表(106分類)'!L$119,0)</f>
        <v>0</v>
      </c>
      <c r="M61" s="303">
        <f>IFERROR('生産者価格表(106分類)'!M61/'生産者価格表(106分類)'!M$119,0)</f>
        <v>0</v>
      </c>
      <c r="N61" s="303">
        <f>IFERROR('生産者価格表(106分類)'!N61/'生産者価格表(106分類)'!N$119,0)</f>
        <v>0</v>
      </c>
      <c r="O61" s="303">
        <f>IFERROR('生産者価格表(106分類)'!O61/'生産者価格表(106分類)'!O$119,0)</f>
        <v>0</v>
      </c>
      <c r="P61" s="303">
        <f>IFERROR('生産者価格表(106分類)'!P61/'生産者価格表(106分類)'!P$119,0)</f>
        <v>0</v>
      </c>
      <c r="Q61" s="303">
        <f>IFERROR('生産者価格表(106分類)'!Q61/'生産者価格表(106分類)'!Q$119,0)</f>
        <v>0</v>
      </c>
      <c r="R61" s="303">
        <f>IFERROR('生産者価格表(106分類)'!R61/'生産者価格表(106分類)'!R$119,0)</f>
        <v>0</v>
      </c>
      <c r="S61" s="303">
        <f>IFERROR('生産者価格表(106分類)'!S61/'生産者価格表(106分類)'!S$119,0)</f>
        <v>0</v>
      </c>
      <c r="T61" s="303">
        <f>IFERROR('生産者価格表(106分類)'!T61/'生産者価格表(106分類)'!T$119,0)</f>
        <v>0</v>
      </c>
      <c r="U61" s="303">
        <f>IFERROR('生産者価格表(106分類)'!U61/'生産者価格表(106分類)'!U$119,0)</f>
        <v>0</v>
      </c>
      <c r="V61" s="303">
        <f>IFERROR('生産者価格表(106分類)'!V61/'生産者価格表(106分類)'!V$119,0)</f>
        <v>0</v>
      </c>
      <c r="W61" s="303">
        <f>IFERROR('生産者価格表(106分類)'!W61/'生産者価格表(106分類)'!W$119,0)</f>
        <v>0</v>
      </c>
      <c r="X61" s="303">
        <f>IFERROR('生産者価格表(106分類)'!X61/'生産者価格表(106分類)'!X$119,0)</f>
        <v>0</v>
      </c>
      <c r="Y61" s="303">
        <f>IFERROR('生産者価格表(106分類)'!Y61/'生産者価格表(106分類)'!Y$119,0)</f>
        <v>0</v>
      </c>
      <c r="Z61" s="303">
        <f>IFERROR('生産者価格表(106分類)'!Z61/'生産者価格表(106分類)'!Z$119,0)</f>
        <v>0</v>
      </c>
      <c r="AA61" s="303">
        <f>IFERROR('生産者価格表(106分類)'!AA61/'生産者価格表(106分類)'!AA$119,0)</f>
        <v>0</v>
      </c>
      <c r="AB61" s="303">
        <f>IFERROR('生産者価格表(106分類)'!AB61/'生産者価格表(106分類)'!AB$119,0)</f>
        <v>0</v>
      </c>
      <c r="AC61" s="303">
        <f>IFERROR('生産者価格表(106分類)'!AC61/'生産者価格表(106分類)'!AC$119,0)</f>
        <v>0</v>
      </c>
      <c r="AD61" s="303">
        <f>IFERROR('生産者価格表(106分類)'!AD61/'生産者価格表(106分類)'!AD$119,0)</f>
        <v>0</v>
      </c>
      <c r="AE61" s="303">
        <f>IFERROR('生産者価格表(106分類)'!AE61/'生産者価格表(106分類)'!AE$119,0)</f>
        <v>0</v>
      </c>
      <c r="AF61" s="303">
        <f>IFERROR('生産者価格表(106分類)'!AF61/'生産者価格表(106分類)'!AF$119,0)</f>
        <v>0</v>
      </c>
      <c r="AG61" s="303">
        <f>IFERROR('生産者価格表(106分類)'!AG61/'生産者価格表(106分類)'!AG$119,0)</f>
        <v>0</v>
      </c>
      <c r="AH61" s="303">
        <f>IFERROR('生産者価格表(106分類)'!AH61/'生産者価格表(106分類)'!AH$119,0)</f>
        <v>0</v>
      </c>
      <c r="AI61" s="303">
        <f>IFERROR('生産者価格表(106分類)'!AI61/'生産者価格表(106分類)'!AI$119,0)</f>
        <v>0</v>
      </c>
      <c r="AJ61" s="303">
        <f>IFERROR('生産者価格表(106分類)'!AJ61/'生産者価格表(106分類)'!AJ$119,0)</f>
        <v>0</v>
      </c>
      <c r="AK61" s="303">
        <f>IFERROR('生産者価格表(106分類)'!AK61/'生産者価格表(106分類)'!AK$119,0)</f>
        <v>0</v>
      </c>
      <c r="AL61" s="303">
        <f>IFERROR('生産者価格表(106分類)'!AL61/'生産者価格表(106分類)'!AL$119,0)</f>
        <v>0</v>
      </c>
      <c r="AM61" s="303">
        <f>IFERROR('生産者価格表(106分類)'!AM61/'生産者価格表(106分類)'!AM$119,0)</f>
        <v>0</v>
      </c>
      <c r="AN61" s="303">
        <f>IFERROR('生産者価格表(106分類)'!AN61/'生産者価格表(106分類)'!AN$119,0)</f>
        <v>0</v>
      </c>
      <c r="AO61" s="303">
        <f>IFERROR('生産者価格表(106分類)'!AO61/'生産者価格表(106分類)'!AO$119,0)</f>
        <v>0</v>
      </c>
      <c r="AP61" s="303">
        <f>IFERROR('生産者価格表(106分類)'!AP61/'生産者価格表(106分類)'!AP$119,0)</f>
        <v>0</v>
      </c>
      <c r="AQ61" s="303">
        <f>IFERROR('生産者価格表(106分類)'!AQ61/'生産者価格表(106分類)'!AQ$119,0)</f>
        <v>0</v>
      </c>
      <c r="AR61" s="303">
        <f>IFERROR('生産者価格表(106分類)'!AR61/'生産者価格表(106分類)'!AR$119,0)</f>
        <v>0</v>
      </c>
      <c r="AS61" s="303">
        <f>IFERROR('生産者価格表(106分類)'!AS61/'生産者価格表(106分類)'!AS$119,0)</f>
        <v>0</v>
      </c>
      <c r="AT61" s="303">
        <f>IFERROR('生産者価格表(106分類)'!AT61/'生産者価格表(106分類)'!AT$119,0)</f>
        <v>0</v>
      </c>
      <c r="AU61" s="303">
        <f>IFERROR('生産者価格表(106分類)'!AU61/'生産者価格表(106分類)'!AU$119,0)</f>
        <v>0</v>
      </c>
      <c r="AV61" s="303">
        <f>IFERROR('生産者価格表(106分類)'!AV61/'生産者価格表(106分類)'!AV$119,0)</f>
        <v>0</v>
      </c>
      <c r="AW61" s="303">
        <f>IFERROR('生産者価格表(106分類)'!AW61/'生産者価格表(106分類)'!AW$119,0)</f>
        <v>0</v>
      </c>
      <c r="AX61" s="303">
        <f>IFERROR('生産者価格表(106分類)'!AX61/'生産者価格表(106分類)'!AX$119,0)</f>
        <v>0</v>
      </c>
      <c r="AY61" s="303">
        <f>IFERROR('生産者価格表(106分類)'!AY61/'生産者価格表(106分類)'!AY$119,0)</f>
        <v>0</v>
      </c>
      <c r="AZ61" s="303">
        <f>IFERROR('生産者価格表(106分類)'!AZ61/'生産者価格表(106分類)'!AZ$119,0)</f>
        <v>0</v>
      </c>
      <c r="BA61" s="303">
        <f>IFERROR('生産者価格表(106分類)'!BA61/'生産者価格表(106分類)'!BA$119,0)</f>
        <v>0</v>
      </c>
      <c r="BB61" s="303">
        <f>IFERROR('生産者価格表(106分類)'!BB61/'生産者価格表(106分類)'!BB$119,0)</f>
        <v>0</v>
      </c>
      <c r="BC61" s="303">
        <f>IFERROR('生産者価格表(106分類)'!BC61/'生産者価格表(106分類)'!BC$119,0)</f>
        <v>0</v>
      </c>
      <c r="BD61" s="303">
        <f>IFERROR('生産者価格表(106分類)'!BD61/'生産者価格表(106分類)'!BD$119,0)</f>
        <v>0</v>
      </c>
      <c r="BE61" s="303">
        <f>IFERROR('生産者価格表(106分類)'!BE61/'生産者価格表(106分類)'!BE$119,0)</f>
        <v>0</v>
      </c>
      <c r="BF61" s="303">
        <f>IFERROR('生産者価格表(106分類)'!BF61/'生産者価格表(106分類)'!BF$119,0)</f>
        <v>0</v>
      </c>
      <c r="BG61" s="303">
        <f>IFERROR('生産者価格表(106分類)'!BG61/'生産者価格表(106分類)'!BG$119,0)</f>
        <v>0</v>
      </c>
      <c r="BH61" s="303">
        <f>IFERROR('生産者価格表(106分類)'!BH61/'生産者価格表(106分類)'!BH$119,0)</f>
        <v>0.27240957539751881</v>
      </c>
      <c r="BI61" s="303">
        <f>IFERROR('生産者価格表(106分類)'!BI61/'生産者価格表(106分類)'!BI$119,0)</f>
        <v>0</v>
      </c>
      <c r="BJ61" s="303">
        <f>IFERROR('生産者価格表(106分類)'!BJ61/'生産者価格表(106分類)'!BJ$119,0)</f>
        <v>0</v>
      </c>
      <c r="BK61" s="303">
        <f>IFERROR('生産者価格表(106分類)'!BK61/'生産者価格表(106分類)'!BK$119,0)</f>
        <v>0</v>
      </c>
      <c r="BL61" s="303">
        <f>IFERROR('生産者価格表(106分類)'!BL61/'生産者価格表(106分類)'!BL$119,0)</f>
        <v>0</v>
      </c>
      <c r="BM61" s="303">
        <f>IFERROR('生産者価格表(106分類)'!BM61/'生産者価格表(106分類)'!BM$119,0)</f>
        <v>0</v>
      </c>
      <c r="BN61" s="303">
        <f>IFERROR('生産者価格表(106分類)'!BN61/'生産者価格表(106分類)'!BN$119,0)</f>
        <v>0</v>
      </c>
      <c r="BO61" s="303">
        <f>IFERROR('生産者価格表(106分類)'!BO61/'生産者価格表(106分類)'!BO$119,0)</f>
        <v>0</v>
      </c>
      <c r="BP61" s="303">
        <f>IFERROR('生産者価格表(106分類)'!BP61/'生産者価格表(106分類)'!BP$119,0)</f>
        <v>0</v>
      </c>
      <c r="BQ61" s="303">
        <f>IFERROR('生産者価格表(106分類)'!BQ61/'生産者価格表(106分類)'!BQ$119,0)</f>
        <v>0</v>
      </c>
      <c r="BR61" s="303">
        <f>IFERROR('生産者価格表(106分類)'!BR61/'生産者価格表(106分類)'!BR$119,0)</f>
        <v>0</v>
      </c>
      <c r="BS61" s="303">
        <f>IFERROR('生産者価格表(106分類)'!BS61/'生産者価格表(106分類)'!BS$119,0)</f>
        <v>0</v>
      </c>
      <c r="BT61" s="303">
        <f>IFERROR('生産者価格表(106分類)'!BT61/'生産者価格表(106分類)'!BT$119,0)</f>
        <v>0</v>
      </c>
      <c r="BU61" s="303">
        <f>IFERROR('生産者価格表(106分類)'!BU61/'生産者価格表(106分類)'!BU$119,0)</f>
        <v>0</v>
      </c>
      <c r="BV61" s="303">
        <f>IFERROR('生産者価格表(106分類)'!BV61/'生産者価格表(106分類)'!BV$119,0)</f>
        <v>0</v>
      </c>
      <c r="BW61" s="303">
        <f>IFERROR('生産者価格表(106分類)'!BW61/'生産者価格表(106分類)'!BW$119,0)</f>
        <v>0</v>
      </c>
      <c r="BX61" s="303">
        <f>IFERROR('生産者価格表(106分類)'!BX61/'生産者価格表(106分類)'!BX$119,0)</f>
        <v>5.6501704447480469E-2</v>
      </c>
      <c r="BY61" s="303">
        <f>IFERROR('生産者価格表(106分類)'!BY61/'生産者価格表(106分類)'!BY$119,0)</f>
        <v>0</v>
      </c>
      <c r="BZ61" s="303">
        <f>IFERROR('生産者価格表(106分類)'!BZ61/'生産者価格表(106分類)'!BZ$119,0)</f>
        <v>0</v>
      </c>
      <c r="CA61" s="303">
        <f>IFERROR('生産者価格表(106分類)'!CA61/'生産者価格表(106分類)'!CA$119,0)</f>
        <v>0</v>
      </c>
      <c r="CB61" s="303">
        <f>IFERROR('生産者価格表(106分類)'!CB61/'生産者価格表(106分類)'!CB$119,0)</f>
        <v>0.11793815049220167</v>
      </c>
      <c r="CC61" s="303">
        <f>IFERROR('生産者価格表(106分類)'!CC61/'生産者価格表(106分類)'!CC$119,0)</f>
        <v>0</v>
      </c>
      <c r="CD61" s="303">
        <f>IFERROR('生産者価格表(106分類)'!CD61/'生産者価格表(106分類)'!CD$119,0)</f>
        <v>0</v>
      </c>
      <c r="CE61" s="303">
        <f>IFERROR('生産者価格表(106分類)'!CE61/'生産者価格表(106分類)'!CE$119,0)</f>
        <v>2.6788481606910808E-3</v>
      </c>
      <c r="CF61" s="303">
        <f>IFERROR('生産者価格表(106分類)'!CF61/'生産者価格表(106分類)'!CF$119,0)</f>
        <v>0</v>
      </c>
      <c r="CG61" s="303">
        <f>IFERROR('生産者価格表(106分類)'!CG61/'生産者価格表(106分類)'!CG$119,0)</f>
        <v>0</v>
      </c>
      <c r="CH61" s="303">
        <f>IFERROR('生産者価格表(106分類)'!CH61/'生産者価格表(106分類)'!CH$119,0)</f>
        <v>0</v>
      </c>
      <c r="CI61" s="303">
        <f>IFERROR('生産者価格表(106分類)'!CI61/'生産者価格表(106分類)'!CI$119,0)</f>
        <v>0</v>
      </c>
      <c r="CJ61" s="303">
        <f>IFERROR('生産者価格表(106分類)'!CJ61/'生産者価格表(106分類)'!CJ$119,0)</f>
        <v>0</v>
      </c>
      <c r="CK61" s="303">
        <f>IFERROR('生産者価格表(106分類)'!CK61/'生産者価格表(106分類)'!CK$119,0)</f>
        <v>0</v>
      </c>
      <c r="CL61" s="303">
        <f>IFERROR('生産者価格表(106分類)'!CL61/'生産者価格表(106分類)'!CL$119,0)</f>
        <v>3.1192221789228211E-3</v>
      </c>
      <c r="CM61" s="303">
        <f>IFERROR('生産者価格表(106分類)'!CM61/'生産者価格表(106分類)'!CM$119,0)</f>
        <v>0</v>
      </c>
      <c r="CN61" s="303">
        <f>IFERROR('生産者価格表(106分類)'!CN61/'生産者価格表(106分類)'!CN$119,0)</f>
        <v>0</v>
      </c>
      <c r="CO61" s="303">
        <f>IFERROR('生産者価格表(106分類)'!CO61/'生産者価格表(106分類)'!CO$119,0)</f>
        <v>0</v>
      </c>
      <c r="CP61" s="303">
        <f>IFERROR('生産者価格表(106分類)'!CP61/'生産者価格表(106分類)'!CP$119,0)</f>
        <v>0</v>
      </c>
      <c r="CQ61" s="303">
        <f>IFERROR('生産者価格表(106分類)'!CQ61/'生産者価格表(106分類)'!CQ$119,0)</f>
        <v>0</v>
      </c>
      <c r="CR61" s="303">
        <f>IFERROR('生産者価格表(106分類)'!CR61/'生産者価格表(106分類)'!CR$119,0)</f>
        <v>0</v>
      </c>
      <c r="CS61" s="303">
        <f>IFERROR('生産者価格表(106分類)'!CS61/'生産者価格表(106分類)'!CS$119,0)</f>
        <v>0</v>
      </c>
      <c r="CT61" s="303">
        <f>IFERROR('生産者価格表(106分類)'!CT61/'生産者価格表(106分類)'!CT$119,0)</f>
        <v>1.4734465048301788E-6</v>
      </c>
      <c r="CU61" s="303">
        <f>IFERROR('生産者価格表(106分類)'!CU61/'生産者価格表(106分類)'!CU$119,0)</f>
        <v>0</v>
      </c>
      <c r="CV61" s="303">
        <f>IFERROR('生産者価格表(106分類)'!CV61/'生産者価格表(106分類)'!CV$119,0)</f>
        <v>3.4053409470794385E-3</v>
      </c>
      <c r="CW61" s="303">
        <f>IFERROR('生産者価格表(106分類)'!CW61/'生産者価格表(106分類)'!CW$119,0)</f>
        <v>1.114314322600364E-5</v>
      </c>
      <c r="CX61" s="303">
        <f>IFERROR('生産者価格表(106分類)'!CX61/'生産者価格表(106分類)'!CX$119,0)</f>
        <v>0</v>
      </c>
      <c r="CY61" s="303">
        <f>IFERROR('生産者価格表(106分類)'!CY61/'生産者価格表(106分類)'!CY$119,0)</f>
        <v>0</v>
      </c>
      <c r="CZ61" s="303">
        <f>IFERROR('生産者価格表(106分類)'!CZ61/'生産者価格表(106分類)'!CZ$119,0)</f>
        <v>0</v>
      </c>
      <c r="DA61" s="303">
        <f>IFERROR('生産者価格表(106分類)'!DA61/'生産者価格表(106分類)'!DA$119,0)</f>
        <v>1.626252309142758E-6</v>
      </c>
      <c r="DB61" s="303">
        <f>IFERROR('生産者価格表(106分類)'!DB61/'生産者価格表(106分類)'!DB$119,0)</f>
        <v>7.2797725030010571E-5</v>
      </c>
      <c r="DC61" s="303">
        <f>IFERROR('生産者価格表(106分類)'!DC61/'生産者価格表(106分類)'!DC$119,0)</f>
        <v>0</v>
      </c>
      <c r="DD61" s="304">
        <f>IFERROR('生産者価格表(106分類)'!DD61/'生産者価格表(106分類)'!DD$119,0)</f>
        <v>0</v>
      </c>
      <c r="DE61" s="304">
        <f>IFERROR('生産者価格表(106分類)'!DE61/'生産者価格表(106分類)'!DE$119,0)</f>
        <v>8.9695089977265947E-4</v>
      </c>
    </row>
    <row r="62" spans="1:109" x14ac:dyDescent="0.15">
      <c r="A62" s="309" t="s">
        <v>134</v>
      </c>
      <c r="B62" s="302" t="s">
        <v>135</v>
      </c>
      <c r="C62" s="303">
        <f>IFERROR('生産者価格表(106分類)'!C62/'生産者価格表(106分類)'!C$119,0)</f>
        <v>7.1115226621661838E-5</v>
      </c>
      <c r="D62" s="303">
        <f>IFERROR('生産者価格表(106分類)'!D62/'生産者価格表(106分類)'!D$119,0)</f>
        <v>6.7847387496331888E-6</v>
      </c>
      <c r="E62" s="303">
        <f>IFERROR('生産者価格表(106分類)'!E62/'生産者価格表(106分類)'!E$119,0)</f>
        <v>9.6149683410806818E-5</v>
      </c>
      <c r="F62" s="303">
        <f>IFERROR('生産者価格表(106分類)'!F62/'生産者価格表(106分類)'!F$119,0)</f>
        <v>5.4514779454072028E-4</v>
      </c>
      <c r="G62" s="303">
        <f>IFERROR('生産者価格表(106分類)'!G62/'生産者価格表(106分類)'!G$119,0)</f>
        <v>1.8473961247989761E-3</v>
      </c>
      <c r="H62" s="303">
        <f>IFERROR('生産者価格表(106分類)'!H62/'生産者価格表(106分類)'!H$119,0)</f>
        <v>0</v>
      </c>
      <c r="I62" s="303">
        <f>IFERROR('生産者価格表(106分類)'!I62/'生産者価格表(106分類)'!I$119,0)</f>
        <v>1.7772675705978165E-3</v>
      </c>
      <c r="J62" s="303">
        <f>IFERROR('生産者価格表(106分類)'!J62/'生産者価格表(106分類)'!J$119,0)</f>
        <v>1.282935710662905E-4</v>
      </c>
      <c r="K62" s="303">
        <f>IFERROR('生産者価格表(106分類)'!K62/'生産者価格表(106分類)'!K$119,0)</f>
        <v>2.0420795808399214E-4</v>
      </c>
      <c r="L62" s="303">
        <f>IFERROR('生産者価格表(106分類)'!L62/'生産者価格表(106分類)'!L$119,0)</f>
        <v>1.3323844979195482E-6</v>
      </c>
      <c r="M62" s="303">
        <f>IFERROR('生産者価格表(106分類)'!M62/'生産者価格表(106分類)'!M$119,0)</f>
        <v>0</v>
      </c>
      <c r="N62" s="303">
        <f>IFERROR('生産者価格表(106分類)'!N62/'生産者価格表(106分類)'!N$119,0)</f>
        <v>5.5693500104425316E-4</v>
      </c>
      <c r="O62" s="303">
        <f>IFERROR('生産者価格表(106分類)'!O62/'生産者価格表(106分類)'!O$119,0)</f>
        <v>2.2392361132289526E-2</v>
      </c>
      <c r="P62" s="303">
        <f>IFERROR('生産者価格表(106分類)'!P62/'生産者価格表(106分類)'!P$119,0)</f>
        <v>1.2320272861622115E-3</v>
      </c>
      <c r="Q62" s="303">
        <f>IFERROR('生産者価格表(106分類)'!Q62/'生産者価格表(106分類)'!Q$119,0)</f>
        <v>8.7975918216863184E-3</v>
      </c>
      <c r="R62" s="303">
        <f>IFERROR('生産者価格表(106分類)'!R62/'生産者価格表(106分類)'!R$119,0)</f>
        <v>1.0842686451817868E-4</v>
      </c>
      <c r="S62" s="303">
        <f>IFERROR('生産者価格表(106分類)'!S62/'生産者価格表(106分類)'!S$119,0)</f>
        <v>1.965132513963849E-4</v>
      </c>
      <c r="T62" s="303">
        <f>IFERROR('生産者価格表(106分類)'!T62/'生産者価格表(106分類)'!T$119,0)</f>
        <v>5.9726838497014467E-5</v>
      </c>
      <c r="U62" s="303">
        <f>IFERROR('生産者価格表(106分類)'!U62/'生産者価格表(106分類)'!U$119,0)</f>
        <v>1.6009770534246043E-5</v>
      </c>
      <c r="V62" s="303">
        <f>IFERROR('生産者価格表(106分類)'!V62/'生産者価格表(106分類)'!V$119,0)</f>
        <v>3.824192318631704E-5</v>
      </c>
      <c r="W62" s="303">
        <f>IFERROR('生産者価格表(106分類)'!W62/'生産者価格表(106分類)'!W$119,0)</f>
        <v>0</v>
      </c>
      <c r="X62" s="303">
        <f>IFERROR('生産者価格表(106分類)'!X62/'生産者価格表(106分類)'!X$119,0)</f>
        <v>1.8109738930612307E-3</v>
      </c>
      <c r="Y62" s="303">
        <f>IFERROR('生産者価格表(106分類)'!Y62/'生産者価格表(106分類)'!Y$119,0)</f>
        <v>0</v>
      </c>
      <c r="Z62" s="303">
        <f>IFERROR('生産者価格表(106分類)'!Z62/'生産者価格表(106分類)'!Z$119,0)</f>
        <v>8.8256579528003809E-5</v>
      </c>
      <c r="AA62" s="303">
        <f>IFERROR('生産者価格表(106分類)'!AA62/'生産者価格表(106分類)'!AA$119,0)</f>
        <v>1.2074915316712318E-4</v>
      </c>
      <c r="AB62" s="303">
        <f>IFERROR('生産者価格表(106分類)'!AB62/'生産者価格表(106分類)'!AB$119,0)</f>
        <v>0</v>
      </c>
      <c r="AC62" s="303">
        <f>IFERROR('生産者価格表(106分類)'!AC62/'生産者価格表(106分類)'!AC$119,0)</f>
        <v>2.9549564944959485E-4</v>
      </c>
      <c r="AD62" s="303">
        <f>IFERROR('生産者価格表(106分類)'!AD62/'生産者価格表(106分類)'!AD$119,0)</f>
        <v>2.4819980606129269E-4</v>
      </c>
      <c r="AE62" s="303">
        <f>IFERROR('生産者価格表(106分類)'!AE62/'生産者価格表(106分類)'!AE$119,0)</f>
        <v>5.0672465848869376E-4</v>
      </c>
      <c r="AF62" s="303">
        <f>IFERROR('生産者価格表(106分類)'!AF62/'生産者価格表(106分類)'!AF$119,0)</f>
        <v>2.7812895069532239E-3</v>
      </c>
      <c r="AG62" s="303">
        <f>IFERROR('生産者価格表(106分類)'!AG62/'生産者価格表(106分類)'!AG$119,0)</f>
        <v>3.028604814766237E-3</v>
      </c>
      <c r="AH62" s="303">
        <f>IFERROR('生産者価格表(106分類)'!AH62/'生産者価格表(106分類)'!AH$119,0)</f>
        <v>1.8138440614036435E-4</v>
      </c>
      <c r="AI62" s="303">
        <f>IFERROR('生産者価格表(106分類)'!AI62/'生産者価格表(106分類)'!AI$119,0)</f>
        <v>4.9085877632160371E-3</v>
      </c>
      <c r="AJ62" s="303">
        <f>IFERROR('生産者価格表(106分類)'!AJ62/'生産者価格表(106分類)'!AJ$119,0)</f>
        <v>4.3219665983510258E-3</v>
      </c>
      <c r="AK62" s="303">
        <f>IFERROR('生産者価格表(106分類)'!AK62/'生産者価格表(106分類)'!AK$119,0)</f>
        <v>0</v>
      </c>
      <c r="AL62" s="303">
        <f>IFERROR('生産者価格表(106分類)'!AL62/'生産者価格表(106分類)'!AL$119,0)</f>
        <v>0</v>
      </c>
      <c r="AM62" s="303">
        <f>IFERROR('生産者価格表(106分類)'!AM62/'生産者価格表(106分類)'!AM$119,0)</f>
        <v>0</v>
      </c>
      <c r="AN62" s="303">
        <f>IFERROR('生産者価格表(106分類)'!AN62/'生産者価格表(106分類)'!AN$119,0)</f>
        <v>2.0141798259748632E-5</v>
      </c>
      <c r="AO62" s="303">
        <f>IFERROR('生産者価格表(106分類)'!AO62/'生産者価格表(106分類)'!AO$119,0)</f>
        <v>9.4983674680914219E-7</v>
      </c>
      <c r="AP62" s="303">
        <f>IFERROR('生産者価格表(106分類)'!AP62/'生産者価格表(106分類)'!AP$119,0)</f>
        <v>3.1128755752052695E-3</v>
      </c>
      <c r="AQ62" s="303">
        <f>IFERROR('生産者価格表(106分類)'!AQ62/'生産者価格表(106分類)'!AQ$119,0)</f>
        <v>4.9632842617397381E-5</v>
      </c>
      <c r="AR62" s="303">
        <f>IFERROR('生産者価格表(106分類)'!AR62/'生産者価格表(106分類)'!AR$119,0)</f>
        <v>1.6867593909024894E-4</v>
      </c>
      <c r="AS62" s="303">
        <f>IFERROR('生産者価格表(106分類)'!AS62/'生産者価格表(106分類)'!AS$119,0)</f>
        <v>3.9797174868786374E-5</v>
      </c>
      <c r="AT62" s="303">
        <f>IFERROR('生産者価格表(106分類)'!AT62/'生産者価格表(106分類)'!AT$119,0)</f>
        <v>7.3360291120295401E-3</v>
      </c>
      <c r="AU62" s="303">
        <f>IFERROR('生産者価格表(106分類)'!AU62/'生産者価格表(106分類)'!AU$119,0)</f>
        <v>1.8555141552589684E-3</v>
      </c>
      <c r="AV62" s="303">
        <f>IFERROR('生産者価格表(106分類)'!AV62/'生産者価格表(106分類)'!AV$119,0)</f>
        <v>3.5001978271454853E-4</v>
      </c>
      <c r="AW62" s="303">
        <f>IFERROR('生産者価格表(106分類)'!AW62/'生産者価格表(106分類)'!AW$119,0)</f>
        <v>1.2064250129943035E-3</v>
      </c>
      <c r="AX62" s="303">
        <f>IFERROR('生産者価格表(106分類)'!AX62/'生産者価格表(106分類)'!AX$119,0)</f>
        <v>7.2480764643765834E-4</v>
      </c>
      <c r="AY62" s="303">
        <f>IFERROR('生産者価格表(106分類)'!AY62/'生産者価格表(106分類)'!AY$119,0)</f>
        <v>2.0651966702675225E-4</v>
      </c>
      <c r="AZ62" s="303">
        <f>IFERROR('生産者価格表(106分類)'!AZ62/'生産者価格表(106分類)'!AZ$119,0)</f>
        <v>5.5051932322824535E-4</v>
      </c>
      <c r="BA62" s="303">
        <f>IFERROR('生産者価格表(106分類)'!BA62/'生産者価格表(106分類)'!BA$119,0)</f>
        <v>2.6032719295927267E-4</v>
      </c>
      <c r="BB62" s="303">
        <f>IFERROR('生産者価格表(106分類)'!BB62/'生産者価格表(106分類)'!BB$119,0)</f>
        <v>1.4009103482309246E-3</v>
      </c>
      <c r="BC62" s="303">
        <f>IFERROR('生産者価格表(106分類)'!BC62/'生産者価格表(106分類)'!BC$119,0)</f>
        <v>9.2159020302753664E-4</v>
      </c>
      <c r="BD62" s="303">
        <f>IFERROR('生産者価格表(106分類)'!BD62/'生産者価格表(106分類)'!BD$119,0)</f>
        <v>0</v>
      </c>
      <c r="BE62" s="303">
        <f>IFERROR('生産者価格表(106分類)'!BE62/'生産者価格表(106分類)'!BE$119,0)</f>
        <v>6.352357320099256E-4</v>
      </c>
      <c r="BF62" s="303">
        <f>IFERROR('生産者価格表(106分類)'!BF62/'生産者価格表(106分類)'!BF$119,0)</f>
        <v>1.5094653295681193E-4</v>
      </c>
      <c r="BG62" s="303">
        <f>IFERROR('生産者価格表(106分類)'!BG62/'生産者価格表(106分類)'!BG$119,0)</f>
        <v>5.42347747883814E-4</v>
      </c>
      <c r="BH62" s="303">
        <f>IFERROR('生産者価格表(106分類)'!BH62/'生産者価格表(106分類)'!BH$119,0)</f>
        <v>2.6210029704700334E-4</v>
      </c>
      <c r="BI62" s="303">
        <f>IFERROR('生産者価格表(106分類)'!BI62/'生産者価格表(106分類)'!BI$119,0)</f>
        <v>0.10653865588681152</v>
      </c>
      <c r="BJ62" s="303">
        <f>IFERROR('生産者価格表(106分類)'!BJ62/'生産者価格表(106分類)'!BJ$119,0)</f>
        <v>2.8720168814129115E-5</v>
      </c>
      <c r="BK62" s="303">
        <f>IFERROR('生産者価格表(106分類)'!BK62/'生産者価格表(106分類)'!BK$119,0)</f>
        <v>1.3370738433028128E-3</v>
      </c>
      <c r="BL62" s="303">
        <f>IFERROR('生産者価格表(106分類)'!BL62/'生産者価格表(106分類)'!BL$119,0)</f>
        <v>4.9479017149195014E-3</v>
      </c>
      <c r="BM62" s="303">
        <f>IFERROR('生産者価格表(106分類)'!BM62/'生産者価格表(106分類)'!BM$119,0)</f>
        <v>3.1068450395169193E-3</v>
      </c>
      <c r="BN62" s="303">
        <f>IFERROR('生産者価格表(106分類)'!BN62/'生産者価格表(106分類)'!BN$119,0)</f>
        <v>3.1919136240417564E-3</v>
      </c>
      <c r="BO62" s="303">
        <f>IFERROR('生産者価格表(106分類)'!BO62/'生産者価格表(106分類)'!BO$119,0)</f>
        <v>2.2204824519901095E-5</v>
      </c>
      <c r="BP62" s="303">
        <f>IFERROR('生産者価格表(106分類)'!BP62/'生産者価格表(106分類)'!BP$119,0)</f>
        <v>1.5369490229871218E-6</v>
      </c>
      <c r="BQ62" s="303">
        <f>IFERROR('生産者価格表(106分類)'!BQ62/'生産者価格表(106分類)'!BQ$119,0)</f>
        <v>7.6242075457308943E-4</v>
      </c>
      <c r="BR62" s="303">
        <f>IFERROR('生産者価格表(106分類)'!BR62/'生産者価格表(106分類)'!BR$119,0)</f>
        <v>6.1644394627957601E-4</v>
      </c>
      <c r="BS62" s="303">
        <f>IFERROR('生産者価格表(106分類)'!BS62/'生産者価格表(106分類)'!BS$119,0)</f>
        <v>3.036578296044873E-4</v>
      </c>
      <c r="BT62" s="303">
        <f>IFERROR('生産者価格表(106分類)'!BT62/'生産者価格表(106分類)'!BT$119,0)</f>
        <v>2.0113386563269355E-4</v>
      </c>
      <c r="BU62" s="303">
        <f>IFERROR('生産者価格表(106分類)'!BU62/'生産者価格表(106分類)'!BU$119,0)</f>
        <v>4.5963810739916608E-5</v>
      </c>
      <c r="BV62" s="303">
        <f>IFERROR('生産者価格表(106分類)'!BV62/'生産者価格表(106分類)'!BV$119,0)</f>
        <v>1.7520383519587868E-5</v>
      </c>
      <c r="BW62" s="303">
        <f>IFERROR('生産者価格表(106分類)'!BW62/'生産者価格表(106分類)'!BW$119,0)</f>
        <v>0</v>
      </c>
      <c r="BX62" s="303">
        <f>IFERROR('生産者価格表(106分類)'!BX62/'生産者価格表(106分類)'!BX$119,0)</f>
        <v>3.1303471236619755E-5</v>
      </c>
      <c r="BY62" s="303">
        <f>IFERROR('生産者価格表(106分類)'!BY62/'生産者価格表(106分類)'!BY$119,0)</f>
        <v>7.28074016346933E-5</v>
      </c>
      <c r="BZ62" s="303">
        <f>IFERROR('生産者価格表(106分類)'!BZ62/'生産者価格表(106分類)'!BZ$119,0)</f>
        <v>1.6014876997832167E-5</v>
      </c>
      <c r="CA62" s="303">
        <f>IFERROR('生産者価格表(106分類)'!CA62/'生産者価格表(106分類)'!CA$119,0)</f>
        <v>4.6586018865190564E-4</v>
      </c>
      <c r="CB62" s="303">
        <f>IFERROR('生産者価格表(106分類)'!CB62/'生産者価格表(106分類)'!CB$119,0)</f>
        <v>2.6764637133971284E-5</v>
      </c>
      <c r="CC62" s="303">
        <f>IFERROR('生産者価格表(106分類)'!CC62/'生産者価格表(106分類)'!CC$119,0)</f>
        <v>1.1977826647310498E-5</v>
      </c>
      <c r="CD62" s="303">
        <f>IFERROR('生産者価格表(106分類)'!CD62/'生産者価格表(106分類)'!CD$119,0)</f>
        <v>4.7598544031662331E-5</v>
      </c>
      <c r="CE62" s="303">
        <f>IFERROR('生産者価格表(106分類)'!CE62/'生産者価格表(106分類)'!CE$119,0)</f>
        <v>1.366295023046454E-4</v>
      </c>
      <c r="CF62" s="303">
        <f>IFERROR('生産者価格表(106分類)'!CF62/'生産者価格表(106分類)'!CF$119,0)</f>
        <v>9.8673455885462405E-5</v>
      </c>
      <c r="CG62" s="303">
        <f>IFERROR('生産者価格表(106分類)'!CG62/'生産者価格表(106分類)'!CG$119,0)</f>
        <v>1.2720909621745605E-3</v>
      </c>
      <c r="CH62" s="303">
        <f>IFERROR('生産者価格表(106分類)'!CH62/'生産者価格表(106分類)'!CH$119,0)</f>
        <v>1.9288279000319955E-3</v>
      </c>
      <c r="CI62" s="303">
        <f>IFERROR('生産者価格表(106分類)'!CI62/'生産者価格表(106分類)'!CI$119,0)</f>
        <v>7.3384520087542435E-3</v>
      </c>
      <c r="CJ62" s="303">
        <f>IFERROR('生産者価格表(106分類)'!CJ62/'生産者価格表(106分類)'!CJ$119,0)</f>
        <v>8.3621894344578331E-4</v>
      </c>
      <c r="CK62" s="303">
        <f>IFERROR('生産者価格表(106分類)'!CK62/'生産者価格表(106分類)'!CK$119,0)</f>
        <v>1.4930284006077932E-3</v>
      </c>
      <c r="CL62" s="303">
        <f>IFERROR('生産者価格表(106分類)'!CL62/'生産者価格表(106分類)'!CL$119,0)</f>
        <v>1.1304352879269002E-3</v>
      </c>
      <c r="CM62" s="303">
        <f>IFERROR('生産者価格表(106分類)'!CM62/'生産者価格表(106分類)'!CM$119,0)</f>
        <v>2.712396235157761E-3</v>
      </c>
      <c r="CN62" s="303">
        <f>IFERROR('生産者価格表(106分類)'!CN62/'生産者価格表(106分類)'!CN$119,0)</f>
        <v>2.5836210629867238E-3</v>
      </c>
      <c r="CO62" s="303">
        <f>IFERROR('生産者価格表(106分類)'!CO62/'生産者価格表(106分類)'!CO$119,0)</f>
        <v>2.2668529875157788E-4</v>
      </c>
      <c r="CP62" s="303">
        <f>IFERROR('生産者価格表(106分類)'!CP62/'生産者価格表(106分類)'!CP$119,0)</f>
        <v>5.2284647758690057E-4</v>
      </c>
      <c r="CQ62" s="303">
        <f>IFERROR('生産者価格表(106分類)'!CQ62/'生産者価格表(106分類)'!CQ$119,0)</f>
        <v>3.7843168990868686E-3</v>
      </c>
      <c r="CR62" s="303">
        <f>IFERROR('生産者価格表(106分類)'!CR62/'生産者価格表(106分類)'!CR$119,0)</f>
        <v>2.2336786593886515E-3</v>
      </c>
      <c r="CS62" s="303">
        <f>IFERROR('生産者価格表(106分類)'!CS62/'生産者価格表(106分類)'!CS$119,0)</f>
        <v>5.3156884950763409E-3</v>
      </c>
      <c r="CT62" s="303">
        <f>IFERROR('生産者価格表(106分類)'!CT62/'生産者価格表(106分類)'!CT$119,0)</f>
        <v>6.2198597308396331E-3</v>
      </c>
      <c r="CU62" s="303">
        <f>IFERROR('生産者価格表(106分類)'!CU62/'生産者価格表(106分類)'!CU$119,0)</f>
        <v>2.6058102269826714E-3</v>
      </c>
      <c r="CV62" s="303">
        <f>IFERROR('生産者価格表(106分類)'!CV62/'生産者価格表(106分類)'!CV$119,0)</f>
        <v>8.2259502732639816E-4</v>
      </c>
      <c r="CW62" s="303">
        <f>IFERROR('生産者価格表(106分類)'!CW62/'生産者価格表(106分類)'!CW$119,0)</f>
        <v>4.181726018307047E-3</v>
      </c>
      <c r="CX62" s="303">
        <f>IFERROR('生産者価格表(106分類)'!CX62/'生産者価格表(106分類)'!CX$119,0)</f>
        <v>2.5030738428504944E-3</v>
      </c>
      <c r="CY62" s="303">
        <f>IFERROR('生産者価格表(106分類)'!CY62/'生産者価格表(106分類)'!CY$119,0)</f>
        <v>2.0343493477251152E-3</v>
      </c>
      <c r="CZ62" s="303">
        <f>IFERROR('生産者価格表(106分類)'!CZ62/'生産者価格表(106分類)'!CZ$119,0)</f>
        <v>4.5701873782236354E-3</v>
      </c>
      <c r="DA62" s="303">
        <f>IFERROR('生産者価格表(106分類)'!DA62/'生産者価格表(106分類)'!DA$119,0)</f>
        <v>8.8816143611522586E-3</v>
      </c>
      <c r="DB62" s="303">
        <f>IFERROR('生産者価格表(106分類)'!DB62/'生産者価格表(106分類)'!DB$119,0)</f>
        <v>5.503047891207662E-3</v>
      </c>
      <c r="DC62" s="303">
        <f>IFERROR('生産者価格表(106分類)'!DC62/'生産者価格表(106分類)'!DC$119,0)</f>
        <v>0.1468451657413187</v>
      </c>
      <c r="DD62" s="304">
        <f>IFERROR('生産者価格表(106分類)'!DD62/'生産者価格表(106分類)'!DD$119,0)</f>
        <v>4.8794093721666703E-4</v>
      </c>
      <c r="DE62" s="304">
        <f>IFERROR('生産者価格表(106分類)'!DE62/'生産者価格表(106分類)'!DE$119,0)</f>
        <v>1.6759624655387126E-3</v>
      </c>
    </row>
    <row r="63" spans="1:109" x14ac:dyDescent="0.15">
      <c r="A63" s="309" t="s">
        <v>136</v>
      </c>
      <c r="B63" s="302" t="s">
        <v>137</v>
      </c>
      <c r="C63" s="303">
        <f>IFERROR('生産者価格表(106分類)'!C63/'生産者価格表(106分類)'!C$119,0)</f>
        <v>4.1475593708018162E-4</v>
      </c>
      <c r="D63" s="303">
        <f>IFERROR('生産者価格表(106分類)'!D63/'生産者価格表(106分類)'!D$119,0)</f>
        <v>2.2530551678589597E-3</v>
      </c>
      <c r="E63" s="303">
        <f>IFERROR('生産者価格表(106分類)'!E63/'生産者価格表(106分類)'!E$119,0)</f>
        <v>3.523810386783496E-6</v>
      </c>
      <c r="F63" s="303">
        <f>IFERROR('生産者価格表(106分類)'!F63/'生産者価格表(106分類)'!F$119,0)</f>
        <v>5.7172253049999509E-3</v>
      </c>
      <c r="G63" s="303">
        <f>IFERROR('生産者価格表(106分類)'!G63/'生産者価格表(106分類)'!G$119,0)</f>
        <v>1.0184810263866413E-5</v>
      </c>
      <c r="H63" s="303">
        <f>IFERROR('生産者価格表(106分類)'!H63/'生産者価格表(106分類)'!H$119,0)</f>
        <v>0</v>
      </c>
      <c r="I63" s="303">
        <f>IFERROR('生産者価格表(106分類)'!I63/'生産者価格表(106分類)'!I$119,0)</f>
        <v>0</v>
      </c>
      <c r="J63" s="303">
        <f>IFERROR('生産者価格表(106分類)'!J63/'生産者価格表(106分類)'!J$119,0)</f>
        <v>0</v>
      </c>
      <c r="K63" s="303">
        <f>IFERROR('生産者価格表(106分類)'!K63/'生産者価格表(106分類)'!K$119,0)</f>
        <v>5.40077820565027E-5</v>
      </c>
      <c r="L63" s="303">
        <f>IFERROR('生産者価格表(106分類)'!L63/'生産者価格表(106分類)'!L$119,0)</f>
        <v>6.5450057499053004E-4</v>
      </c>
      <c r="M63" s="303">
        <f>IFERROR('生産者価格表(106分類)'!M63/'生産者価格表(106分類)'!M$119,0)</f>
        <v>0</v>
      </c>
      <c r="N63" s="303">
        <f>IFERROR('生産者価格表(106分類)'!N63/'生産者価格表(106分類)'!N$119,0)</f>
        <v>9.7463625182744298E-4</v>
      </c>
      <c r="O63" s="303">
        <f>IFERROR('生産者価格表(106分類)'!O63/'生産者価格表(106分類)'!O$119,0)</f>
        <v>0</v>
      </c>
      <c r="P63" s="303">
        <f>IFERROR('生産者価格表(106分類)'!P63/'生産者価格表(106分類)'!P$119,0)</f>
        <v>1.923259437240589E-2</v>
      </c>
      <c r="Q63" s="303">
        <f>IFERROR('生産者価格表(106分類)'!Q63/'生産者価格表(106分類)'!Q$119,0)</f>
        <v>0</v>
      </c>
      <c r="R63" s="303">
        <f>IFERROR('生産者価格表(106分類)'!R63/'生産者価格表(106分類)'!R$119,0)</f>
        <v>9.7541788962948357E-3</v>
      </c>
      <c r="S63" s="303">
        <f>IFERROR('生産者価格表(106分類)'!S63/'生産者価格表(106分類)'!S$119,0)</f>
        <v>0</v>
      </c>
      <c r="T63" s="303">
        <f>IFERROR('生産者価格表(106分類)'!T63/'生産者価格表(106分類)'!T$119,0)</f>
        <v>0</v>
      </c>
      <c r="U63" s="303">
        <f>IFERROR('生産者価格表(106分類)'!U63/'生産者価格表(106分類)'!U$119,0)</f>
        <v>2.8062840636456993E-2</v>
      </c>
      <c r="V63" s="303">
        <f>IFERROR('生産者価格表(106分類)'!V63/'生産者価格表(106分類)'!V$119,0)</f>
        <v>7.9830014651436818E-4</v>
      </c>
      <c r="W63" s="303">
        <f>IFERROR('生産者価格表(106分類)'!W63/'生産者価格表(106分類)'!W$119,0)</f>
        <v>0</v>
      </c>
      <c r="X63" s="303">
        <f>IFERROR('生産者価格表(106分類)'!X63/'生産者価格表(106分類)'!X$119,0)</f>
        <v>3.7341825126882308E-3</v>
      </c>
      <c r="Y63" s="303">
        <f>IFERROR('生産者価格表(106分類)'!Y63/'生産者価格表(106分類)'!Y$119,0)</f>
        <v>0</v>
      </c>
      <c r="Z63" s="303">
        <f>IFERROR('生産者価格表(106分類)'!Z63/'生産者価格表(106分類)'!Z$119,0)</f>
        <v>0</v>
      </c>
      <c r="AA63" s="303">
        <f>IFERROR('生産者価格表(106分類)'!AA63/'生産者価格表(106分類)'!AA$119,0)</f>
        <v>2.54208743509733E-6</v>
      </c>
      <c r="AB63" s="303">
        <f>IFERROR('生産者価格表(106分類)'!AB63/'生産者価格表(106分類)'!AB$119,0)</f>
        <v>5.139274334463974E-5</v>
      </c>
      <c r="AC63" s="303">
        <f>IFERROR('生産者価格表(106分類)'!AC63/'生産者価格表(106分類)'!AC$119,0)</f>
        <v>0</v>
      </c>
      <c r="AD63" s="303">
        <f>IFERROR('生産者価格表(106分類)'!AD63/'生産者価格表(106分類)'!AD$119,0)</f>
        <v>1.5793855526843219E-3</v>
      </c>
      <c r="AE63" s="303">
        <f>IFERROR('生産者価格表(106分類)'!AE63/'生産者価格表(106分類)'!AE$119,0)</f>
        <v>2.1113527437028903E-5</v>
      </c>
      <c r="AF63" s="303">
        <f>IFERROR('生産者価格表(106分類)'!AF63/'生産者価格表(106分類)'!AF$119,0)</f>
        <v>0</v>
      </c>
      <c r="AG63" s="303">
        <f>IFERROR('生産者価格表(106分類)'!AG63/'生産者価格表(106分類)'!AG$119,0)</f>
        <v>1.5751129764985036E-2</v>
      </c>
      <c r="AH63" s="303">
        <f>IFERROR('生産者価格表(106分類)'!AH63/'生産者価格表(106分類)'!AH$119,0)</f>
        <v>1.3329095122236547E-3</v>
      </c>
      <c r="AI63" s="303">
        <f>IFERROR('生産者価格表(106分類)'!AI63/'生産者価格表(106分類)'!AI$119,0)</f>
        <v>1.4449937053934736E-2</v>
      </c>
      <c r="AJ63" s="303">
        <f>IFERROR('生産者価格表(106分類)'!AJ63/'生産者価格表(106分類)'!AJ$119,0)</f>
        <v>7.4873730233136087E-4</v>
      </c>
      <c r="AK63" s="303">
        <f>IFERROR('生産者価格表(106分類)'!AK63/'生産者価格表(106分類)'!AK$119,0)</f>
        <v>0</v>
      </c>
      <c r="AL63" s="303">
        <f>IFERROR('生産者価格表(106分類)'!AL63/'生産者価格表(106分類)'!AL$119,0)</f>
        <v>0</v>
      </c>
      <c r="AM63" s="303">
        <f>IFERROR('生産者価格表(106分類)'!AM63/'生産者価格表(106分類)'!AM$119,0)</f>
        <v>0</v>
      </c>
      <c r="AN63" s="303">
        <f>IFERROR('生産者価格表(106分類)'!AN63/'生産者価格表(106分類)'!AN$119,0)</f>
        <v>4.364056289612203E-5</v>
      </c>
      <c r="AO63" s="303">
        <f>IFERROR('生産者価格表(106分類)'!AO63/'生産者価格表(106分類)'!AO$119,0)</f>
        <v>5.1106441080439297E-2</v>
      </c>
      <c r="AP63" s="303">
        <f>IFERROR('生産者価格表(106分類)'!AP63/'生産者価格表(106分類)'!AP$119,0)</f>
        <v>1.0150681223495444E-3</v>
      </c>
      <c r="AQ63" s="303">
        <f>IFERROR('生産者価格表(106分類)'!AQ63/'生産者価格表(106分類)'!AQ$119,0)</f>
        <v>0</v>
      </c>
      <c r="AR63" s="303">
        <f>IFERROR('生産者価格表(106分類)'!AR63/'生産者価格表(106分類)'!AR$119,0)</f>
        <v>5.6862919672692161E-4</v>
      </c>
      <c r="AS63" s="303">
        <f>IFERROR('生産者価格表(106分類)'!AS63/'生産者価格表(106分類)'!AS$119,0)</f>
        <v>0</v>
      </c>
      <c r="AT63" s="303">
        <f>IFERROR('生産者価格表(106分類)'!AT63/'生産者価格表(106分類)'!AT$119,0)</f>
        <v>0</v>
      </c>
      <c r="AU63" s="303">
        <f>IFERROR('生産者価格表(106分類)'!AU63/'生産者価格表(106分類)'!AU$119,0)</f>
        <v>0</v>
      </c>
      <c r="AV63" s="303">
        <f>IFERROR('生産者価格表(106分類)'!AV63/'生産者価格表(106分類)'!AV$119,0)</f>
        <v>3.9736170454511942E-5</v>
      </c>
      <c r="AW63" s="303">
        <f>IFERROR('生産者価格表(106分類)'!AW63/'生産者価格表(106分類)'!AW$119,0)</f>
        <v>0</v>
      </c>
      <c r="AX63" s="303">
        <f>IFERROR('生産者価格表(106分類)'!AX63/'生産者価格表(106分類)'!AX$119,0)</f>
        <v>0</v>
      </c>
      <c r="AY63" s="303">
        <f>IFERROR('生産者価格表(106分類)'!AY63/'生産者価格表(106分類)'!AY$119,0)</f>
        <v>0</v>
      </c>
      <c r="AZ63" s="303">
        <f>IFERROR('生産者価格表(106分類)'!AZ63/'生産者価格表(106分類)'!AZ$119,0)</f>
        <v>0</v>
      </c>
      <c r="BA63" s="303">
        <f>IFERROR('生産者価格表(106分類)'!BA63/'生産者価格表(106分類)'!BA$119,0)</f>
        <v>1.3214578322805719E-6</v>
      </c>
      <c r="BB63" s="303">
        <f>IFERROR('生産者価格表(106分類)'!BB63/'生産者価格表(106分類)'!BB$119,0)</f>
        <v>0</v>
      </c>
      <c r="BC63" s="303">
        <f>IFERROR('生産者価格表(106分類)'!BC63/'生産者価格表(106分類)'!BC$119,0)</f>
        <v>0</v>
      </c>
      <c r="BD63" s="303">
        <f>IFERROR('生産者価格表(106分類)'!BD63/'生産者価格表(106分類)'!BD$119,0)</f>
        <v>0</v>
      </c>
      <c r="BE63" s="303">
        <f>IFERROR('生産者価格表(106分類)'!BE63/'生産者価格表(106分類)'!BE$119,0)</f>
        <v>0</v>
      </c>
      <c r="BF63" s="303">
        <f>IFERROR('生産者価格表(106分類)'!BF63/'生産者価格表(106分類)'!BF$119,0)</f>
        <v>7.1248590442549663E-5</v>
      </c>
      <c r="BG63" s="303">
        <f>IFERROR('生産者価格表(106分類)'!BG63/'生産者価格表(106分類)'!BG$119,0)</f>
        <v>0</v>
      </c>
      <c r="BH63" s="303">
        <f>IFERROR('生産者価格表(106分類)'!BH63/'生産者価格表(106分類)'!BH$119,0)</f>
        <v>0</v>
      </c>
      <c r="BI63" s="303">
        <f>IFERROR('生産者価格表(106分類)'!BI63/'生産者価格表(106分類)'!BI$119,0)</f>
        <v>1.0779855145696479E-5</v>
      </c>
      <c r="BJ63" s="303">
        <f>IFERROR('生産者価格表(106分類)'!BJ63/'生産者価格表(106分類)'!BJ$119,0)</f>
        <v>0</v>
      </c>
      <c r="BK63" s="303">
        <f>IFERROR('生産者価格表(106分類)'!BK63/'生産者価格表(106分類)'!BK$119,0)</f>
        <v>0</v>
      </c>
      <c r="BL63" s="303">
        <f>IFERROR('生産者価格表(106分類)'!BL63/'生産者価格表(106分類)'!BL$119,0)</f>
        <v>0</v>
      </c>
      <c r="BM63" s="303">
        <f>IFERROR('生産者価格表(106分類)'!BM63/'生産者価格表(106分類)'!BM$119,0)</f>
        <v>2.8262375345437649E-4</v>
      </c>
      <c r="BN63" s="303">
        <f>IFERROR('生産者価格表(106分類)'!BN63/'生産者価格表(106分類)'!BN$119,0)</f>
        <v>7.5476218417463346E-6</v>
      </c>
      <c r="BO63" s="303">
        <f>IFERROR('生産者価格表(106分類)'!BO63/'生産者価格表(106分類)'!BO$119,0)</f>
        <v>5.3016960876668441E-3</v>
      </c>
      <c r="BP63" s="303">
        <f>IFERROR('生産者価格表(106分類)'!BP63/'生産者価格表(106分類)'!BP$119,0)</f>
        <v>5.1308481550720085E-3</v>
      </c>
      <c r="BQ63" s="303">
        <f>IFERROR('生産者価格表(106分類)'!BQ63/'生産者価格表(106分類)'!BQ$119,0)</f>
        <v>0</v>
      </c>
      <c r="BR63" s="303">
        <f>IFERROR('生産者価格表(106分類)'!BR63/'生産者価格表(106分類)'!BR$119,0)</f>
        <v>0</v>
      </c>
      <c r="BS63" s="303">
        <f>IFERROR('生産者価格表(106分類)'!BS63/'生産者価格表(106分類)'!BS$119,0)</f>
        <v>0</v>
      </c>
      <c r="BT63" s="303">
        <f>IFERROR('生産者価格表(106分類)'!BT63/'生産者価格表(106分類)'!BT$119,0)</f>
        <v>0</v>
      </c>
      <c r="BU63" s="303">
        <f>IFERROR('生産者価格表(106分類)'!BU63/'生産者価格表(106分類)'!BU$119,0)</f>
        <v>0</v>
      </c>
      <c r="BV63" s="303">
        <f>IFERROR('生産者価格表(106分類)'!BV63/'生産者価格表(106分類)'!BV$119,0)</f>
        <v>0</v>
      </c>
      <c r="BW63" s="303">
        <f>IFERROR('生産者価格表(106分類)'!BW63/'生産者価格表(106分類)'!BW$119,0)</f>
        <v>0</v>
      </c>
      <c r="BX63" s="303">
        <f>IFERROR('生産者価格表(106分類)'!BX63/'生産者価格表(106分類)'!BX$119,0)</f>
        <v>0</v>
      </c>
      <c r="BY63" s="303">
        <f>IFERROR('生産者価格表(106分類)'!BY63/'生産者価格表(106分類)'!BY$119,0)</f>
        <v>1.5062897482653515E-4</v>
      </c>
      <c r="BZ63" s="303">
        <f>IFERROR('生産者価格表(106分類)'!BZ63/'生産者価格表(106分類)'!BZ$119,0)</f>
        <v>0</v>
      </c>
      <c r="CA63" s="303">
        <f>IFERROR('生産者価格表(106分類)'!CA63/'生産者価格表(106分類)'!CA$119,0)</f>
        <v>0</v>
      </c>
      <c r="CB63" s="303">
        <f>IFERROR('生産者価格表(106分類)'!CB63/'生産者価格表(106分類)'!CB$119,0)</f>
        <v>0</v>
      </c>
      <c r="CC63" s="303">
        <f>IFERROR('生産者価格表(106分類)'!CC63/'生産者価格表(106分類)'!CC$119,0)</f>
        <v>0</v>
      </c>
      <c r="CD63" s="303">
        <f>IFERROR('生産者価格表(106分類)'!CD63/'生産者価格表(106分類)'!CD$119,0)</f>
        <v>0</v>
      </c>
      <c r="CE63" s="303">
        <f>IFERROR('生産者価格表(106分類)'!CE63/'生産者価格表(106分類)'!CE$119,0)</f>
        <v>0</v>
      </c>
      <c r="CF63" s="303">
        <f>IFERROR('生産者価格表(106分類)'!CF63/'生産者価格表(106分類)'!CF$119,0)</f>
        <v>0</v>
      </c>
      <c r="CG63" s="303">
        <f>IFERROR('生産者価格表(106分類)'!CG63/'生産者価格表(106分類)'!CG$119,0)</f>
        <v>0</v>
      </c>
      <c r="CH63" s="303">
        <f>IFERROR('生産者価格表(106分類)'!CH63/'生産者価格表(106分類)'!CH$119,0)</f>
        <v>0</v>
      </c>
      <c r="CI63" s="303">
        <f>IFERROR('生産者価格表(106分類)'!CI63/'生産者価格表(106分類)'!CI$119,0)</f>
        <v>0</v>
      </c>
      <c r="CJ63" s="303">
        <f>IFERROR('生産者価格表(106分類)'!CJ63/'生産者価格表(106分類)'!CJ$119,0)</f>
        <v>0</v>
      </c>
      <c r="CK63" s="303">
        <f>IFERROR('生産者価格表(106分類)'!CK63/'生産者価格表(106分類)'!CK$119,0)</f>
        <v>0</v>
      </c>
      <c r="CL63" s="303">
        <f>IFERROR('生産者価格表(106分類)'!CL63/'生産者価格表(106分類)'!CL$119,0)</f>
        <v>0</v>
      </c>
      <c r="CM63" s="303">
        <f>IFERROR('生産者価格表(106分類)'!CM63/'生産者価格表(106分類)'!CM$119,0)</f>
        <v>0</v>
      </c>
      <c r="CN63" s="303">
        <f>IFERROR('生産者価格表(106分類)'!CN63/'生産者価格表(106分類)'!CN$119,0)</f>
        <v>0</v>
      </c>
      <c r="CO63" s="303">
        <f>IFERROR('生産者価格表(106分類)'!CO63/'生産者価格表(106分類)'!CO$119,0)</f>
        <v>0</v>
      </c>
      <c r="CP63" s="303">
        <f>IFERROR('生産者価格表(106分類)'!CP63/'生産者価格表(106分類)'!CP$119,0)</f>
        <v>0</v>
      </c>
      <c r="CQ63" s="303">
        <f>IFERROR('生産者価格表(106分類)'!CQ63/'生産者価格表(106分類)'!CQ$119,0)</f>
        <v>0</v>
      </c>
      <c r="CR63" s="303">
        <f>IFERROR('生産者価格表(106分類)'!CR63/'生産者価格表(106分類)'!CR$119,0)</f>
        <v>0</v>
      </c>
      <c r="CS63" s="303">
        <f>IFERROR('生産者価格表(106分類)'!CS63/'生産者価格表(106分類)'!CS$119,0)</f>
        <v>0</v>
      </c>
      <c r="CT63" s="303">
        <f>IFERROR('生産者価格表(106分類)'!CT63/'生産者価格表(106分類)'!CT$119,0)</f>
        <v>0</v>
      </c>
      <c r="CU63" s="303">
        <f>IFERROR('生産者価格表(106分類)'!CU63/'生産者価格表(106分類)'!CU$119,0)</f>
        <v>0</v>
      </c>
      <c r="CV63" s="303">
        <f>IFERROR('生産者価格表(106分類)'!CV63/'生産者価格表(106分類)'!CV$119,0)</f>
        <v>0</v>
      </c>
      <c r="CW63" s="303">
        <f>IFERROR('生産者価格表(106分類)'!CW63/'生産者価格表(106分類)'!CW$119,0)</f>
        <v>0</v>
      </c>
      <c r="CX63" s="303">
        <f>IFERROR('生産者価格表(106分類)'!CX63/'生産者価格表(106分類)'!CX$119,0)</f>
        <v>0</v>
      </c>
      <c r="CY63" s="303">
        <f>IFERROR('生産者価格表(106分類)'!CY63/'生産者価格表(106分類)'!CY$119,0)</f>
        <v>6.4368879735155794E-5</v>
      </c>
      <c r="CZ63" s="303">
        <f>IFERROR('生産者価格表(106分類)'!CZ63/'生産者価格表(106分類)'!CZ$119,0)</f>
        <v>0</v>
      </c>
      <c r="DA63" s="303">
        <f>IFERROR('生産者価格表(106分類)'!DA63/'生産者価格表(106分類)'!DA$119,0)</f>
        <v>0</v>
      </c>
      <c r="DB63" s="303">
        <f>IFERROR('生産者価格表(106分類)'!DB63/'生産者価格表(106分類)'!DB$119,0)</f>
        <v>0</v>
      </c>
      <c r="DC63" s="303">
        <f>IFERROR('生産者価格表(106分類)'!DC63/'生産者価格表(106分類)'!DC$119,0)</f>
        <v>0</v>
      </c>
      <c r="DD63" s="304">
        <f>IFERROR('生産者価格表(106分類)'!DD63/'生産者価格表(106分類)'!DD$119,0)</f>
        <v>0</v>
      </c>
      <c r="DE63" s="304">
        <f>IFERROR('生産者価格表(106分類)'!DE63/'生産者価格表(106分類)'!DE$119,0)</f>
        <v>5.4760203913253348E-4</v>
      </c>
    </row>
    <row r="64" spans="1:109" x14ac:dyDescent="0.15">
      <c r="A64" s="305" t="s">
        <v>138</v>
      </c>
      <c r="B64" s="306" t="s">
        <v>139</v>
      </c>
      <c r="C64" s="307">
        <f>IFERROR('生産者価格表(106分類)'!C64/'生産者価格表(106分類)'!C$119,0)</f>
        <v>0</v>
      </c>
      <c r="D64" s="307">
        <f>IFERROR('生産者価格表(106分類)'!D64/'生産者価格表(106分類)'!D$119,0)</f>
        <v>0</v>
      </c>
      <c r="E64" s="307">
        <f>IFERROR('生産者価格表(106分類)'!E64/'生産者価格表(106分類)'!E$119,0)</f>
        <v>0</v>
      </c>
      <c r="F64" s="307">
        <f>IFERROR('生産者価格表(106分類)'!F64/'生産者価格表(106分類)'!F$119,0)</f>
        <v>0</v>
      </c>
      <c r="G64" s="307">
        <f>IFERROR('生産者価格表(106分類)'!G64/'生産者価格表(106分類)'!G$119,0)</f>
        <v>0</v>
      </c>
      <c r="H64" s="307">
        <f>IFERROR('生産者価格表(106分類)'!H64/'生産者価格表(106分類)'!H$119,0)</f>
        <v>0</v>
      </c>
      <c r="I64" s="307">
        <f>IFERROR('生産者価格表(106分類)'!I64/'生産者価格表(106分類)'!I$119,0)</f>
        <v>0</v>
      </c>
      <c r="J64" s="307">
        <f>IFERROR('生産者価格表(106分類)'!J64/'生産者価格表(106分類)'!J$119,0)</f>
        <v>0</v>
      </c>
      <c r="K64" s="307">
        <f>IFERROR('生産者価格表(106分類)'!K64/'生産者価格表(106分類)'!K$119,0)</f>
        <v>0</v>
      </c>
      <c r="L64" s="307">
        <f>IFERROR('生産者価格表(106分類)'!L64/'生産者価格表(106分類)'!L$119,0)</f>
        <v>0</v>
      </c>
      <c r="M64" s="307">
        <f>IFERROR('生産者価格表(106分類)'!M64/'生産者価格表(106分類)'!M$119,0)</f>
        <v>0</v>
      </c>
      <c r="N64" s="307">
        <f>IFERROR('生産者価格表(106分類)'!N64/'生産者価格表(106分類)'!N$119,0)</f>
        <v>0</v>
      </c>
      <c r="O64" s="307">
        <f>IFERROR('生産者価格表(106分類)'!O64/'生産者価格表(106分類)'!O$119,0)</f>
        <v>0</v>
      </c>
      <c r="P64" s="307">
        <f>IFERROR('生産者価格表(106分類)'!P64/'生産者価格表(106分類)'!P$119,0)</f>
        <v>0</v>
      </c>
      <c r="Q64" s="307">
        <f>IFERROR('生産者価格表(106分類)'!Q64/'生産者価格表(106分類)'!Q$119,0)</f>
        <v>0</v>
      </c>
      <c r="R64" s="307">
        <f>IFERROR('生産者価格表(106分類)'!R64/'生産者価格表(106分類)'!R$119,0)</f>
        <v>0</v>
      </c>
      <c r="S64" s="307">
        <f>IFERROR('生産者価格表(106分類)'!S64/'生産者価格表(106分類)'!S$119,0)</f>
        <v>0</v>
      </c>
      <c r="T64" s="307">
        <f>IFERROR('生産者価格表(106分類)'!T64/'生産者価格表(106分類)'!T$119,0)</f>
        <v>0</v>
      </c>
      <c r="U64" s="307">
        <f>IFERROR('生産者価格表(106分類)'!U64/'生産者価格表(106分類)'!U$119,0)</f>
        <v>0</v>
      </c>
      <c r="V64" s="307">
        <f>IFERROR('生産者価格表(106分類)'!V64/'生産者価格表(106分類)'!V$119,0)</f>
        <v>0</v>
      </c>
      <c r="W64" s="307">
        <f>IFERROR('生産者価格表(106分類)'!W64/'生産者価格表(106分類)'!W$119,0)</f>
        <v>0</v>
      </c>
      <c r="X64" s="307">
        <f>IFERROR('生産者価格表(106分類)'!X64/'生産者価格表(106分類)'!X$119,0)</f>
        <v>0</v>
      </c>
      <c r="Y64" s="307">
        <f>IFERROR('生産者価格表(106分類)'!Y64/'生産者価格表(106分類)'!Y$119,0)</f>
        <v>0</v>
      </c>
      <c r="Z64" s="307">
        <f>IFERROR('生産者価格表(106分類)'!Z64/'生産者価格表(106分類)'!Z$119,0)</f>
        <v>0</v>
      </c>
      <c r="AA64" s="307">
        <f>IFERROR('生産者価格表(106分類)'!AA64/'生産者価格表(106分類)'!AA$119,0)</f>
        <v>0</v>
      </c>
      <c r="AB64" s="307">
        <f>IFERROR('生産者価格表(106分類)'!AB64/'生産者価格表(106分類)'!AB$119,0)</f>
        <v>0</v>
      </c>
      <c r="AC64" s="307">
        <f>IFERROR('生産者価格表(106分類)'!AC64/'生産者価格表(106分類)'!AC$119,0)</f>
        <v>0</v>
      </c>
      <c r="AD64" s="307">
        <f>IFERROR('生産者価格表(106分類)'!AD64/'生産者価格表(106分類)'!AD$119,0)</f>
        <v>0</v>
      </c>
      <c r="AE64" s="307">
        <f>IFERROR('生産者価格表(106分類)'!AE64/'生産者価格表(106分類)'!AE$119,0)</f>
        <v>0</v>
      </c>
      <c r="AF64" s="307">
        <f>IFERROR('生産者価格表(106分類)'!AF64/'生産者価格表(106分類)'!AF$119,0)</f>
        <v>0</v>
      </c>
      <c r="AG64" s="307">
        <f>IFERROR('生産者価格表(106分類)'!AG64/'生産者価格表(106分類)'!AG$119,0)</f>
        <v>0</v>
      </c>
      <c r="AH64" s="307">
        <f>IFERROR('生産者価格表(106分類)'!AH64/'生産者価格表(106分類)'!AH$119,0)</f>
        <v>0</v>
      </c>
      <c r="AI64" s="307">
        <f>IFERROR('生産者価格表(106分類)'!AI64/'生産者価格表(106分類)'!AI$119,0)</f>
        <v>0</v>
      </c>
      <c r="AJ64" s="307">
        <f>IFERROR('生産者価格表(106分類)'!AJ64/'生産者価格表(106分類)'!AJ$119,0)</f>
        <v>0</v>
      </c>
      <c r="AK64" s="307">
        <f>IFERROR('生産者価格表(106分類)'!AK64/'生産者価格表(106分類)'!AK$119,0)</f>
        <v>0</v>
      </c>
      <c r="AL64" s="307">
        <f>IFERROR('生産者価格表(106分類)'!AL64/'生産者価格表(106分類)'!AL$119,0)</f>
        <v>0</v>
      </c>
      <c r="AM64" s="307">
        <f>IFERROR('生産者価格表(106分類)'!AM64/'生産者価格表(106分類)'!AM$119,0)</f>
        <v>0</v>
      </c>
      <c r="AN64" s="307">
        <f>IFERROR('生産者価格表(106分類)'!AN64/'生産者価格表(106分類)'!AN$119,0)</f>
        <v>0</v>
      </c>
      <c r="AO64" s="307">
        <f>IFERROR('生産者価格表(106分類)'!AO64/'生産者価格表(106分類)'!AO$119,0)</f>
        <v>0</v>
      </c>
      <c r="AP64" s="307">
        <f>IFERROR('生産者価格表(106分類)'!AP64/'生産者価格表(106分類)'!AP$119,0)</f>
        <v>0</v>
      </c>
      <c r="AQ64" s="307">
        <f>IFERROR('生産者価格表(106分類)'!AQ64/'生産者価格表(106分類)'!AQ$119,0)</f>
        <v>0</v>
      </c>
      <c r="AR64" s="307">
        <f>IFERROR('生産者価格表(106分類)'!AR64/'生産者価格表(106分類)'!AR$119,0)</f>
        <v>0</v>
      </c>
      <c r="AS64" s="307">
        <f>IFERROR('生産者価格表(106分類)'!AS64/'生産者価格表(106分類)'!AS$119,0)</f>
        <v>0</v>
      </c>
      <c r="AT64" s="307">
        <f>IFERROR('生産者価格表(106分類)'!AT64/'生産者価格表(106分類)'!AT$119,0)</f>
        <v>0</v>
      </c>
      <c r="AU64" s="307">
        <f>IFERROR('生産者価格表(106分類)'!AU64/'生産者価格表(106分類)'!AU$119,0)</f>
        <v>0</v>
      </c>
      <c r="AV64" s="307">
        <f>IFERROR('生産者価格表(106分類)'!AV64/'生産者価格表(106分類)'!AV$119,0)</f>
        <v>0</v>
      </c>
      <c r="AW64" s="307">
        <f>IFERROR('生産者価格表(106分類)'!AW64/'生産者価格表(106分類)'!AW$119,0)</f>
        <v>0</v>
      </c>
      <c r="AX64" s="307">
        <f>IFERROR('生産者価格表(106分類)'!AX64/'生産者価格表(106分類)'!AX$119,0)</f>
        <v>0</v>
      </c>
      <c r="AY64" s="307">
        <f>IFERROR('生産者価格表(106分類)'!AY64/'生産者価格表(106分類)'!AY$119,0)</f>
        <v>0</v>
      </c>
      <c r="AZ64" s="307">
        <f>IFERROR('生産者価格表(106分類)'!AZ64/'生産者価格表(106分類)'!AZ$119,0)</f>
        <v>0</v>
      </c>
      <c r="BA64" s="307">
        <f>IFERROR('生産者価格表(106分類)'!BA64/'生産者価格表(106分類)'!BA$119,0)</f>
        <v>0</v>
      </c>
      <c r="BB64" s="307">
        <f>IFERROR('生産者価格表(106分類)'!BB64/'生産者価格表(106分類)'!BB$119,0)</f>
        <v>0</v>
      </c>
      <c r="BC64" s="307">
        <f>IFERROR('生産者価格表(106分類)'!BC64/'生産者価格表(106分類)'!BC$119,0)</f>
        <v>0</v>
      </c>
      <c r="BD64" s="307">
        <f>IFERROR('生産者価格表(106分類)'!BD64/'生産者価格表(106分類)'!BD$119,0)</f>
        <v>0</v>
      </c>
      <c r="BE64" s="307">
        <f>IFERROR('生産者価格表(106分類)'!BE64/'生産者価格表(106分類)'!BE$119,0)</f>
        <v>0</v>
      </c>
      <c r="BF64" s="307">
        <f>IFERROR('生産者価格表(106分類)'!BF64/'生産者価格表(106分類)'!BF$119,0)</f>
        <v>0</v>
      </c>
      <c r="BG64" s="307">
        <f>IFERROR('生産者価格表(106分類)'!BG64/'生産者価格表(106分類)'!BG$119,0)</f>
        <v>0</v>
      </c>
      <c r="BH64" s="307">
        <f>IFERROR('生産者価格表(106分類)'!BH64/'生産者価格表(106分類)'!BH$119,0)</f>
        <v>0</v>
      </c>
      <c r="BI64" s="307">
        <f>IFERROR('生産者価格表(106分類)'!BI64/'生産者価格表(106分類)'!BI$119,0)</f>
        <v>0</v>
      </c>
      <c r="BJ64" s="307">
        <f>IFERROR('生産者価格表(106分類)'!BJ64/'生産者価格表(106分類)'!BJ$119,0)</f>
        <v>0</v>
      </c>
      <c r="BK64" s="307">
        <f>IFERROR('生産者価格表(106分類)'!BK64/'生産者価格表(106分類)'!BK$119,0)</f>
        <v>0</v>
      </c>
      <c r="BL64" s="307">
        <f>IFERROR('生産者価格表(106分類)'!BL64/'生産者価格表(106分類)'!BL$119,0)</f>
        <v>0</v>
      </c>
      <c r="BM64" s="307">
        <f>IFERROR('生産者価格表(106分類)'!BM64/'生産者価格表(106分類)'!BM$119,0)</f>
        <v>0</v>
      </c>
      <c r="BN64" s="307">
        <f>IFERROR('生産者価格表(106分類)'!BN64/'生産者価格表(106分類)'!BN$119,0)</f>
        <v>0</v>
      </c>
      <c r="BO64" s="307">
        <f>IFERROR('生産者価格表(106分類)'!BO64/'生産者価格表(106分類)'!BO$119,0)</f>
        <v>0</v>
      </c>
      <c r="BP64" s="307">
        <f>IFERROR('生産者価格表(106分類)'!BP64/'生産者価格表(106分類)'!BP$119,0)</f>
        <v>0</v>
      </c>
      <c r="BQ64" s="307">
        <f>IFERROR('生産者価格表(106分類)'!BQ64/'生産者価格表(106分類)'!BQ$119,0)</f>
        <v>0</v>
      </c>
      <c r="BR64" s="307">
        <f>IFERROR('生産者価格表(106分類)'!BR64/'生産者価格表(106分類)'!BR$119,0)</f>
        <v>0</v>
      </c>
      <c r="BS64" s="307">
        <f>IFERROR('生産者価格表(106分類)'!BS64/'生産者価格表(106分類)'!BS$119,0)</f>
        <v>0</v>
      </c>
      <c r="BT64" s="307">
        <f>IFERROR('生産者価格表(106分類)'!BT64/'生産者価格表(106分類)'!BT$119,0)</f>
        <v>0</v>
      </c>
      <c r="BU64" s="307">
        <f>IFERROR('生産者価格表(106分類)'!BU64/'生産者価格表(106分類)'!BU$119,0)</f>
        <v>0</v>
      </c>
      <c r="BV64" s="307">
        <f>IFERROR('生産者価格表(106分類)'!BV64/'生産者価格表(106分類)'!BV$119,0)</f>
        <v>0</v>
      </c>
      <c r="BW64" s="307">
        <f>IFERROR('生産者価格表(106分類)'!BW64/'生産者価格表(106分類)'!BW$119,0)</f>
        <v>0</v>
      </c>
      <c r="BX64" s="307">
        <f>IFERROR('生産者価格表(106分類)'!BX64/'生産者価格表(106分類)'!BX$119,0)</f>
        <v>0</v>
      </c>
      <c r="BY64" s="307">
        <f>IFERROR('生産者価格表(106分類)'!BY64/'生産者価格表(106分類)'!BY$119,0)</f>
        <v>0</v>
      </c>
      <c r="BZ64" s="307">
        <f>IFERROR('生産者価格表(106分類)'!BZ64/'生産者価格表(106分類)'!BZ$119,0)</f>
        <v>0</v>
      </c>
      <c r="CA64" s="307">
        <f>IFERROR('生産者価格表(106分類)'!CA64/'生産者価格表(106分類)'!CA$119,0)</f>
        <v>0</v>
      </c>
      <c r="CB64" s="307">
        <f>IFERROR('生産者価格表(106分類)'!CB64/'生産者価格表(106分類)'!CB$119,0)</f>
        <v>0</v>
      </c>
      <c r="CC64" s="307">
        <f>IFERROR('生産者価格表(106分類)'!CC64/'生産者価格表(106分類)'!CC$119,0)</f>
        <v>0</v>
      </c>
      <c r="CD64" s="307">
        <f>IFERROR('生産者価格表(106分類)'!CD64/'生産者価格表(106分類)'!CD$119,0)</f>
        <v>0</v>
      </c>
      <c r="CE64" s="307">
        <f>IFERROR('生産者価格表(106分類)'!CE64/'生産者価格表(106分類)'!CE$119,0)</f>
        <v>0</v>
      </c>
      <c r="CF64" s="307">
        <f>IFERROR('生産者価格表(106分類)'!CF64/'生産者価格表(106分類)'!CF$119,0)</f>
        <v>0</v>
      </c>
      <c r="CG64" s="307">
        <f>IFERROR('生産者価格表(106分類)'!CG64/'生産者価格表(106分類)'!CG$119,0)</f>
        <v>0</v>
      </c>
      <c r="CH64" s="307">
        <f>IFERROR('生産者価格表(106分類)'!CH64/'生産者価格表(106分類)'!CH$119,0)</f>
        <v>0</v>
      </c>
      <c r="CI64" s="307">
        <f>IFERROR('生産者価格表(106分類)'!CI64/'生産者価格表(106分類)'!CI$119,0)</f>
        <v>0</v>
      </c>
      <c r="CJ64" s="307">
        <f>IFERROR('生産者価格表(106分類)'!CJ64/'生産者価格表(106分類)'!CJ$119,0)</f>
        <v>0</v>
      </c>
      <c r="CK64" s="307">
        <f>IFERROR('生産者価格表(106分類)'!CK64/'生産者価格表(106分類)'!CK$119,0)</f>
        <v>0</v>
      </c>
      <c r="CL64" s="307">
        <f>IFERROR('生産者価格表(106分類)'!CL64/'生産者価格表(106分類)'!CL$119,0)</f>
        <v>0</v>
      </c>
      <c r="CM64" s="307">
        <f>IFERROR('生産者価格表(106分類)'!CM64/'生産者価格表(106分類)'!CM$119,0)</f>
        <v>0</v>
      </c>
      <c r="CN64" s="307">
        <f>IFERROR('生産者価格表(106分類)'!CN64/'生産者価格表(106分類)'!CN$119,0)</f>
        <v>0</v>
      </c>
      <c r="CO64" s="307">
        <f>IFERROR('生産者価格表(106分類)'!CO64/'生産者価格表(106分類)'!CO$119,0)</f>
        <v>0</v>
      </c>
      <c r="CP64" s="307">
        <f>IFERROR('生産者価格表(106分類)'!CP64/'生産者価格表(106分類)'!CP$119,0)</f>
        <v>0</v>
      </c>
      <c r="CQ64" s="307">
        <f>IFERROR('生産者価格表(106分類)'!CQ64/'生産者価格表(106分類)'!CQ$119,0)</f>
        <v>0</v>
      </c>
      <c r="CR64" s="307">
        <f>IFERROR('生産者価格表(106分類)'!CR64/'生産者価格表(106分類)'!CR$119,0)</f>
        <v>0</v>
      </c>
      <c r="CS64" s="307">
        <f>IFERROR('生産者価格表(106分類)'!CS64/'生産者価格表(106分類)'!CS$119,0)</f>
        <v>0</v>
      </c>
      <c r="CT64" s="307">
        <f>IFERROR('生産者価格表(106分類)'!CT64/'生産者価格表(106分類)'!CT$119,0)</f>
        <v>0</v>
      </c>
      <c r="CU64" s="307">
        <f>IFERROR('生産者価格表(106分類)'!CU64/'生産者価格表(106分類)'!CU$119,0)</f>
        <v>0</v>
      </c>
      <c r="CV64" s="307">
        <f>IFERROR('生産者価格表(106分類)'!CV64/'生産者価格表(106分類)'!CV$119,0)</f>
        <v>0</v>
      </c>
      <c r="CW64" s="307">
        <f>IFERROR('生産者価格表(106分類)'!CW64/'生産者価格表(106分類)'!CW$119,0)</f>
        <v>0</v>
      </c>
      <c r="CX64" s="307">
        <f>IFERROR('生産者価格表(106分類)'!CX64/'生産者価格表(106分類)'!CX$119,0)</f>
        <v>0</v>
      </c>
      <c r="CY64" s="307">
        <f>IFERROR('生産者価格表(106分類)'!CY64/'生産者価格表(106分類)'!CY$119,0)</f>
        <v>0</v>
      </c>
      <c r="CZ64" s="307">
        <f>IFERROR('生産者価格表(106分類)'!CZ64/'生産者価格表(106分類)'!CZ$119,0)</f>
        <v>0</v>
      </c>
      <c r="DA64" s="307">
        <f>IFERROR('生産者価格表(106分類)'!DA64/'生産者価格表(106分類)'!DA$119,0)</f>
        <v>0</v>
      </c>
      <c r="DB64" s="307">
        <f>IFERROR('生産者価格表(106分類)'!DB64/'生産者価格表(106分類)'!DB$119,0)</f>
        <v>0</v>
      </c>
      <c r="DC64" s="307">
        <f>IFERROR('生産者価格表(106分類)'!DC64/'生産者価格表(106分類)'!DC$119,0)</f>
        <v>0</v>
      </c>
      <c r="DD64" s="308">
        <f>IFERROR('生産者価格表(106分類)'!DD64/'生産者価格表(106分類)'!DD$119,0)</f>
        <v>0</v>
      </c>
      <c r="DE64" s="308">
        <f>IFERROR('生産者価格表(106分類)'!DE64/'生産者価格表(106分類)'!DE$119,0)</f>
        <v>0</v>
      </c>
    </row>
    <row r="65" spans="1:109" x14ac:dyDescent="0.15">
      <c r="A65" s="309" t="s">
        <v>140</v>
      </c>
      <c r="B65" s="302" t="s">
        <v>141</v>
      </c>
      <c r="C65" s="303">
        <f>IFERROR('生産者価格表(106分類)'!C65/'生産者価格表(106分類)'!C$119,0)</f>
        <v>2.5854487678509943E-3</v>
      </c>
      <c r="D65" s="303">
        <f>IFERROR('生産者価格表(106分類)'!D65/'生産者価格表(106分類)'!D$119,0)</f>
        <v>1.3065667155191052E-3</v>
      </c>
      <c r="E65" s="303">
        <f>IFERROR('生産者価格表(106分類)'!E65/'生産者価格表(106分類)'!E$119,0)</f>
        <v>1.686394970817816E-3</v>
      </c>
      <c r="F65" s="303">
        <f>IFERROR('生産者価格表(106分類)'!F65/'生産者価格表(106分類)'!F$119,0)</f>
        <v>1.7505193044733327E-3</v>
      </c>
      <c r="G65" s="303">
        <f>IFERROR('生産者価格表(106分類)'!G65/'生産者価格表(106分類)'!G$119,0)</f>
        <v>1.1326243053798829E-3</v>
      </c>
      <c r="H65" s="303">
        <f>IFERROR('生産者価格表(106分類)'!H65/'生産者価格表(106分類)'!H$119,0)</f>
        <v>0</v>
      </c>
      <c r="I65" s="303">
        <f>IFERROR('生産者価格表(106分類)'!I65/'生産者価格表(106分類)'!I$119,0)</f>
        <v>1.6728265480228451E-3</v>
      </c>
      <c r="J65" s="303">
        <f>IFERROR('生産者価格表(106分類)'!J65/'生産者価格表(106分類)'!J$119,0)</f>
        <v>7.1268694443972795E-4</v>
      </c>
      <c r="K65" s="303">
        <f>IFERROR('生産者価格表(106分類)'!K65/'生産者価格表(106分類)'!K$119,0)</f>
        <v>8.4122429500760906E-4</v>
      </c>
      <c r="L65" s="303">
        <f>IFERROR('生産者価格表(106分類)'!L65/'生産者価格表(106分類)'!L$119,0)</f>
        <v>9.2800580280096536E-5</v>
      </c>
      <c r="M65" s="303">
        <f>IFERROR('生産者価格表(106分類)'!M65/'生産者価格表(106分類)'!M$119,0)</f>
        <v>0</v>
      </c>
      <c r="N65" s="303">
        <f>IFERROR('生産者価格表(106分類)'!N65/'生産者価格表(106分類)'!N$119,0)</f>
        <v>1.6785402114805961E-3</v>
      </c>
      <c r="O65" s="303">
        <f>IFERROR('生産者価格表(106分類)'!O65/'生産者価格表(106分類)'!O$119,0)</f>
        <v>1.8054174722935512E-3</v>
      </c>
      <c r="P65" s="303">
        <f>IFERROR('生産者価格表(106分類)'!P65/'生産者価格表(106分類)'!P$119,0)</f>
        <v>6.997207601313612E-4</v>
      </c>
      <c r="Q65" s="303">
        <f>IFERROR('生産者価格表(106分類)'!Q65/'生産者価格表(106分類)'!Q$119,0)</f>
        <v>1.9041672729019198E-3</v>
      </c>
      <c r="R65" s="303">
        <f>IFERROR('生産者価格表(106分類)'!R65/'生産者価格表(106分類)'!R$119,0)</f>
        <v>5.4742180549023668E-3</v>
      </c>
      <c r="S65" s="303">
        <f>IFERROR('生産者価格表(106分類)'!S65/'生産者価格表(106分類)'!S$119,0)</f>
        <v>3.3031890347077729E-3</v>
      </c>
      <c r="T65" s="303">
        <f>IFERROR('生産者価格表(106分類)'!T65/'生産者価格表(106分類)'!T$119,0)</f>
        <v>1.6153150375498868E-3</v>
      </c>
      <c r="U65" s="303">
        <f>IFERROR('生産者価格表(106分類)'!U65/'生産者価格表(106分類)'!U$119,0)</f>
        <v>2.5638503955556875E-3</v>
      </c>
      <c r="V65" s="303">
        <f>IFERROR('生産者価格表(106分類)'!V65/'生産者価格表(106分類)'!V$119,0)</f>
        <v>6.4126924943055386E-3</v>
      </c>
      <c r="W65" s="303">
        <f>IFERROR('生産者価格表(106分類)'!W65/'生産者価格表(106分類)'!W$119,0)</f>
        <v>0</v>
      </c>
      <c r="X65" s="303">
        <f>IFERROR('生産者価格表(106分類)'!X65/'生産者価格表(106分類)'!X$119,0)</f>
        <v>6.2138090563912925E-3</v>
      </c>
      <c r="Y65" s="303">
        <f>IFERROR('生産者価格表(106分類)'!Y65/'生産者価格表(106分類)'!Y$119,0)</f>
        <v>0</v>
      </c>
      <c r="Z65" s="303">
        <f>IFERROR('生産者価格表(106分類)'!Z65/'生産者価格表(106分類)'!Z$119,0)</f>
        <v>1.3415000088256579E-3</v>
      </c>
      <c r="AA65" s="303">
        <f>IFERROR('生産者価格表(106分類)'!AA65/'生産者価格表(106分類)'!AA$119,0)</f>
        <v>2.1264561394589167E-3</v>
      </c>
      <c r="AB65" s="303">
        <f>IFERROR('生産者価格表(106分類)'!AB65/'生産者価格表(106分類)'!AB$119,0)</f>
        <v>2.0557097337855896E-4</v>
      </c>
      <c r="AC65" s="303">
        <f>IFERROR('生産者価格表(106分類)'!AC65/'生産者価格表(106分類)'!AC$119,0)</f>
        <v>3.7951609917261219E-3</v>
      </c>
      <c r="AD65" s="303">
        <f>IFERROR('生産者価格表(106分類)'!AD65/'生産者価格表(106分類)'!AD$119,0)</f>
        <v>3.4911948696429275E-3</v>
      </c>
      <c r="AE65" s="303">
        <f>IFERROR('生産者価格表(106分類)'!AE65/'生産者価格表(106分類)'!AE$119,0)</f>
        <v>1.3090387010957921E-3</v>
      </c>
      <c r="AF65" s="303">
        <f>IFERROR('生産者価格表(106分類)'!AF65/'生産者価格表(106分類)'!AF$119,0)</f>
        <v>9.0075853350189629E-4</v>
      </c>
      <c r="AG65" s="303">
        <f>IFERROR('生産者価格表(106分類)'!AG65/'生産者価格表(106分類)'!AG$119,0)</f>
        <v>4.7217618371946058E-3</v>
      </c>
      <c r="AH65" s="303">
        <f>IFERROR('生産者価格表(106分類)'!AH65/'生産者価格表(106分類)'!AH$119,0)</f>
        <v>3.8971060029376003E-3</v>
      </c>
      <c r="AI65" s="303">
        <f>IFERROR('生産者価格表(106分類)'!AI65/'生産者価格表(106分類)'!AI$119,0)</f>
        <v>4.1506306121706629E-3</v>
      </c>
      <c r="AJ65" s="303">
        <f>IFERROR('生産者価格表(106分類)'!AJ65/'生産者価格表(106分類)'!AJ$119,0)</f>
        <v>6.2320432483410288E-3</v>
      </c>
      <c r="AK65" s="303">
        <f>IFERROR('生産者価格表(106分類)'!AK65/'生産者価格表(106分類)'!AK$119,0)</f>
        <v>0</v>
      </c>
      <c r="AL65" s="303">
        <f>IFERROR('生産者価格表(106分類)'!AL65/'生産者価格表(106分類)'!AL$119,0)</f>
        <v>0</v>
      </c>
      <c r="AM65" s="303">
        <f>IFERROR('生産者価格表(106分類)'!AM65/'生産者価格表(106分類)'!AM$119,0)</f>
        <v>0</v>
      </c>
      <c r="AN65" s="303">
        <f>IFERROR('生産者価格表(106分類)'!AN65/'生産者価格表(106分類)'!AN$119,0)</f>
        <v>1.8060479106241272E-3</v>
      </c>
      <c r="AO65" s="303">
        <f>IFERROR('生産者価格表(106分類)'!AO65/'生産者価格表(106分類)'!AO$119,0)</f>
        <v>3.2237459186702285E-3</v>
      </c>
      <c r="AP65" s="303">
        <f>IFERROR('生産者価格表(106分類)'!AP65/'生産者価格表(106分類)'!AP$119,0)</f>
        <v>3.1354326445908148E-3</v>
      </c>
      <c r="AQ65" s="303">
        <f>IFERROR('生産者価格表(106分類)'!AQ65/'生産者価格表(106分類)'!AQ$119,0)</f>
        <v>4.5348083292705609E-3</v>
      </c>
      <c r="AR65" s="303">
        <f>IFERROR('生産者価格表(106分類)'!AR65/'生産者価格表(106分類)'!AR$119,0)</f>
        <v>3.3043094789617631E-3</v>
      </c>
      <c r="AS65" s="303">
        <f>IFERROR('生産者価格表(106分類)'!AS65/'生産者価格表(106分類)'!AS$119,0)</f>
        <v>1.9383565171385362E-3</v>
      </c>
      <c r="AT65" s="303">
        <f>IFERROR('生産者価格表(106分類)'!AT65/'生産者価格表(106分類)'!AT$119,0)</f>
        <v>1.1865761952794542E-3</v>
      </c>
      <c r="AU65" s="303">
        <f>IFERROR('生産者価格表(106分類)'!AU65/'生産者価格表(106分類)'!AU$119,0)</f>
        <v>1.5448333786855846E-3</v>
      </c>
      <c r="AV65" s="303">
        <f>IFERROR('生産者価格表(106分類)'!AV65/'生産者価格表(106分類)'!AV$119,0)</f>
        <v>1.3609638380670339E-3</v>
      </c>
      <c r="AW65" s="303">
        <f>IFERROR('生産者価格表(106分類)'!AW65/'生産者価格表(106分類)'!AW$119,0)</f>
        <v>4.9539945183985695E-3</v>
      </c>
      <c r="AX65" s="303">
        <f>IFERROR('生産者価格表(106分類)'!AX65/'生産者価格表(106分類)'!AX$119,0)</f>
        <v>1.9013415545063492E-3</v>
      </c>
      <c r="AY65" s="303">
        <f>IFERROR('生産者価格表(106分類)'!AY65/'生産者価格表(106分類)'!AY$119,0)</f>
        <v>1.0643705915994153E-3</v>
      </c>
      <c r="AZ65" s="303">
        <f>IFERROR('生産者価格表(106分類)'!AZ65/'生産者価格表(106分類)'!AZ$119,0)</f>
        <v>1.3212463757477887E-3</v>
      </c>
      <c r="BA65" s="303">
        <f>IFERROR('生産者価格表(106分類)'!BA65/'生産者価格表(106分類)'!BA$119,0)</f>
        <v>2.8979570261912944E-3</v>
      </c>
      <c r="BB65" s="303">
        <f>IFERROR('生産者価格表(106分類)'!BB65/'生産者価格表(106分類)'!BB$119,0)</f>
        <v>2.2466511262475082E-3</v>
      </c>
      <c r="BC65" s="303">
        <f>IFERROR('生産者価格表(106分類)'!BC65/'生産者価格表(106分類)'!BC$119,0)</f>
        <v>1.1408511490083504E-3</v>
      </c>
      <c r="BD65" s="303">
        <f>IFERROR('生産者価格表(106分類)'!BD65/'生産者価格表(106分類)'!BD$119,0)</f>
        <v>0</v>
      </c>
      <c r="BE65" s="303">
        <f>IFERROR('生産者価格表(106分類)'!BE65/'生産者価格表(106分類)'!BE$119,0)</f>
        <v>7.9404466501240695E-4</v>
      </c>
      <c r="BF65" s="303">
        <f>IFERROR('生産者価格表(106分類)'!BF65/'生産者価格表(106分類)'!BF$119,0)</f>
        <v>6.7001078320013047E-4</v>
      </c>
      <c r="BG65" s="303">
        <f>IFERROR('生産者価格表(106分類)'!BG65/'生産者価格表(106分類)'!BG$119,0)</f>
        <v>8.7187549343347315E-4</v>
      </c>
      <c r="BH65" s="303">
        <f>IFERROR('生産者価格表(106分類)'!BH65/'生産者価格表(106分類)'!BH$119,0)</f>
        <v>1.179451336711515E-3</v>
      </c>
      <c r="BI65" s="303">
        <f>IFERROR('生産者価格表(106分類)'!BI65/'生産者価格表(106分類)'!BI$119,0)</f>
        <v>1.5610577732861715E-3</v>
      </c>
      <c r="BJ65" s="303">
        <f>IFERROR('生産者価格表(106分類)'!BJ65/'生産者価格表(106分類)'!BJ$119,0)</f>
        <v>2.5243516799787171E-4</v>
      </c>
      <c r="BK65" s="303">
        <f>IFERROR('生産者価格表(106分類)'!BK65/'生産者価格表(106分類)'!BK$119,0)</f>
        <v>5.9184904949559651E-4</v>
      </c>
      <c r="BL65" s="303">
        <f>IFERROR('生産者価格表(106分類)'!BL65/'生産者価格表(106分類)'!BL$119,0)</f>
        <v>1.0146825878990266E-3</v>
      </c>
      <c r="BM65" s="303">
        <f>IFERROR('生産者価格表(106分類)'!BM65/'生産者価格表(106分類)'!BM$119,0)</f>
        <v>4.0197015393902058E-4</v>
      </c>
      <c r="BN65" s="303">
        <f>IFERROR('生産者価格表(106分類)'!BN65/'生産者価格表(106分類)'!BN$119,0)</f>
        <v>3.0713951462461294E-4</v>
      </c>
      <c r="BO65" s="303">
        <f>IFERROR('生産者価格表(106分類)'!BO65/'生産者価格表(106分類)'!BO$119,0)</f>
        <v>1.248232833356009E-2</v>
      </c>
      <c r="BP65" s="303">
        <f>IFERROR('生産者価格表(106分類)'!BP65/'生産者価格表(106分類)'!BP$119,0)</f>
        <v>2.3684896760572543E-2</v>
      </c>
      <c r="BQ65" s="303">
        <f>IFERROR('生産者価格表(106分類)'!BQ65/'生産者価格表(106分類)'!BQ$119,0)</f>
        <v>2.650001517051246E-2</v>
      </c>
      <c r="BR65" s="303">
        <f>IFERROR('生産者価格表(106分類)'!BR65/'生産者価格表(106分類)'!BR$119,0)</f>
        <v>2.6528604425627884E-3</v>
      </c>
      <c r="BS65" s="303">
        <f>IFERROR('生産者価格表(106分類)'!BS65/'生産者価格表(106分類)'!BS$119,0)</f>
        <v>2.6781970977170504E-3</v>
      </c>
      <c r="BT65" s="303">
        <f>IFERROR('生産者価格表(106分類)'!BT65/'生産者価格表(106分類)'!BT$119,0)</f>
        <v>2.5457165767108943E-3</v>
      </c>
      <c r="BU65" s="303">
        <f>IFERROR('生産者価格表(106分類)'!BU65/'生産者価格表(106分類)'!BU$119,0)</f>
        <v>5.5347564064947077E-3</v>
      </c>
      <c r="BV65" s="303">
        <f>IFERROR('生産者価格表(106分類)'!BV65/'生産者価格表(106分類)'!BV$119,0)</f>
        <v>1.2863256621378886E-2</v>
      </c>
      <c r="BW65" s="303">
        <f>IFERROR('生産者価格表(106分類)'!BW65/'生産者価格表(106分類)'!BW$119,0)</f>
        <v>1.2904601066060936E-2</v>
      </c>
      <c r="BX65" s="303">
        <f>IFERROR('生産者価格表(106分類)'!BX65/'生産者価格表(106分類)'!BX$119,0)</f>
        <v>1.4184186441352416E-2</v>
      </c>
      <c r="BY65" s="303">
        <f>IFERROR('生産者価格表(106分類)'!BY65/'生産者価格表(106分類)'!BY$119,0)</f>
        <v>3.4687468113639718E-4</v>
      </c>
      <c r="BZ65" s="303">
        <f>IFERROR('生産者価格表(106分類)'!BZ65/'生産者価格表(106分類)'!BZ$119,0)</f>
        <v>1.1276878803018975E-2</v>
      </c>
      <c r="CA65" s="303">
        <f>IFERROR('生産者価格表(106分類)'!CA65/'生産者価格表(106分類)'!CA$119,0)</f>
        <v>3.8330240811510611E-3</v>
      </c>
      <c r="CB65" s="303">
        <f>IFERROR('生産者価格表(106分類)'!CB65/'生産者価格表(106分類)'!CB$119,0)</f>
        <v>6.1781704050917051E-5</v>
      </c>
      <c r="CC65" s="303">
        <f>IFERROR('生産者価格表(106分類)'!CC65/'生産者価格表(106分類)'!CC$119,0)</f>
        <v>4.146723585298895E-3</v>
      </c>
      <c r="CD65" s="303">
        <f>IFERROR('生産者価格表(106分類)'!CD65/'生産者価格表(106分類)'!CD$119,0)</f>
        <v>1.1789119848209885E-2</v>
      </c>
      <c r="CE65" s="303">
        <f>IFERROR('生産者価格表(106分類)'!CE65/'生産者価格表(106分類)'!CE$119,0)</f>
        <v>1.1857763143303165E-2</v>
      </c>
      <c r="CF65" s="303">
        <f>IFERROR('生産者価格表(106分類)'!CF65/'生産者価格表(106分類)'!CF$119,0)</f>
        <v>1.9862011765331786E-3</v>
      </c>
      <c r="CG65" s="303">
        <f>IFERROR('生産者価格表(106分類)'!CG65/'生産者価格表(106分類)'!CG$119,0)</f>
        <v>4.4274668832663426E-3</v>
      </c>
      <c r="CH65" s="303">
        <f>IFERROR('生産者価格表(106分類)'!CH65/'生産者価格表(106分類)'!CH$119,0)</f>
        <v>7.2039532155426782E-3</v>
      </c>
      <c r="CI65" s="303">
        <f>IFERROR('生産者価格表(106分類)'!CI65/'生産者価格表(106分類)'!CI$119,0)</f>
        <v>5.4544239274068366E-4</v>
      </c>
      <c r="CJ65" s="303">
        <f>IFERROR('生産者価格表(106分類)'!CJ65/'生産者価格表(106分類)'!CJ$119,0)</f>
        <v>7.2060746535864816E-3</v>
      </c>
      <c r="CK65" s="303">
        <f>IFERROR('生産者価格表(106分類)'!CK65/'生産者価格表(106分類)'!CK$119,0)</f>
        <v>1.3504218673271486E-3</v>
      </c>
      <c r="CL65" s="303">
        <f>IFERROR('生産者価格表(106分類)'!CL65/'生産者価格表(106分類)'!CL$119,0)</f>
        <v>7.2178935831010097E-3</v>
      </c>
      <c r="CM65" s="303">
        <f>IFERROR('生産者価格表(106分類)'!CM65/'生産者価格表(106分類)'!CM$119,0)</f>
        <v>6.1740817944357261E-3</v>
      </c>
      <c r="CN65" s="303">
        <f>IFERROR('生産者価格表(106分類)'!CN65/'生産者価格表(106分類)'!CN$119,0)</f>
        <v>2.1837484994978069E-3</v>
      </c>
      <c r="CO65" s="303">
        <f>IFERROR('生産者価格表(106分類)'!CO65/'生産者価格表(106分類)'!CO$119,0)</f>
        <v>2.2429719944081082E-3</v>
      </c>
      <c r="CP65" s="303">
        <f>IFERROR('生産者価格表(106分類)'!CP65/'生産者価格表(106分類)'!CP$119,0)</f>
        <v>1.2678122055433103E-3</v>
      </c>
      <c r="CQ65" s="303">
        <f>IFERROR('生産者価格表(106分類)'!CQ65/'生産者価格表(106分類)'!CQ$119,0)</f>
        <v>3.6106099391907728E-3</v>
      </c>
      <c r="CR65" s="303">
        <f>IFERROR('生産者価格表(106分類)'!CR65/'生産者価格表(106分類)'!CR$119,0)</f>
        <v>2.7448093929993401E-3</v>
      </c>
      <c r="CS65" s="303">
        <f>IFERROR('生産者価格表(106分類)'!CS65/'生産者価格表(106分類)'!CS$119,0)</f>
        <v>2.3867608678312343E-3</v>
      </c>
      <c r="CT65" s="303">
        <f>IFERROR('生産者価格表(106分類)'!CT65/'生産者価格表(106分類)'!CT$119,0)</f>
        <v>1.3812087536278096E-3</v>
      </c>
      <c r="CU65" s="303">
        <f>IFERROR('生産者価格表(106分類)'!CU65/'生産者価格表(106分類)'!CU$119,0)</f>
        <v>2.2386295956664366E-4</v>
      </c>
      <c r="CV65" s="303">
        <f>IFERROR('生産者価格表(106分類)'!CV65/'生産者価格表(106分類)'!CV$119,0)</f>
        <v>5.4374405591498822E-4</v>
      </c>
      <c r="CW65" s="303">
        <f>IFERROR('生産者価格表(106分類)'!CW65/'生産者価格表(106分類)'!CW$119,0)</f>
        <v>1.4874504329111143E-3</v>
      </c>
      <c r="CX65" s="303">
        <f>IFERROR('生産者価格表(106分類)'!CX65/'生産者価格表(106分類)'!CX$119,0)</f>
        <v>1.988334657775859E-3</v>
      </c>
      <c r="CY65" s="303">
        <f>IFERROR('生産者価格表(106分類)'!CY65/'生産者価格表(106分類)'!CY$119,0)</f>
        <v>1.1994103624971128E-3</v>
      </c>
      <c r="CZ65" s="303">
        <f>IFERROR('生産者価格表(106分類)'!CZ65/'生産者価格表(106分類)'!CZ$119,0)</f>
        <v>2.7216938607576443E-3</v>
      </c>
      <c r="DA65" s="303">
        <f>IFERROR('生産者価格表(106分類)'!DA65/'生産者価格表(106分類)'!DA$119,0)</f>
        <v>4.350333343777487E-3</v>
      </c>
      <c r="DB65" s="303">
        <f>IFERROR('生産者価格表(106分類)'!DB65/'生産者価格表(106分類)'!DB$119,0)</f>
        <v>2.0279835769646962E-3</v>
      </c>
      <c r="DC65" s="303">
        <f>IFERROR('生産者価格表(106分類)'!DC65/'生産者価格表(106分類)'!DC$119,0)</f>
        <v>0</v>
      </c>
      <c r="DD65" s="304">
        <f>IFERROR('生産者価格表(106分類)'!DD65/'生産者価格表(106分類)'!DD$119,0)</f>
        <v>0</v>
      </c>
      <c r="DE65" s="304">
        <f>IFERROR('生産者価格表(106分類)'!DE65/'生産者価格表(106分類)'!DE$119,0)</f>
        <v>3.6935178911821744E-3</v>
      </c>
    </row>
    <row r="66" spans="1:109" x14ac:dyDescent="0.15">
      <c r="A66" s="309" t="s">
        <v>142</v>
      </c>
      <c r="B66" s="302" t="s">
        <v>143</v>
      </c>
      <c r="C66" s="303">
        <f>IFERROR('生産者価格表(106分類)'!C66/'生産者価格表(106分類)'!C$119,0)</f>
        <v>0</v>
      </c>
      <c r="D66" s="303">
        <f>IFERROR('生産者価格表(106分類)'!D66/'生産者価格表(106分類)'!D$119,0)</f>
        <v>0</v>
      </c>
      <c r="E66" s="303">
        <f>IFERROR('生産者価格表(106分類)'!E66/'生産者価格表(106分類)'!E$119,0)</f>
        <v>0</v>
      </c>
      <c r="F66" s="303">
        <f>IFERROR('生産者価格表(106分類)'!F66/'生産者価格表(106分類)'!F$119,0)</f>
        <v>0</v>
      </c>
      <c r="G66" s="303">
        <f>IFERROR('生産者価格表(106分類)'!G66/'生産者価格表(106分類)'!G$119,0)</f>
        <v>0</v>
      </c>
      <c r="H66" s="303">
        <f>IFERROR('生産者価格表(106分類)'!H66/'生産者価格表(106分類)'!H$119,0)</f>
        <v>0</v>
      </c>
      <c r="I66" s="303">
        <f>IFERROR('生産者価格表(106分類)'!I66/'生産者価格表(106分類)'!I$119,0)</f>
        <v>0</v>
      </c>
      <c r="J66" s="303">
        <f>IFERROR('生産者価格表(106分類)'!J66/'生産者価格表(106分類)'!J$119,0)</f>
        <v>0</v>
      </c>
      <c r="K66" s="303">
        <f>IFERROR('生産者価格表(106分類)'!K66/'生産者価格表(106分類)'!K$119,0)</f>
        <v>0</v>
      </c>
      <c r="L66" s="303">
        <f>IFERROR('生産者価格表(106分類)'!L66/'生産者価格表(106分類)'!L$119,0)</f>
        <v>0</v>
      </c>
      <c r="M66" s="303">
        <f>IFERROR('生産者価格表(106分類)'!M66/'生産者価格表(106分類)'!M$119,0)</f>
        <v>0</v>
      </c>
      <c r="N66" s="303">
        <f>IFERROR('生産者価格表(106分類)'!N66/'生産者価格表(106分類)'!N$119,0)</f>
        <v>0</v>
      </c>
      <c r="O66" s="303">
        <f>IFERROR('生産者価格表(106分類)'!O66/'生産者価格表(106分類)'!O$119,0)</f>
        <v>0</v>
      </c>
      <c r="P66" s="303">
        <f>IFERROR('生産者価格表(106分類)'!P66/'生産者価格表(106分類)'!P$119,0)</f>
        <v>0</v>
      </c>
      <c r="Q66" s="303">
        <f>IFERROR('生産者価格表(106分類)'!Q66/'生産者価格表(106分類)'!Q$119,0)</f>
        <v>0</v>
      </c>
      <c r="R66" s="303">
        <f>IFERROR('生産者価格表(106分類)'!R66/'生産者価格表(106分類)'!R$119,0)</f>
        <v>0</v>
      </c>
      <c r="S66" s="303">
        <f>IFERROR('生産者価格表(106分類)'!S66/'生産者価格表(106分類)'!S$119,0)</f>
        <v>0</v>
      </c>
      <c r="T66" s="303">
        <f>IFERROR('生産者価格表(106分類)'!T66/'生産者価格表(106分類)'!T$119,0)</f>
        <v>0</v>
      </c>
      <c r="U66" s="303">
        <f>IFERROR('生産者価格表(106分類)'!U66/'生産者価格表(106分類)'!U$119,0)</f>
        <v>0</v>
      </c>
      <c r="V66" s="303">
        <f>IFERROR('生産者価格表(106分類)'!V66/'生産者価格表(106分類)'!V$119,0)</f>
        <v>0</v>
      </c>
      <c r="W66" s="303">
        <f>IFERROR('生産者価格表(106分類)'!W66/'生産者価格表(106分類)'!W$119,0)</f>
        <v>0</v>
      </c>
      <c r="X66" s="303">
        <f>IFERROR('生産者価格表(106分類)'!X66/'生産者価格表(106分類)'!X$119,0)</f>
        <v>0</v>
      </c>
      <c r="Y66" s="303">
        <f>IFERROR('生産者価格表(106分類)'!Y66/'生産者価格表(106分類)'!Y$119,0)</f>
        <v>0</v>
      </c>
      <c r="Z66" s="303">
        <f>IFERROR('生産者価格表(106分類)'!Z66/'生産者価格表(106分類)'!Z$119,0)</f>
        <v>0</v>
      </c>
      <c r="AA66" s="303">
        <f>IFERROR('生産者価格表(106分類)'!AA66/'生産者価格表(106分類)'!AA$119,0)</f>
        <v>0</v>
      </c>
      <c r="AB66" s="303">
        <f>IFERROR('生産者価格表(106分類)'!AB66/'生産者価格表(106分類)'!AB$119,0)</f>
        <v>0</v>
      </c>
      <c r="AC66" s="303">
        <f>IFERROR('生産者価格表(106分類)'!AC66/'生産者価格表(106分類)'!AC$119,0)</f>
        <v>0</v>
      </c>
      <c r="AD66" s="303">
        <f>IFERROR('生産者価格表(106分類)'!AD66/'生産者価格表(106分類)'!AD$119,0)</f>
        <v>0</v>
      </c>
      <c r="AE66" s="303">
        <f>IFERROR('生産者価格表(106分類)'!AE66/'生産者価格表(106分類)'!AE$119,0)</f>
        <v>0</v>
      </c>
      <c r="AF66" s="303">
        <f>IFERROR('生産者価格表(106分類)'!AF66/'生産者価格表(106分類)'!AF$119,0)</f>
        <v>0</v>
      </c>
      <c r="AG66" s="303">
        <f>IFERROR('生産者価格表(106分類)'!AG66/'生産者価格表(106分類)'!AG$119,0)</f>
        <v>0</v>
      </c>
      <c r="AH66" s="303">
        <f>IFERROR('生産者価格表(106分類)'!AH66/'生産者価格表(106分類)'!AH$119,0)</f>
        <v>0</v>
      </c>
      <c r="AI66" s="303">
        <f>IFERROR('生産者価格表(106分類)'!AI66/'生産者価格表(106分類)'!AI$119,0)</f>
        <v>0</v>
      </c>
      <c r="AJ66" s="303">
        <f>IFERROR('生産者価格表(106分類)'!AJ66/'生産者価格表(106分類)'!AJ$119,0)</f>
        <v>0</v>
      </c>
      <c r="AK66" s="303">
        <f>IFERROR('生産者価格表(106分類)'!AK66/'生産者価格表(106分類)'!AK$119,0)</f>
        <v>0</v>
      </c>
      <c r="AL66" s="303">
        <f>IFERROR('生産者価格表(106分類)'!AL66/'生産者価格表(106分類)'!AL$119,0)</f>
        <v>0</v>
      </c>
      <c r="AM66" s="303">
        <f>IFERROR('生産者価格表(106分類)'!AM66/'生産者価格表(106分類)'!AM$119,0)</f>
        <v>0</v>
      </c>
      <c r="AN66" s="303">
        <f>IFERROR('生産者価格表(106分類)'!AN66/'生産者価格表(106分類)'!AN$119,0)</f>
        <v>0</v>
      </c>
      <c r="AO66" s="303">
        <f>IFERROR('生産者価格表(106分類)'!AO66/'生産者価格表(106分類)'!AO$119,0)</f>
        <v>0</v>
      </c>
      <c r="AP66" s="303">
        <f>IFERROR('生産者価格表(106分類)'!AP66/'生産者価格表(106分類)'!AP$119,0)</f>
        <v>0</v>
      </c>
      <c r="AQ66" s="303">
        <f>IFERROR('生産者価格表(106分類)'!AQ66/'生産者価格表(106分類)'!AQ$119,0)</f>
        <v>0</v>
      </c>
      <c r="AR66" s="303">
        <f>IFERROR('生産者価格表(106分類)'!AR66/'生産者価格表(106分類)'!AR$119,0)</f>
        <v>0</v>
      </c>
      <c r="AS66" s="303">
        <f>IFERROR('生産者価格表(106分類)'!AS66/'生産者価格表(106分類)'!AS$119,0)</f>
        <v>0</v>
      </c>
      <c r="AT66" s="303">
        <f>IFERROR('生産者価格表(106分類)'!AT66/'生産者価格表(106分類)'!AT$119,0)</f>
        <v>0</v>
      </c>
      <c r="AU66" s="303">
        <f>IFERROR('生産者価格表(106分類)'!AU66/'生産者価格表(106分類)'!AU$119,0)</f>
        <v>0</v>
      </c>
      <c r="AV66" s="303">
        <f>IFERROR('生産者価格表(106分類)'!AV66/'生産者価格表(106分類)'!AV$119,0)</f>
        <v>0</v>
      </c>
      <c r="AW66" s="303">
        <f>IFERROR('生産者価格表(106分類)'!AW66/'生産者価格表(106分類)'!AW$119,0)</f>
        <v>0</v>
      </c>
      <c r="AX66" s="303">
        <f>IFERROR('生産者価格表(106分類)'!AX66/'生産者価格表(106分類)'!AX$119,0)</f>
        <v>0</v>
      </c>
      <c r="AY66" s="303">
        <f>IFERROR('生産者価格表(106分類)'!AY66/'生産者価格表(106分類)'!AY$119,0)</f>
        <v>0</v>
      </c>
      <c r="AZ66" s="303">
        <f>IFERROR('生産者価格表(106分類)'!AZ66/'生産者価格表(106分類)'!AZ$119,0)</f>
        <v>0</v>
      </c>
      <c r="BA66" s="303">
        <f>IFERROR('生産者価格表(106分類)'!BA66/'生産者価格表(106分類)'!BA$119,0)</f>
        <v>0</v>
      </c>
      <c r="BB66" s="303">
        <f>IFERROR('生産者価格表(106分類)'!BB66/'生産者価格表(106分類)'!BB$119,0)</f>
        <v>0</v>
      </c>
      <c r="BC66" s="303">
        <f>IFERROR('生産者価格表(106分類)'!BC66/'生産者価格表(106分類)'!BC$119,0)</f>
        <v>0</v>
      </c>
      <c r="BD66" s="303">
        <f>IFERROR('生産者価格表(106分類)'!BD66/'生産者価格表(106分類)'!BD$119,0)</f>
        <v>0</v>
      </c>
      <c r="BE66" s="303">
        <f>IFERROR('生産者価格表(106分類)'!BE66/'生産者価格表(106分類)'!BE$119,0)</f>
        <v>0</v>
      </c>
      <c r="BF66" s="303">
        <f>IFERROR('生産者価格表(106分類)'!BF66/'生産者価格表(106分類)'!BF$119,0)</f>
        <v>0</v>
      </c>
      <c r="BG66" s="303">
        <f>IFERROR('生産者価格表(106分類)'!BG66/'生産者価格表(106分類)'!BG$119,0)</f>
        <v>0</v>
      </c>
      <c r="BH66" s="303">
        <f>IFERROR('生産者価格表(106分類)'!BH66/'生産者価格表(106分類)'!BH$119,0)</f>
        <v>0</v>
      </c>
      <c r="BI66" s="303">
        <f>IFERROR('生産者価格表(106分類)'!BI66/'生産者価格表(106分類)'!BI$119,0)</f>
        <v>0</v>
      </c>
      <c r="BJ66" s="303">
        <f>IFERROR('生産者価格表(106分類)'!BJ66/'生産者価格表(106分類)'!BJ$119,0)</f>
        <v>0</v>
      </c>
      <c r="BK66" s="303">
        <f>IFERROR('生産者価格表(106分類)'!BK66/'生産者価格表(106分類)'!BK$119,0)</f>
        <v>0</v>
      </c>
      <c r="BL66" s="303">
        <f>IFERROR('生産者価格表(106分類)'!BL66/'生産者価格表(106分類)'!BL$119,0)</f>
        <v>0</v>
      </c>
      <c r="BM66" s="303">
        <f>IFERROR('生産者価格表(106分類)'!BM66/'生産者価格表(106分類)'!BM$119,0)</f>
        <v>0</v>
      </c>
      <c r="BN66" s="303">
        <f>IFERROR('生産者価格表(106分類)'!BN66/'生産者価格表(106分類)'!BN$119,0)</f>
        <v>0</v>
      </c>
      <c r="BO66" s="303">
        <f>IFERROR('生産者価格表(106分類)'!BO66/'生産者価格表(106分類)'!BO$119,0)</f>
        <v>0</v>
      </c>
      <c r="BP66" s="303">
        <f>IFERROR('生産者価格表(106分類)'!BP66/'生産者価格表(106分類)'!BP$119,0)</f>
        <v>0</v>
      </c>
      <c r="BQ66" s="303">
        <f>IFERROR('生産者価格表(106分類)'!BQ66/'生産者価格表(106分類)'!BQ$119,0)</f>
        <v>0</v>
      </c>
      <c r="BR66" s="303">
        <f>IFERROR('生産者価格表(106分類)'!BR66/'生産者価格表(106分類)'!BR$119,0)</f>
        <v>0</v>
      </c>
      <c r="BS66" s="303">
        <f>IFERROR('生産者価格表(106分類)'!BS66/'生産者価格表(106分類)'!BS$119,0)</f>
        <v>0</v>
      </c>
      <c r="BT66" s="303">
        <f>IFERROR('生産者価格表(106分類)'!BT66/'生産者価格表(106分類)'!BT$119,0)</f>
        <v>0</v>
      </c>
      <c r="BU66" s="303">
        <f>IFERROR('生産者価格表(106分類)'!BU66/'生産者価格表(106分類)'!BU$119,0)</f>
        <v>0</v>
      </c>
      <c r="BV66" s="303">
        <f>IFERROR('生産者価格表(106分類)'!BV66/'生産者価格表(106分類)'!BV$119,0)</f>
        <v>0</v>
      </c>
      <c r="BW66" s="303">
        <f>IFERROR('生産者価格表(106分類)'!BW66/'生産者価格表(106分類)'!BW$119,0)</f>
        <v>0</v>
      </c>
      <c r="BX66" s="303">
        <f>IFERROR('生産者価格表(106分類)'!BX66/'生産者価格表(106分類)'!BX$119,0)</f>
        <v>0</v>
      </c>
      <c r="BY66" s="303">
        <f>IFERROR('生産者価格表(106分類)'!BY66/'生産者価格表(106分類)'!BY$119,0)</f>
        <v>0</v>
      </c>
      <c r="BZ66" s="303">
        <f>IFERROR('生産者価格表(106分類)'!BZ66/'生産者価格表(106分類)'!BZ$119,0)</f>
        <v>0</v>
      </c>
      <c r="CA66" s="303">
        <f>IFERROR('生産者価格表(106分類)'!CA66/'生産者価格表(106分類)'!CA$119,0)</f>
        <v>0</v>
      </c>
      <c r="CB66" s="303">
        <f>IFERROR('生産者価格表(106分類)'!CB66/'生産者価格表(106分類)'!CB$119,0)</f>
        <v>0</v>
      </c>
      <c r="CC66" s="303">
        <f>IFERROR('生産者価格表(106分類)'!CC66/'生産者価格表(106分類)'!CC$119,0)</f>
        <v>0</v>
      </c>
      <c r="CD66" s="303">
        <f>IFERROR('生産者価格表(106分類)'!CD66/'生産者価格表(106分類)'!CD$119,0)</f>
        <v>0</v>
      </c>
      <c r="CE66" s="303">
        <f>IFERROR('生産者価格表(106分類)'!CE66/'生産者価格表(106分類)'!CE$119,0)</f>
        <v>0</v>
      </c>
      <c r="CF66" s="303">
        <f>IFERROR('生産者価格表(106分類)'!CF66/'生産者価格表(106分類)'!CF$119,0)</f>
        <v>0</v>
      </c>
      <c r="CG66" s="303">
        <f>IFERROR('生産者価格表(106分類)'!CG66/'生産者価格表(106分類)'!CG$119,0)</f>
        <v>0</v>
      </c>
      <c r="CH66" s="303">
        <f>IFERROR('生産者価格表(106分類)'!CH66/'生産者価格表(106分類)'!CH$119,0)</f>
        <v>0</v>
      </c>
      <c r="CI66" s="303">
        <f>IFERROR('生産者価格表(106分類)'!CI66/'生産者価格表(106分類)'!CI$119,0)</f>
        <v>0</v>
      </c>
      <c r="CJ66" s="303">
        <f>IFERROR('生産者価格表(106分類)'!CJ66/'生産者価格表(106分類)'!CJ$119,0)</f>
        <v>0</v>
      </c>
      <c r="CK66" s="303">
        <f>IFERROR('生産者価格表(106分類)'!CK66/'生産者価格表(106分類)'!CK$119,0)</f>
        <v>0</v>
      </c>
      <c r="CL66" s="303">
        <f>IFERROR('生産者価格表(106分類)'!CL66/'生産者価格表(106分類)'!CL$119,0)</f>
        <v>0</v>
      </c>
      <c r="CM66" s="303">
        <f>IFERROR('生産者価格表(106分類)'!CM66/'生産者価格表(106分類)'!CM$119,0)</f>
        <v>0</v>
      </c>
      <c r="CN66" s="303">
        <f>IFERROR('生産者価格表(106分類)'!CN66/'生産者価格表(106分類)'!CN$119,0)</f>
        <v>0</v>
      </c>
      <c r="CO66" s="303">
        <f>IFERROR('生産者価格表(106分類)'!CO66/'生産者価格表(106分類)'!CO$119,0)</f>
        <v>0</v>
      </c>
      <c r="CP66" s="303">
        <f>IFERROR('生産者価格表(106分類)'!CP66/'生産者価格表(106分類)'!CP$119,0)</f>
        <v>0</v>
      </c>
      <c r="CQ66" s="303">
        <f>IFERROR('生産者価格表(106分類)'!CQ66/'生産者価格表(106分類)'!CQ$119,0)</f>
        <v>0</v>
      </c>
      <c r="CR66" s="303">
        <f>IFERROR('生産者価格表(106分類)'!CR66/'生産者価格表(106分類)'!CR$119,0)</f>
        <v>0</v>
      </c>
      <c r="CS66" s="303">
        <f>IFERROR('生産者価格表(106分類)'!CS66/'生産者価格表(106分類)'!CS$119,0)</f>
        <v>0</v>
      </c>
      <c r="CT66" s="303">
        <f>IFERROR('生産者価格表(106分類)'!CT66/'生産者価格表(106分類)'!CT$119,0)</f>
        <v>0</v>
      </c>
      <c r="CU66" s="303">
        <f>IFERROR('生産者価格表(106分類)'!CU66/'生産者価格表(106分類)'!CU$119,0)</f>
        <v>0</v>
      </c>
      <c r="CV66" s="303">
        <f>IFERROR('生産者価格表(106分類)'!CV66/'生産者価格表(106分類)'!CV$119,0)</f>
        <v>0</v>
      </c>
      <c r="CW66" s="303">
        <f>IFERROR('生産者価格表(106分類)'!CW66/'生産者価格表(106分類)'!CW$119,0)</f>
        <v>0</v>
      </c>
      <c r="CX66" s="303">
        <f>IFERROR('生産者価格表(106分類)'!CX66/'生産者価格表(106分類)'!CX$119,0)</f>
        <v>0</v>
      </c>
      <c r="CY66" s="303">
        <f>IFERROR('生産者価格表(106分類)'!CY66/'生産者価格表(106分類)'!CY$119,0)</f>
        <v>0</v>
      </c>
      <c r="CZ66" s="303">
        <f>IFERROR('生産者価格表(106分類)'!CZ66/'生産者価格表(106分類)'!CZ$119,0)</f>
        <v>0</v>
      </c>
      <c r="DA66" s="303">
        <f>IFERROR('生産者価格表(106分類)'!DA66/'生産者価格表(106分類)'!DA$119,0)</f>
        <v>0</v>
      </c>
      <c r="DB66" s="303">
        <f>IFERROR('生産者価格表(106分類)'!DB66/'生産者価格表(106分類)'!DB$119,0)</f>
        <v>0</v>
      </c>
      <c r="DC66" s="303">
        <f>IFERROR('生産者価格表(106分類)'!DC66/'生産者価格表(106分類)'!DC$119,0)</f>
        <v>0</v>
      </c>
      <c r="DD66" s="304">
        <f>IFERROR('生産者価格表(106分類)'!DD66/'生産者価格表(106分類)'!DD$119,0)</f>
        <v>0</v>
      </c>
      <c r="DE66" s="304">
        <f>IFERROR('生産者価格表(106分類)'!DE66/'生産者価格表(106分類)'!DE$119,0)</f>
        <v>0</v>
      </c>
    </row>
    <row r="67" spans="1:109" x14ac:dyDescent="0.15">
      <c r="A67" s="309" t="s">
        <v>144</v>
      </c>
      <c r="B67" s="302" t="s">
        <v>145</v>
      </c>
      <c r="C67" s="303">
        <f>IFERROR('生産者価格表(106分類)'!C67/'生産者価格表(106分類)'!C$119,0)</f>
        <v>0</v>
      </c>
      <c r="D67" s="303">
        <f>IFERROR('生産者価格表(106分類)'!D67/'生産者価格表(106分類)'!D$119,0)</f>
        <v>0</v>
      </c>
      <c r="E67" s="303">
        <f>IFERROR('生産者価格表(106分類)'!E67/'生産者価格表(106分類)'!E$119,0)</f>
        <v>0</v>
      </c>
      <c r="F67" s="303">
        <f>IFERROR('生産者価格表(106分類)'!F67/'生産者価格表(106分類)'!F$119,0)</f>
        <v>0</v>
      </c>
      <c r="G67" s="303">
        <f>IFERROR('生産者価格表(106分類)'!G67/'生産者価格表(106分類)'!G$119,0)</f>
        <v>0</v>
      </c>
      <c r="H67" s="303">
        <f>IFERROR('生産者価格表(106分類)'!H67/'生産者価格表(106分類)'!H$119,0)</f>
        <v>0</v>
      </c>
      <c r="I67" s="303">
        <f>IFERROR('生産者価格表(106分類)'!I67/'生産者価格表(106分類)'!I$119,0)</f>
        <v>0</v>
      </c>
      <c r="J67" s="303">
        <f>IFERROR('生産者価格表(106分類)'!J67/'生産者価格表(106分類)'!J$119,0)</f>
        <v>0</v>
      </c>
      <c r="K67" s="303">
        <f>IFERROR('生産者価格表(106分類)'!K67/'生産者価格表(106分類)'!K$119,0)</f>
        <v>0</v>
      </c>
      <c r="L67" s="303">
        <f>IFERROR('生産者価格表(106分類)'!L67/'生産者価格表(106分類)'!L$119,0)</f>
        <v>0</v>
      </c>
      <c r="M67" s="303">
        <f>IFERROR('生産者価格表(106分類)'!M67/'生産者価格表(106分類)'!M$119,0)</f>
        <v>0</v>
      </c>
      <c r="N67" s="303">
        <f>IFERROR('生産者価格表(106分類)'!N67/'生産者価格表(106分類)'!N$119,0)</f>
        <v>0</v>
      </c>
      <c r="O67" s="303">
        <f>IFERROR('生産者価格表(106分類)'!O67/'生産者価格表(106分類)'!O$119,0)</f>
        <v>0</v>
      </c>
      <c r="P67" s="303">
        <f>IFERROR('生産者価格表(106分類)'!P67/'生産者価格表(106分類)'!P$119,0)</f>
        <v>0</v>
      </c>
      <c r="Q67" s="303">
        <f>IFERROR('生産者価格表(106分類)'!Q67/'生産者価格表(106分類)'!Q$119,0)</f>
        <v>0</v>
      </c>
      <c r="R67" s="303">
        <f>IFERROR('生産者価格表(106分類)'!R67/'生産者価格表(106分類)'!R$119,0)</f>
        <v>0</v>
      </c>
      <c r="S67" s="303">
        <f>IFERROR('生産者価格表(106分類)'!S67/'生産者価格表(106分類)'!S$119,0)</f>
        <v>0</v>
      </c>
      <c r="T67" s="303">
        <f>IFERROR('生産者価格表(106分類)'!T67/'生産者価格表(106分類)'!T$119,0)</f>
        <v>0</v>
      </c>
      <c r="U67" s="303">
        <f>IFERROR('生産者価格表(106分類)'!U67/'生産者価格表(106分類)'!U$119,0)</f>
        <v>0</v>
      </c>
      <c r="V67" s="303">
        <f>IFERROR('生産者価格表(106分類)'!V67/'生産者価格表(106分類)'!V$119,0)</f>
        <v>0</v>
      </c>
      <c r="W67" s="303">
        <f>IFERROR('生産者価格表(106分類)'!W67/'生産者価格表(106分類)'!W$119,0)</f>
        <v>0</v>
      </c>
      <c r="X67" s="303">
        <f>IFERROR('生産者価格表(106分類)'!X67/'生産者価格表(106分類)'!X$119,0)</f>
        <v>0</v>
      </c>
      <c r="Y67" s="303">
        <f>IFERROR('生産者価格表(106分類)'!Y67/'生産者価格表(106分類)'!Y$119,0)</f>
        <v>0</v>
      </c>
      <c r="Z67" s="303">
        <f>IFERROR('生産者価格表(106分類)'!Z67/'生産者価格表(106分類)'!Z$119,0)</f>
        <v>0</v>
      </c>
      <c r="AA67" s="303">
        <f>IFERROR('生産者価格表(106分類)'!AA67/'生産者価格表(106分類)'!AA$119,0)</f>
        <v>0</v>
      </c>
      <c r="AB67" s="303">
        <f>IFERROR('生産者価格表(106分類)'!AB67/'生産者価格表(106分類)'!AB$119,0)</f>
        <v>0</v>
      </c>
      <c r="AC67" s="303">
        <f>IFERROR('生産者価格表(106分類)'!AC67/'生産者価格表(106分類)'!AC$119,0)</f>
        <v>0</v>
      </c>
      <c r="AD67" s="303">
        <f>IFERROR('生産者価格表(106分類)'!AD67/'生産者価格表(106分類)'!AD$119,0)</f>
        <v>0</v>
      </c>
      <c r="AE67" s="303">
        <f>IFERROR('生産者価格表(106分類)'!AE67/'生産者価格表(106分類)'!AE$119,0)</f>
        <v>0</v>
      </c>
      <c r="AF67" s="303">
        <f>IFERROR('生産者価格表(106分類)'!AF67/'生産者価格表(106分類)'!AF$119,0)</f>
        <v>0</v>
      </c>
      <c r="AG67" s="303">
        <f>IFERROR('生産者価格表(106分類)'!AG67/'生産者価格表(106分類)'!AG$119,0)</f>
        <v>0</v>
      </c>
      <c r="AH67" s="303">
        <f>IFERROR('生産者価格表(106分類)'!AH67/'生産者価格表(106分類)'!AH$119,0)</f>
        <v>0</v>
      </c>
      <c r="AI67" s="303">
        <f>IFERROR('生産者価格表(106分類)'!AI67/'生産者価格表(106分類)'!AI$119,0)</f>
        <v>0</v>
      </c>
      <c r="AJ67" s="303">
        <f>IFERROR('生産者価格表(106分類)'!AJ67/'生産者価格表(106分類)'!AJ$119,0)</f>
        <v>0</v>
      </c>
      <c r="AK67" s="303">
        <f>IFERROR('生産者価格表(106分類)'!AK67/'生産者価格表(106分類)'!AK$119,0)</f>
        <v>0</v>
      </c>
      <c r="AL67" s="303">
        <f>IFERROR('生産者価格表(106分類)'!AL67/'生産者価格表(106分類)'!AL$119,0)</f>
        <v>0</v>
      </c>
      <c r="AM67" s="303">
        <f>IFERROR('生産者価格表(106分類)'!AM67/'生産者価格表(106分類)'!AM$119,0)</f>
        <v>0</v>
      </c>
      <c r="AN67" s="303">
        <f>IFERROR('生産者価格表(106分類)'!AN67/'生産者価格表(106分類)'!AN$119,0)</f>
        <v>0</v>
      </c>
      <c r="AO67" s="303">
        <f>IFERROR('生産者価格表(106分類)'!AO67/'生産者価格表(106分類)'!AO$119,0)</f>
        <v>0</v>
      </c>
      <c r="AP67" s="303">
        <f>IFERROR('生産者価格表(106分類)'!AP67/'生産者価格表(106分類)'!AP$119,0)</f>
        <v>0</v>
      </c>
      <c r="AQ67" s="303">
        <f>IFERROR('生産者価格表(106分類)'!AQ67/'生産者価格表(106分類)'!AQ$119,0)</f>
        <v>0</v>
      </c>
      <c r="AR67" s="303">
        <f>IFERROR('生産者価格表(106分類)'!AR67/'生産者価格表(106分類)'!AR$119,0)</f>
        <v>0</v>
      </c>
      <c r="AS67" s="303">
        <f>IFERROR('生産者価格表(106分類)'!AS67/'生産者価格表(106分類)'!AS$119,0)</f>
        <v>0</v>
      </c>
      <c r="AT67" s="303">
        <f>IFERROR('生産者価格表(106分類)'!AT67/'生産者価格表(106分類)'!AT$119,0)</f>
        <v>0</v>
      </c>
      <c r="AU67" s="303">
        <f>IFERROR('生産者価格表(106分類)'!AU67/'生産者価格表(106分類)'!AU$119,0)</f>
        <v>0</v>
      </c>
      <c r="AV67" s="303">
        <f>IFERROR('生産者価格表(106分類)'!AV67/'生産者価格表(106分類)'!AV$119,0)</f>
        <v>0</v>
      </c>
      <c r="AW67" s="303">
        <f>IFERROR('生産者価格表(106分類)'!AW67/'生産者価格表(106分類)'!AW$119,0)</f>
        <v>0</v>
      </c>
      <c r="AX67" s="303">
        <f>IFERROR('生産者価格表(106分類)'!AX67/'生産者価格表(106分類)'!AX$119,0)</f>
        <v>0</v>
      </c>
      <c r="AY67" s="303">
        <f>IFERROR('生産者価格表(106分類)'!AY67/'生産者価格表(106分類)'!AY$119,0)</f>
        <v>0</v>
      </c>
      <c r="AZ67" s="303">
        <f>IFERROR('生産者価格表(106分類)'!AZ67/'生産者価格表(106分類)'!AZ$119,0)</f>
        <v>0</v>
      </c>
      <c r="BA67" s="303">
        <f>IFERROR('生産者価格表(106分類)'!BA67/'生産者価格表(106分類)'!BA$119,0)</f>
        <v>0</v>
      </c>
      <c r="BB67" s="303">
        <f>IFERROR('生産者価格表(106分類)'!BB67/'生産者価格表(106分類)'!BB$119,0)</f>
        <v>0</v>
      </c>
      <c r="BC67" s="303">
        <f>IFERROR('生産者価格表(106分類)'!BC67/'生産者価格表(106分類)'!BC$119,0)</f>
        <v>0</v>
      </c>
      <c r="BD67" s="303">
        <f>IFERROR('生産者価格表(106分類)'!BD67/'生産者価格表(106分類)'!BD$119,0)</f>
        <v>0</v>
      </c>
      <c r="BE67" s="303">
        <f>IFERROR('生産者価格表(106分類)'!BE67/'生産者価格表(106分類)'!BE$119,0)</f>
        <v>0</v>
      </c>
      <c r="BF67" s="303">
        <f>IFERROR('生産者価格表(106分類)'!BF67/'生産者価格表(106分類)'!BF$119,0)</f>
        <v>0</v>
      </c>
      <c r="BG67" s="303">
        <f>IFERROR('生産者価格表(106分類)'!BG67/'生産者価格表(106分類)'!BG$119,0)</f>
        <v>0</v>
      </c>
      <c r="BH67" s="303">
        <f>IFERROR('生産者価格表(106分類)'!BH67/'生産者価格表(106分類)'!BH$119,0)</f>
        <v>0</v>
      </c>
      <c r="BI67" s="303">
        <f>IFERROR('生産者価格表(106分類)'!BI67/'生産者価格表(106分類)'!BI$119,0)</f>
        <v>0</v>
      </c>
      <c r="BJ67" s="303">
        <f>IFERROR('生産者価格表(106分類)'!BJ67/'生産者価格表(106分類)'!BJ$119,0)</f>
        <v>0</v>
      </c>
      <c r="BK67" s="303">
        <f>IFERROR('生産者価格表(106分類)'!BK67/'生産者価格表(106分類)'!BK$119,0)</f>
        <v>0</v>
      </c>
      <c r="BL67" s="303">
        <f>IFERROR('生産者価格表(106分類)'!BL67/'生産者価格表(106分類)'!BL$119,0)</f>
        <v>0</v>
      </c>
      <c r="BM67" s="303">
        <f>IFERROR('生産者価格表(106分類)'!BM67/'生産者価格表(106分類)'!BM$119,0)</f>
        <v>0</v>
      </c>
      <c r="BN67" s="303">
        <f>IFERROR('生産者価格表(106分類)'!BN67/'生産者価格表(106分類)'!BN$119,0)</f>
        <v>0</v>
      </c>
      <c r="BO67" s="303">
        <f>IFERROR('生産者価格表(106分類)'!BO67/'生産者価格表(106分類)'!BO$119,0)</f>
        <v>0</v>
      </c>
      <c r="BP67" s="303">
        <f>IFERROR('生産者価格表(106分類)'!BP67/'生産者価格表(106分類)'!BP$119,0)</f>
        <v>0</v>
      </c>
      <c r="BQ67" s="303">
        <f>IFERROR('生産者価格表(106分類)'!BQ67/'生産者価格表(106分類)'!BQ$119,0)</f>
        <v>0</v>
      </c>
      <c r="BR67" s="303">
        <f>IFERROR('生産者価格表(106分類)'!BR67/'生産者価格表(106分類)'!BR$119,0)</f>
        <v>0</v>
      </c>
      <c r="BS67" s="303">
        <f>IFERROR('生産者価格表(106分類)'!BS67/'生産者価格表(106分類)'!BS$119,0)</f>
        <v>0</v>
      </c>
      <c r="BT67" s="303">
        <f>IFERROR('生産者価格表(106分類)'!BT67/'生産者価格表(106分類)'!BT$119,0)</f>
        <v>0</v>
      </c>
      <c r="BU67" s="303">
        <f>IFERROR('生産者価格表(106分類)'!BU67/'生産者価格表(106分類)'!BU$119,0)</f>
        <v>0</v>
      </c>
      <c r="BV67" s="303">
        <f>IFERROR('生産者価格表(106分類)'!BV67/'生産者価格表(106分類)'!BV$119,0)</f>
        <v>0</v>
      </c>
      <c r="BW67" s="303">
        <f>IFERROR('生産者価格表(106分類)'!BW67/'生産者価格表(106分類)'!BW$119,0)</f>
        <v>0</v>
      </c>
      <c r="BX67" s="303">
        <f>IFERROR('生産者価格表(106分類)'!BX67/'生産者価格表(106分類)'!BX$119,0)</f>
        <v>0</v>
      </c>
      <c r="BY67" s="303">
        <f>IFERROR('生産者価格表(106分類)'!BY67/'生産者価格表(106分類)'!BY$119,0)</f>
        <v>0</v>
      </c>
      <c r="BZ67" s="303">
        <f>IFERROR('生産者価格表(106分類)'!BZ67/'生産者価格表(106分類)'!BZ$119,0)</f>
        <v>0</v>
      </c>
      <c r="CA67" s="303">
        <f>IFERROR('生産者価格表(106分類)'!CA67/'生産者価格表(106分類)'!CA$119,0)</f>
        <v>0</v>
      </c>
      <c r="CB67" s="303">
        <f>IFERROR('生産者価格表(106分類)'!CB67/'生産者価格表(106分類)'!CB$119,0)</f>
        <v>0</v>
      </c>
      <c r="CC67" s="303">
        <f>IFERROR('生産者価格表(106分類)'!CC67/'生産者価格表(106分類)'!CC$119,0)</f>
        <v>0</v>
      </c>
      <c r="CD67" s="303">
        <f>IFERROR('生産者価格表(106分類)'!CD67/'生産者価格表(106分類)'!CD$119,0)</f>
        <v>0</v>
      </c>
      <c r="CE67" s="303">
        <f>IFERROR('生産者価格表(106分類)'!CE67/'生産者価格表(106分類)'!CE$119,0)</f>
        <v>0</v>
      </c>
      <c r="CF67" s="303">
        <f>IFERROR('生産者価格表(106分類)'!CF67/'生産者価格表(106分類)'!CF$119,0)</f>
        <v>0</v>
      </c>
      <c r="CG67" s="303">
        <f>IFERROR('生産者価格表(106分類)'!CG67/'生産者価格表(106分類)'!CG$119,0)</f>
        <v>0</v>
      </c>
      <c r="CH67" s="303">
        <f>IFERROR('生産者価格表(106分類)'!CH67/'生産者価格表(106分類)'!CH$119,0)</f>
        <v>0</v>
      </c>
      <c r="CI67" s="303">
        <f>IFERROR('生産者価格表(106分類)'!CI67/'生産者価格表(106分類)'!CI$119,0)</f>
        <v>0</v>
      </c>
      <c r="CJ67" s="303">
        <f>IFERROR('生産者価格表(106分類)'!CJ67/'生産者価格表(106分類)'!CJ$119,0)</f>
        <v>0</v>
      </c>
      <c r="CK67" s="303">
        <f>IFERROR('生産者価格表(106分類)'!CK67/'生産者価格表(106分類)'!CK$119,0)</f>
        <v>0</v>
      </c>
      <c r="CL67" s="303">
        <f>IFERROR('生産者価格表(106分類)'!CL67/'生産者価格表(106分類)'!CL$119,0)</f>
        <v>0</v>
      </c>
      <c r="CM67" s="303">
        <f>IFERROR('生産者価格表(106分類)'!CM67/'生産者価格表(106分類)'!CM$119,0)</f>
        <v>0</v>
      </c>
      <c r="CN67" s="303">
        <f>IFERROR('生産者価格表(106分類)'!CN67/'生産者価格表(106分類)'!CN$119,0)</f>
        <v>0</v>
      </c>
      <c r="CO67" s="303">
        <f>IFERROR('生産者価格表(106分類)'!CO67/'生産者価格表(106分類)'!CO$119,0)</f>
        <v>0</v>
      </c>
      <c r="CP67" s="303">
        <f>IFERROR('生産者価格表(106分類)'!CP67/'生産者価格表(106分類)'!CP$119,0)</f>
        <v>0</v>
      </c>
      <c r="CQ67" s="303">
        <f>IFERROR('生産者価格表(106分類)'!CQ67/'生産者価格表(106分類)'!CQ$119,0)</f>
        <v>0</v>
      </c>
      <c r="CR67" s="303">
        <f>IFERROR('生産者価格表(106分類)'!CR67/'生産者価格表(106分類)'!CR$119,0)</f>
        <v>0</v>
      </c>
      <c r="CS67" s="303">
        <f>IFERROR('生産者価格表(106分類)'!CS67/'生産者価格表(106分類)'!CS$119,0)</f>
        <v>0</v>
      </c>
      <c r="CT67" s="303">
        <f>IFERROR('生産者価格表(106分類)'!CT67/'生産者価格表(106分類)'!CT$119,0)</f>
        <v>0</v>
      </c>
      <c r="CU67" s="303">
        <f>IFERROR('生産者価格表(106分類)'!CU67/'生産者価格表(106分類)'!CU$119,0)</f>
        <v>0</v>
      </c>
      <c r="CV67" s="303">
        <f>IFERROR('生産者価格表(106分類)'!CV67/'生産者価格表(106分類)'!CV$119,0)</f>
        <v>0</v>
      </c>
      <c r="CW67" s="303">
        <f>IFERROR('生産者価格表(106分類)'!CW67/'生産者価格表(106分類)'!CW$119,0)</f>
        <v>0</v>
      </c>
      <c r="CX67" s="303">
        <f>IFERROR('生産者価格表(106分類)'!CX67/'生産者価格表(106分類)'!CX$119,0)</f>
        <v>0</v>
      </c>
      <c r="CY67" s="303">
        <f>IFERROR('生産者価格表(106分類)'!CY67/'生産者価格表(106分類)'!CY$119,0)</f>
        <v>0</v>
      </c>
      <c r="CZ67" s="303">
        <f>IFERROR('生産者価格表(106分類)'!CZ67/'生産者価格表(106分類)'!CZ$119,0)</f>
        <v>0</v>
      </c>
      <c r="DA67" s="303">
        <f>IFERROR('生産者価格表(106分類)'!DA67/'生産者価格表(106分類)'!DA$119,0)</f>
        <v>0</v>
      </c>
      <c r="DB67" s="303">
        <f>IFERROR('生産者価格表(106分類)'!DB67/'生産者価格表(106分類)'!DB$119,0)</f>
        <v>0</v>
      </c>
      <c r="DC67" s="303">
        <f>IFERROR('生産者価格表(106分類)'!DC67/'生産者価格表(106分類)'!DC$119,0)</f>
        <v>0</v>
      </c>
      <c r="DD67" s="304">
        <f>IFERROR('生産者価格表(106分類)'!DD67/'生産者価格表(106分類)'!DD$119,0)</f>
        <v>0</v>
      </c>
      <c r="DE67" s="304">
        <f>IFERROR('生産者価格表(106分類)'!DE67/'生産者価格表(106分類)'!DE$119,0)</f>
        <v>0</v>
      </c>
    </row>
    <row r="68" spans="1:109" x14ac:dyDescent="0.15">
      <c r="A68" s="309" t="s">
        <v>146</v>
      </c>
      <c r="B68" s="302" t="s">
        <v>147</v>
      </c>
      <c r="C68" s="303">
        <f>IFERROR('生産者価格表(106分類)'!C68/'生産者価格表(106分類)'!C$119,0)</f>
        <v>4.1552676645964714E-3</v>
      </c>
      <c r="D68" s="303">
        <f>IFERROR('生産者価格表(106分類)'!D68/'生産者価格表(106分類)'!D$119,0)</f>
        <v>4.1678128236015939E-3</v>
      </c>
      <c r="E68" s="303">
        <f>IFERROR('生産者価格表(106分類)'!E68/'生産者価格表(106分類)'!E$119,0)</f>
        <v>1.6170765864949463E-2</v>
      </c>
      <c r="F68" s="303">
        <f>IFERROR('生産者価格表(106分類)'!F68/'生産者価格表(106分類)'!F$119,0)</f>
        <v>3.4703191893974117E-3</v>
      </c>
      <c r="G68" s="303">
        <f>IFERROR('生産者価格表(106分類)'!G68/'生産者価格表(106分類)'!G$119,0)</f>
        <v>8.9604309110643092E-3</v>
      </c>
      <c r="H68" s="303">
        <f>IFERROR('生産者価格表(106分類)'!H68/'生産者価格表(106分類)'!H$119,0)</f>
        <v>0</v>
      </c>
      <c r="I68" s="303">
        <f>IFERROR('生産者価格表(106分類)'!I68/'生産者価格表(106分類)'!I$119,0)</f>
        <v>1.8335816389141939E-2</v>
      </c>
      <c r="J68" s="303">
        <f>IFERROR('生産者価格表(106分類)'!J68/'生産者価格表(106分類)'!J$119,0)</f>
        <v>4.526302633989468E-3</v>
      </c>
      <c r="K68" s="303">
        <f>IFERROR('生産者価格表(106分類)'!K68/'生産者価格表(106分類)'!K$119,0)</f>
        <v>4.2883097257340195E-3</v>
      </c>
      <c r="L68" s="303">
        <f>IFERROR('生産者価格表(106分類)'!L68/'生産者価格表(106分類)'!L$119,0)</f>
        <v>3.364903739883371E-3</v>
      </c>
      <c r="M68" s="303">
        <f>IFERROR('生産者価格表(106分類)'!M68/'生産者価格表(106分類)'!M$119,0)</f>
        <v>0</v>
      </c>
      <c r="N68" s="303">
        <f>IFERROR('生産者価格表(106分類)'!N68/'生産者価格表(106分類)'!N$119,0)</f>
        <v>2.2567470354814007E-2</v>
      </c>
      <c r="O68" s="303">
        <f>IFERROR('生産者価格表(106分類)'!O68/'生産者価格表(106分類)'!O$119,0)</f>
        <v>1.0254588261126799E-2</v>
      </c>
      <c r="P68" s="303">
        <f>IFERROR('生産者価格表(106分類)'!P68/'生産者価格表(106分類)'!P$119,0)</f>
        <v>8.73442502347631E-3</v>
      </c>
      <c r="Q68" s="303">
        <f>IFERROR('生産者価格表(106分類)'!Q68/'生産者価格表(106分類)'!Q$119,0)</f>
        <v>5.8085577345494766E-3</v>
      </c>
      <c r="R68" s="303">
        <f>IFERROR('生産者価格表(106分類)'!R68/'生産者価格表(106分類)'!R$119,0)</f>
        <v>9.7146008597402578E-2</v>
      </c>
      <c r="S68" s="303">
        <f>IFERROR('生産者価格表(106分類)'!S68/'生産者価格表(106分類)'!S$119,0)</f>
        <v>5.1049285081847398E-3</v>
      </c>
      <c r="T68" s="303">
        <f>IFERROR('生産者価格表(106分類)'!T68/'生産者価格表(106分類)'!T$119,0)</f>
        <v>1.1744125919241781E-2</v>
      </c>
      <c r="U68" s="303">
        <f>IFERROR('生産者価格表(106分類)'!U68/'生産者価格表(106分類)'!U$119,0)</f>
        <v>2.9684401680568483E-2</v>
      </c>
      <c r="V68" s="303">
        <f>IFERROR('生産者価格表(106分類)'!V68/'生産者価格表(106分類)'!V$119,0)</f>
        <v>0.11927655841812285</v>
      </c>
      <c r="W68" s="303">
        <f>IFERROR('生産者価格表(106分類)'!W68/'生産者価格表(106分類)'!W$119,0)</f>
        <v>0</v>
      </c>
      <c r="X68" s="303">
        <f>IFERROR('生産者価格表(106分類)'!X68/'生産者価格表(106分類)'!X$119,0)</f>
        <v>3.018638573743922E-2</v>
      </c>
      <c r="Y68" s="303">
        <f>IFERROR('生産者価格表(106分類)'!Y68/'生産者価格表(106分類)'!Y$119,0)</f>
        <v>0</v>
      </c>
      <c r="Z68" s="303">
        <f>IFERROR('生産者価格表(106分類)'!Z68/'生産者価格表(106分類)'!Z$119,0)</f>
        <v>4.9247171376626125E-3</v>
      </c>
      <c r="AA68" s="303">
        <f>IFERROR('生産者価格表(106分類)'!AA68/'生産者価格表(106分類)'!AA$119,0)</f>
        <v>1.5115251889088726E-2</v>
      </c>
      <c r="AB68" s="303">
        <f>IFERROR('生産者価格表(106分類)'!AB68/'生産者価格表(106分類)'!AB$119,0)</f>
        <v>6.2185219447014085E-3</v>
      </c>
      <c r="AC68" s="303">
        <f>IFERROR('生産者価格表(106分類)'!AC68/'生産者価格表(106分類)'!AC$119,0)</f>
        <v>1.0769570356446077E-2</v>
      </c>
      <c r="AD68" s="303">
        <f>IFERROR('生産者価格表(106分類)'!AD68/'生産者価格表(106分類)'!AD$119,0)</f>
        <v>1.4429874610650529E-2</v>
      </c>
      <c r="AE68" s="303">
        <f>IFERROR('生産者価格表(106分類)'!AE68/'生産者価格表(106分類)'!AE$119,0)</f>
        <v>1.5180626227223782E-2</v>
      </c>
      <c r="AF68" s="303">
        <f>IFERROR('生産者価格表(106分類)'!AF68/'生産者価格表(106分類)'!AF$119,0)</f>
        <v>4.0771175726927941E-3</v>
      </c>
      <c r="AG68" s="303">
        <f>IFERROR('生産者価格表(106分類)'!AG68/'生産者価格表(106分類)'!AG$119,0)</f>
        <v>2.0162876936101207E-2</v>
      </c>
      <c r="AH68" s="303">
        <f>IFERROR('生産者価格表(106分類)'!AH68/'生産者価格表(106分類)'!AH$119,0)</f>
        <v>2.011358090630757E-2</v>
      </c>
      <c r="AI68" s="303">
        <f>IFERROR('生産者価格表(106分類)'!AI68/'生産者価格表(106分類)'!AI$119,0)</f>
        <v>2.0113468649975322E-2</v>
      </c>
      <c r="AJ68" s="303">
        <f>IFERROR('生産者価格表(106分類)'!AJ68/'生産者価格表(106分類)'!AJ$119,0)</f>
        <v>1.8917564819542362E-2</v>
      </c>
      <c r="AK68" s="303">
        <f>IFERROR('生産者価格表(106分類)'!AK68/'生産者価格表(106分類)'!AK$119,0)</f>
        <v>0</v>
      </c>
      <c r="AL68" s="303">
        <f>IFERROR('生産者価格表(106分類)'!AL68/'生産者価格表(106分類)'!AL$119,0)</f>
        <v>0</v>
      </c>
      <c r="AM68" s="303">
        <f>IFERROR('生産者価格表(106分類)'!AM68/'生産者価格表(106分類)'!AM$119,0)</f>
        <v>0</v>
      </c>
      <c r="AN68" s="303">
        <f>IFERROR('生産者価格表(106分類)'!AN68/'生産者価格表(106分類)'!AN$119,0)</f>
        <v>8.7482543774841555E-3</v>
      </c>
      <c r="AO68" s="303">
        <f>IFERROR('生産者価格表(106分類)'!AO68/'生産者価格表(106分類)'!AO$119,0)</f>
        <v>2.6080617393885425E-2</v>
      </c>
      <c r="AP68" s="303">
        <f>IFERROR('生産者価格表(106分類)'!AP68/'生産者価格表(106分類)'!AP$119,0)</f>
        <v>1.3714698186411621E-2</v>
      </c>
      <c r="AQ68" s="303">
        <f>IFERROR('生産者価格表(106分類)'!AQ68/'生産者価格表(106分類)'!AQ$119,0)</f>
        <v>6.0746829780710795E-3</v>
      </c>
      <c r="AR68" s="303">
        <f>IFERROR('生産者価格表(106分類)'!AR68/'生産者価格表(106分類)'!AR$119,0)</f>
        <v>1.2929271570348648E-2</v>
      </c>
      <c r="AS68" s="303">
        <f>IFERROR('生産者価格表(106分類)'!AS68/'生産者価格表(106分類)'!AS$119,0)</f>
        <v>5.576286502202891E-3</v>
      </c>
      <c r="AT68" s="303">
        <f>IFERROR('生産者価格表(106分類)'!AT68/'生産者価格表(106分類)'!AT$119,0)</f>
        <v>5.745426166396111E-3</v>
      </c>
      <c r="AU68" s="303">
        <f>IFERROR('生産者価格表(106分類)'!AU68/'生産者価格表(106分類)'!AU$119,0)</f>
        <v>3.6596052854299286E-3</v>
      </c>
      <c r="AV68" s="303">
        <f>IFERROR('生産者価格表(106分類)'!AV68/'生産者価格表(106分類)'!AV$119,0)</f>
        <v>1.6162997771204408E-2</v>
      </c>
      <c r="AW68" s="303">
        <f>IFERROR('生産者価格表(106分類)'!AW68/'生産者価格表(106分類)'!AW$119,0)</f>
        <v>1.1385889058127317E-2</v>
      </c>
      <c r="AX68" s="303">
        <f>IFERROR('生産者価格表(106分類)'!AX68/'生産者価格表(106分類)'!AX$119,0)</f>
        <v>5.6039279231972008E-3</v>
      </c>
      <c r="AY68" s="303">
        <f>IFERROR('生産者価格表(106分類)'!AY68/'生産者価格表(106分類)'!AY$119,0)</f>
        <v>3.2963716083116222E-3</v>
      </c>
      <c r="AZ68" s="303">
        <f>IFERROR('生産者価格表(106分類)'!AZ68/'生産者価格表(106分類)'!AZ$119,0)</f>
        <v>1.6515579696847358E-3</v>
      </c>
      <c r="BA68" s="303">
        <f>IFERROR('生産者価格表(106分類)'!BA68/'生産者価格表(106分類)'!BA$119,0)</f>
        <v>7.105478764172635E-3</v>
      </c>
      <c r="BB68" s="303">
        <f>IFERROR('生産者価格表(106分類)'!BB68/'生産者価格表(106分類)'!BB$119,0)</f>
        <v>2.3261929652548261E-3</v>
      </c>
      <c r="BC68" s="303">
        <f>IFERROR('生産者価格表(106分類)'!BC68/'生産者価格表(106分類)'!BC$119,0)</f>
        <v>3.3270968346587339E-3</v>
      </c>
      <c r="BD68" s="303">
        <f>IFERROR('生産者価格表(106分類)'!BD68/'生産者価格表(106分類)'!BD$119,0)</f>
        <v>0</v>
      </c>
      <c r="BE68" s="303">
        <f>IFERROR('生産者価格表(106分類)'!BE68/'生産者価格表(106分類)'!BE$119,0)</f>
        <v>2.3622828784119108E-3</v>
      </c>
      <c r="BF68" s="303">
        <f>IFERROR('生産者価格表(106分類)'!BF68/'生産者価格表(106分類)'!BF$119,0)</f>
        <v>6.9092863859928928E-3</v>
      </c>
      <c r="BG68" s="303">
        <f>IFERROR('生産者価格表(106分類)'!BG68/'生産者価格表(106分類)'!BG$119,0)</f>
        <v>4.3950763062685786E-3</v>
      </c>
      <c r="BH68" s="303">
        <f>IFERROR('生産者価格表(106分類)'!BH68/'生産者価格表(106分類)'!BH$119,0)</f>
        <v>6.9893412545867549E-3</v>
      </c>
      <c r="BI68" s="303">
        <f>IFERROR('生産者価格表(106分類)'!BI68/'生産者価格表(106分類)'!BI$119,0)</f>
        <v>3.8234798719892203E-3</v>
      </c>
      <c r="BJ68" s="303">
        <f>IFERROR('生産者価格表(106分類)'!BJ68/'生産者価格表(106分類)'!BJ$119,0)</f>
        <v>1.3028375526788359E-2</v>
      </c>
      <c r="BK68" s="303">
        <f>IFERROR('生産者価格表(106分類)'!BK68/'生産者価格表(106分類)'!BK$119,0)</f>
        <v>1.3149328894952487E-3</v>
      </c>
      <c r="BL68" s="303">
        <f>IFERROR('生産者価格表(106分類)'!BL68/'生産者価格表(106分類)'!BL$119,0)</f>
        <v>7.21645033783438E-4</v>
      </c>
      <c r="BM68" s="303">
        <f>IFERROR('生産者価格表(106分類)'!BM68/'生産者価格表(106分類)'!BM$119,0)</f>
        <v>8.9133692473716646E-4</v>
      </c>
      <c r="BN68" s="303">
        <f>IFERROR('生産者価格表(106分類)'!BN68/'生産者価格表(106分類)'!BN$119,0)</f>
        <v>1.5220631594734585E-3</v>
      </c>
      <c r="BO68" s="303">
        <f>IFERROR('生産者価格表(106分類)'!BO68/'生産者価格表(106分類)'!BO$119,0)</f>
        <v>0.11336865391215269</v>
      </c>
      <c r="BP68" s="303">
        <f>IFERROR('生産者価格表(106分類)'!BP68/'生産者価格表(106分類)'!BP$119,0)</f>
        <v>1.4579498432055839E-2</v>
      </c>
      <c r="BQ68" s="303">
        <f>IFERROR('生産者価格表(106分類)'!BQ68/'生産者価格表(106分類)'!BQ$119,0)</f>
        <v>2.0974258510452481E-2</v>
      </c>
      <c r="BR68" s="303">
        <f>IFERROR('生産者価格表(106分類)'!BR68/'生産者価格表(106分類)'!BR$119,0)</f>
        <v>5.4747284875444883E-2</v>
      </c>
      <c r="BS68" s="303">
        <f>IFERROR('生産者価格表(106分類)'!BS68/'生産者価格表(106分類)'!BS$119,0)</f>
        <v>9.2275366722848525E-3</v>
      </c>
      <c r="BT68" s="303">
        <f>IFERROR('生産者価格表(106分類)'!BT68/'生産者価格表(106分類)'!BT$119,0)</f>
        <v>2.1394022868031605E-3</v>
      </c>
      <c r="BU68" s="303">
        <f>IFERROR('生産者価格表(106分類)'!BU68/'生産者価格表(106分類)'!BU$119,0)</f>
        <v>1.0777988917474602E-2</v>
      </c>
      <c r="BV68" s="303">
        <f>IFERROR('生産者価格表(106分類)'!BV68/'生産者価格表(106分類)'!BV$119,0)</f>
        <v>3.0573069241680833E-3</v>
      </c>
      <c r="BW68" s="303">
        <f>IFERROR('生産者価格表(106分類)'!BW68/'生産者価格表(106分類)'!BW$119,0)</f>
        <v>0</v>
      </c>
      <c r="BX68" s="303">
        <f>IFERROR('生産者価格表(106分類)'!BX68/'生産者価格表(106分類)'!BX$119,0)</f>
        <v>3.025878420501121E-2</v>
      </c>
      <c r="BY68" s="303">
        <f>IFERROR('生産者価格表(106分類)'!BY68/'生産者価格表(106分類)'!BY$119,0)</f>
        <v>7.9688638698487385E-4</v>
      </c>
      <c r="BZ68" s="303">
        <f>IFERROR('生産者価格表(106分類)'!BZ68/'生産者価格表(106分類)'!BZ$119,0)</f>
        <v>1.5508477725173443E-3</v>
      </c>
      <c r="CA68" s="303">
        <f>IFERROR('生産者価格表(106分類)'!CA68/'生産者価格表(106分類)'!CA$119,0)</f>
        <v>7.3727247062471289E-4</v>
      </c>
      <c r="CB68" s="303">
        <f>IFERROR('生産者価格表(106分類)'!CB68/'生産者価格表(106分類)'!CB$119,0)</f>
        <v>1.3661116870464509E-3</v>
      </c>
      <c r="CC68" s="303">
        <f>IFERROR('生産者価格表(106分類)'!CC68/'生産者価格表(106分類)'!CC$119,0)</f>
        <v>1.5020194615727365E-3</v>
      </c>
      <c r="CD68" s="303">
        <f>IFERROR('生産者価格表(106分類)'!CD68/'生産者価格表(106分類)'!CD$119,0)</f>
        <v>2.2857696219526675E-2</v>
      </c>
      <c r="CE68" s="303">
        <f>IFERROR('生産者価格表(106分類)'!CE68/'生産者価格表(106分類)'!CE$119,0)</f>
        <v>4.3913376042493055E-3</v>
      </c>
      <c r="CF68" s="303">
        <f>IFERROR('生産者価格表(106分類)'!CF68/'生産者価格表(106分類)'!CF$119,0)</f>
        <v>3.6631952101994704E-3</v>
      </c>
      <c r="CG68" s="303">
        <f>IFERROR('生産者価格表(106分類)'!CG68/'生産者価格表(106分類)'!CG$119,0)</f>
        <v>5.09123477829762E-3</v>
      </c>
      <c r="CH68" s="303">
        <f>IFERROR('生産者価格表(106分類)'!CH68/'生産者価格表(106分類)'!CH$119,0)</f>
        <v>2.1785346084112482E-3</v>
      </c>
      <c r="CI68" s="303">
        <f>IFERROR('生産者価格表(106分類)'!CI68/'生産者価格表(106分類)'!CI$119,0)</f>
        <v>1.0801618026620877E-3</v>
      </c>
      <c r="CJ68" s="303">
        <f>IFERROR('生産者価格表(106分類)'!CJ68/'生産者価格表(106分類)'!CJ$119,0)</f>
        <v>2.1270267084963213E-3</v>
      </c>
      <c r="CK68" s="303">
        <f>IFERROR('生産者価格表(106分類)'!CK68/'生産者価格表(106分類)'!CK$119,0)</f>
        <v>2.2304488509633587E-3</v>
      </c>
      <c r="CL68" s="303">
        <f>IFERROR('生産者価格表(106分類)'!CL68/'生産者価格表(106分類)'!CL$119,0)</f>
        <v>3.8808656823372239E-3</v>
      </c>
      <c r="CM68" s="303">
        <f>IFERROR('生産者価格表(106分類)'!CM68/'生産者価格表(106分類)'!CM$119,0)</f>
        <v>1.0604140474304151E-2</v>
      </c>
      <c r="CN68" s="303">
        <f>IFERROR('生産者価格表(106分類)'!CN68/'生産者価格表(106分類)'!CN$119,0)</f>
        <v>3.8053232185611958E-3</v>
      </c>
      <c r="CO68" s="303">
        <f>IFERROR('生産者価格表(106分類)'!CO68/'生産者価格表(106分類)'!CO$119,0)</f>
        <v>4.1246696055396766E-3</v>
      </c>
      <c r="CP68" s="303">
        <f>IFERROR('生産者価格表(106分類)'!CP68/'生産者価格表(106分類)'!CP$119,0)</f>
        <v>4.4191129089812715E-3</v>
      </c>
      <c r="CQ68" s="303">
        <f>IFERROR('生産者価格表(106分類)'!CQ68/'生産者価格表(106分類)'!CQ$119,0)</f>
        <v>8.3114963597872675E-3</v>
      </c>
      <c r="CR68" s="303">
        <f>IFERROR('生産者価格表(106分類)'!CR68/'生産者価格表(106分類)'!CR$119,0)</f>
        <v>6.5760548080090828E-3</v>
      </c>
      <c r="CS68" s="303">
        <f>IFERROR('生産者価格表(106分類)'!CS68/'生産者価格表(106分類)'!CS$119,0)</f>
        <v>1.4805466067258799E-3</v>
      </c>
      <c r="CT68" s="303">
        <f>IFERROR('生産者価格表(106分類)'!CT68/'生産者価格表(106分類)'!CT$119,0)</f>
        <v>1.219866361348905E-3</v>
      </c>
      <c r="CU68" s="303">
        <f>IFERROR('生産者価格表(106分類)'!CU68/'生産者価格表(106分類)'!CU$119,0)</f>
        <v>2.5880373230981577E-3</v>
      </c>
      <c r="CV68" s="303">
        <f>IFERROR('生産者価格表(106分類)'!CV68/'生産者価格表(106分類)'!CV$119,0)</f>
        <v>1.1104189260357001E-3</v>
      </c>
      <c r="CW68" s="303">
        <f>IFERROR('生産者価格表(106分類)'!CW68/'生産者価格表(106分類)'!CW$119,0)</f>
        <v>2.6619832111491469E-3</v>
      </c>
      <c r="CX68" s="303">
        <f>IFERROR('生産者価格表(106分類)'!CX68/'生産者価格表(106分類)'!CX$119,0)</f>
        <v>2.1742021765413937E-2</v>
      </c>
      <c r="CY68" s="303">
        <f>IFERROR('生産者価格表(106分類)'!CY68/'生産者価格表(106分類)'!CY$119,0)</f>
        <v>8.9216052734642053E-3</v>
      </c>
      <c r="CZ68" s="303">
        <f>IFERROR('生産者価格表(106分類)'!CZ68/'生産者価格表(106分類)'!CZ$119,0)</f>
        <v>1.7037417563646583E-2</v>
      </c>
      <c r="DA68" s="303">
        <f>IFERROR('生産者価格表(106分類)'!DA68/'生産者価格表(106分類)'!DA$119,0)</f>
        <v>2.0723550009047385E-2</v>
      </c>
      <c r="DB68" s="303">
        <f>IFERROR('生産者価格表(106分類)'!DB68/'生産者価格表(106分類)'!DB$119,0)</f>
        <v>7.3241413196107703E-3</v>
      </c>
      <c r="DC68" s="303">
        <f>IFERROR('生産者価格表(106分類)'!DC68/'生産者価格表(106分類)'!DC$119,0)</f>
        <v>0</v>
      </c>
      <c r="DD68" s="304">
        <f>IFERROR('生産者価格表(106分類)'!DD68/'生産者価格表(106分類)'!DD$119,0)</f>
        <v>2.0079591938831944E-3</v>
      </c>
      <c r="DE68" s="304">
        <f>IFERROR('生産者価格表(106分類)'!DE68/'生産者価格表(106分類)'!DE$119,0)</f>
        <v>7.801266727718319E-3</v>
      </c>
    </row>
    <row r="69" spans="1:109" x14ac:dyDescent="0.15">
      <c r="A69" s="305" t="s">
        <v>148</v>
      </c>
      <c r="B69" s="306" t="s">
        <v>149</v>
      </c>
      <c r="C69" s="307">
        <f>IFERROR('生産者価格表(106分類)'!C69/'生産者価格表(106分類)'!C$119,0)</f>
        <v>8.7029123488047701E-7</v>
      </c>
      <c r="D69" s="307">
        <f>IFERROR('生産者価格表(106分類)'!D69/'生産者価格表(106分類)'!D$119,0)</f>
        <v>0</v>
      </c>
      <c r="E69" s="307">
        <f>IFERROR('生産者価格表(106分類)'!E69/'生産者価格表(106分類)'!E$119,0)</f>
        <v>7.3395936341861959E-4</v>
      </c>
      <c r="F69" s="307">
        <f>IFERROR('生産者価格表(106分類)'!F69/'生産者価格表(106分類)'!F$119,0)</f>
        <v>2.1747398601534994E-4</v>
      </c>
      <c r="G69" s="307">
        <f>IFERROR('生産者価格表(106分類)'!G69/'生産者価格表(106分類)'!G$119,0)</f>
        <v>2.3214026997821644E-5</v>
      </c>
      <c r="H69" s="307">
        <f>IFERROR('生産者価格表(106分類)'!H69/'生産者価格表(106分類)'!H$119,0)</f>
        <v>0</v>
      </c>
      <c r="I69" s="307">
        <f>IFERROR('生産者価格表(106分類)'!I69/'生産者価格表(106分類)'!I$119,0)</f>
        <v>5.5318338228268687E-6</v>
      </c>
      <c r="J69" s="307">
        <f>IFERROR('生産者価格表(106分類)'!J69/'生産者価格表(106分類)'!J$119,0)</f>
        <v>1.1556767651697297E-3</v>
      </c>
      <c r="K69" s="307">
        <f>IFERROR('生産者価格表(106分類)'!K69/'生産者価格表(106分類)'!K$119,0)</f>
        <v>4.5651211315347765E-4</v>
      </c>
      <c r="L69" s="307">
        <f>IFERROR('生産者価格表(106分類)'!L69/'生産者価格表(106分類)'!L$119,0)</f>
        <v>5.0184262114139782E-4</v>
      </c>
      <c r="M69" s="307">
        <f>IFERROR('生産者価格表(106分類)'!M69/'生産者価格表(106分類)'!M$119,0)</f>
        <v>0</v>
      </c>
      <c r="N69" s="307">
        <f>IFERROR('生産者価格表(106分類)'!N69/'生産者価格表(106分類)'!N$119,0)</f>
        <v>4.9234601133981547E-3</v>
      </c>
      <c r="O69" s="307">
        <f>IFERROR('生産者価格表(106分類)'!O69/'生産者価格表(106分類)'!O$119,0)</f>
        <v>1.0638341130378385E-3</v>
      </c>
      <c r="P69" s="307">
        <f>IFERROR('生産者価格表(106分類)'!P69/'生産者価格表(106分類)'!P$119,0)</f>
        <v>7.7222762912559665E-5</v>
      </c>
      <c r="Q69" s="307">
        <f>IFERROR('生産者価格表(106分類)'!Q69/'生産者価格表(106分類)'!Q$119,0)</f>
        <v>2.9240550852425626E-4</v>
      </c>
      <c r="R69" s="307">
        <f>IFERROR('生産者価格表(106分類)'!R69/'生産者価格表(106分類)'!R$119,0)</f>
        <v>9.4840041371764929E-4</v>
      </c>
      <c r="S69" s="307">
        <f>IFERROR('生産者価格表(106分類)'!S69/'生産者価格表(106分類)'!S$119,0)</f>
        <v>4.9312314020815687E-4</v>
      </c>
      <c r="T69" s="307">
        <f>IFERROR('生産者価格表(106分類)'!T69/'生産者価格表(106分類)'!T$119,0)</f>
        <v>4.9072861900249722E-4</v>
      </c>
      <c r="U69" s="307">
        <f>IFERROR('生産者価格表(106分類)'!U69/'生産者価格表(106分類)'!U$119,0)</f>
        <v>8.5858112265085208E-3</v>
      </c>
      <c r="V69" s="307">
        <f>IFERROR('生産者価格表(106分類)'!V69/'生産者価格表(106分類)'!V$119,0)</f>
        <v>2.1750093812217815E-3</v>
      </c>
      <c r="W69" s="307">
        <f>IFERROR('生産者価格表(106分類)'!W69/'生産者価格表(106分類)'!W$119,0)</f>
        <v>0</v>
      </c>
      <c r="X69" s="307">
        <f>IFERROR('生産者価格表(106分類)'!X69/'生産者価格表(106分類)'!X$119,0)</f>
        <v>1.6958857412437891E-3</v>
      </c>
      <c r="Y69" s="307">
        <f>IFERROR('生産者価格表(106分類)'!Y69/'生産者価格表(106分類)'!Y$119,0)</f>
        <v>0</v>
      </c>
      <c r="Z69" s="307">
        <f>IFERROR('生産者価格表(106分類)'!Z69/'生産者価格表(106分類)'!Z$119,0)</f>
        <v>1.9769473814272853E-3</v>
      </c>
      <c r="AA69" s="307">
        <f>IFERROR('生産者価格表(106分類)'!AA69/'生産者価格表(106分類)'!AA$119,0)</f>
        <v>1.192239007060648E-3</v>
      </c>
      <c r="AB69" s="307">
        <f>IFERROR('生産者価格表(106分類)'!AB69/'生産者価格表(106分類)'!AB$119,0)</f>
        <v>0</v>
      </c>
      <c r="AC69" s="307">
        <f>IFERROR('生産者価格表(106分類)'!AC69/'生産者価格表(106分類)'!AC$119,0)</f>
        <v>1.1392603352273536E-4</v>
      </c>
      <c r="AD69" s="307">
        <f>IFERROR('生産者価格表(106分類)'!AD69/'生産者価格表(106分類)'!AD$119,0)</f>
        <v>3.3182748846392641E-3</v>
      </c>
      <c r="AE69" s="307">
        <f>IFERROR('生産者価格表(106分類)'!AE69/'生産者価格表(106分類)'!AE$119,0)</f>
        <v>4.2438190148428095E-3</v>
      </c>
      <c r="AF69" s="307">
        <f>IFERROR('生産者価格表(106分類)'!AF69/'生産者価格表(106分類)'!AF$119,0)</f>
        <v>1.7383059418457649E-4</v>
      </c>
      <c r="AG69" s="307">
        <f>IFERROR('生産者価格表(106分類)'!AG69/'生産者価格表(106分類)'!AG$119,0)</f>
        <v>1.0719353261711997E-2</v>
      </c>
      <c r="AH69" s="307">
        <f>IFERROR('生産者価格表(106分類)'!AH69/'生産者価格表(106分類)'!AH$119,0)</f>
        <v>4.0117267677298828E-4</v>
      </c>
      <c r="AI69" s="307">
        <f>IFERROR('生産者価格表(106分類)'!AI69/'生産者価格表(106分類)'!AI$119,0)</f>
        <v>1.160783987915733E-2</v>
      </c>
      <c r="AJ69" s="307">
        <f>IFERROR('生産者価格表(106分類)'!AJ69/'生産者価格表(106分類)'!AJ$119,0)</f>
        <v>1.2139102646308447E-3</v>
      </c>
      <c r="AK69" s="307">
        <f>IFERROR('生産者価格表(106分類)'!AK69/'生産者価格表(106分類)'!AK$119,0)</f>
        <v>0</v>
      </c>
      <c r="AL69" s="307">
        <f>IFERROR('生産者価格表(106分類)'!AL69/'生産者価格表(106分類)'!AL$119,0)</f>
        <v>0</v>
      </c>
      <c r="AM69" s="307">
        <f>IFERROR('生産者価格表(106分類)'!AM69/'生産者価格表(106分類)'!AM$119,0)</f>
        <v>0</v>
      </c>
      <c r="AN69" s="307">
        <f>IFERROR('生産者価格表(106分類)'!AN69/'生産者価格表(106分類)'!AN$119,0)</f>
        <v>1.2085078955849179E-4</v>
      </c>
      <c r="AO69" s="307">
        <f>IFERROR('生産者価格表(106分類)'!AO69/'生産者価格表(106分類)'!AO$119,0)</f>
        <v>5.2810923122588308E-4</v>
      </c>
      <c r="AP69" s="307">
        <f>IFERROR('生産者価格表(106分類)'!AP69/'生産者価格表(106分類)'!AP$119,0)</f>
        <v>2.7745195344220878E-3</v>
      </c>
      <c r="AQ69" s="307">
        <f>IFERROR('生産者価格表(106分類)'!AQ69/'生産者価格表(106分類)'!AQ$119,0)</f>
        <v>1.3545368187735285E-3</v>
      </c>
      <c r="AR69" s="307">
        <f>IFERROR('生産者価格表(106分類)'!AR69/'生産者価格表(106分類)'!AR$119,0)</f>
        <v>2.617781017592379E-3</v>
      </c>
      <c r="AS69" s="307">
        <f>IFERROR('生産者価格表(106分類)'!AS69/'生産者価格表(106分類)'!AS$119,0)</f>
        <v>9.4342714541887696E-4</v>
      </c>
      <c r="AT69" s="307">
        <f>IFERROR('生産者価格表(106分類)'!AT69/'生産者価格表(106分類)'!AT$119,0)</f>
        <v>6.2495563356962836E-4</v>
      </c>
      <c r="AU69" s="307">
        <f>IFERROR('生産者価格表(106分類)'!AU69/'生産者価格表(106分類)'!AU$119,0)</f>
        <v>1.1505901863441872E-3</v>
      </c>
      <c r="AV69" s="307">
        <f>IFERROR('生産者価格表(106分類)'!AV69/'生産者価格表(106分類)'!AV$119,0)</f>
        <v>1.6723339862379362E-3</v>
      </c>
      <c r="AW69" s="307">
        <f>IFERROR('生産者価格表(106分類)'!AW69/'生産者価格表(106分類)'!AW$119,0)</f>
        <v>9.9051162853861755E-4</v>
      </c>
      <c r="AX69" s="307">
        <f>IFERROR('生産者価格表(106分類)'!AX69/'生産者価格表(106分類)'!AX$119,0)</f>
        <v>6.8945601989541872E-4</v>
      </c>
      <c r="AY69" s="307">
        <f>IFERROR('生産者価格表(106分類)'!AY69/'生産者価格表(106分類)'!AY$119,0)</f>
        <v>6.3544512931308376E-5</v>
      </c>
      <c r="AZ69" s="307">
        <f>IFERROR('生産者価格表(106分類)'!AZ69/'生産者価格表(106分類)'!AZ$119,0)</f>
        <v>1.1010386464564906E-4</v>
      </c>
      <c r="BA69" s="307">
        <f>IFERROR('生産者価格表(106分類)'!BA69/'生産者価格表(106分類)'!BA$119,0)</f>
        <v>1.2329201575177735E-3</v>
      </c>
      <c r="BB69" s="307">
        <f>IFERROR('生産者価格表(106分類)'!BB69/'生産者価格表(106分類)'!BB$119,0)</f>
        <v>5.4705305602992076E-4</v>
      </c>
      <c r="BC69" s="307">
        <f>IFERROR('生産者価格表(106分類)'!BC69/'生産者価格表(106分類)'!BC$119,0)</f>
        <v>3.8124792454183716E-4</v>
      </c>
      <c r="BD69" s="307">
        <f>IFERROR('生産者価格表(106分類)'!BD69/'生産者価格表(106分類)'!BD$119,0)</f>
        <v>0</v>
      </c>
      <c r="BE69" s="307">
        <f>IFERROR('生産者価格表(106分類)'!BE69/'生産者価格表(106分類)'!BE$119,0)</f>
        <v>3.1563275434243177E-3</v>
      </c>
      <c r="BF69" s="307">
        <f>IFERROR('生産者価格表(106分類)'!BF69/'生産者価格表(106分類)'!BF$119,0)</f>
        <v>3.4187905369083686E-3</v>
      </c>
      <c r="BG69" s="307">
        <f>IFERROR('生産者価格表(106分類)'!BG69/'生産者価格表(106分類)'!BG$119,0)</f>
        <v>1.6064477595545884E-4</v>
      </c>
      <c r="BH69" s="307">
        <f>IFERROR('生産者価格表(106分類)'!BH69/'生産者価格表(106分類)'!BH$119,0)</f>
        <v>3.3636204787698761E-3</v>
      </c>
      <c r="BI69" s="307">
        <f>IFERROR('生産者価格表(106分類)'!BI69/'生産者価格表(106分類)'!BI$119,0)</f>
        <v>9.1763516927741281E-4</v>
      </c>
      <c r="BJ69" s="307">
        <f>IFERROR('生産者価格表(106分類)'!BJ69/'生産者価格表(106分類)'!BJ$119,0)</f>
        <v>1.7912315813022632E-3</v>
      </c>
      <c r="BK69" s="307">
        <f>IFERROR('生産者価格表(106分類)'!BK69/'生産者価格表(106分類)'!BK$119,0)</f>
        <v>4.9227095267579042E-4</v>
      </c>
      <c r="BL69" s="307">
        <f>IFERROR('生産者価格表(106分類)'!BL69/'生産者価格表(106分類)'!BL$119,0)</f>
        <v>5.4486113874286713E-4</v>
      </c>
      <c r="BM69" s="307">
        <f>IFERROR('生産者価格表(106分類)'!BM69/'生産者価格表(106分類)'!BM$119,0)</f>
        <v>2.9813335715608461E-4</v>
      </c>
      <c r="BN69" s="307">
        <f>IFERROR('生産者価格表(106分類)'!BN69/'生産者価格表(106分類)'!BN$119,0)</f>
        <v>8.5531598484047983E-4</v>
      </c>
      <c r="BO69" s="307">
        <f>IFERROR('生産者価格表(106分類)'!BO69/'生産者価格表(106分類)'!BO$119,0)</f>
        <v>2.1399016930433307E-3</v>
      </c>
      <c r="BP69" s="307">
        <f>IFERROR('生産者価格表(106分類)'!BP69/'生産者価格表(106分類)'!BP$119,0)</f>
        <v>7.4547150778285368E-3</v>
      </c>
      <c r="BQ69" s="307">
        <f>IFERROR('生産者価格表(106分類)'!BQ69/'生産者価格表(106分類)'!BQ$119,0)</f>
        <v>7.3433480582974094E-4</v>
      </c>
      <c r="BR69" s="307">
        <f>IFERROR('生産者価格表(106分類)'!BR69/'生産者価格表(106分類)'!BR$119,0)</f>
        <v>2.0106923558845958E-3</v>
      </c>
      <c r="BS69" s="307">
        <f>IFERROR('生産者価格表(106分類)'!BS69/'生産者価格表(106分類)'!BS$119,0)</f>
        <v>2.4695287127030688E-3</v>
      </c>
      <c r="BT69" s="307">
        <f>IFERROR('生産者価格表(106分類)'!BT69/'生産者価格表(106分類)'!BT$119,0)</f>
        <v>5.461195741494557E-4</v>
      </c>
      <c r="BU69" s="307">
        <f>IFERROR('生産者価格表(106分類)'!BU69/'生産者価格表(106分類)'!BU$119,0)</f>
        <v>1.8081197695177242E-3</v>
      </c>
      <c r="BV69" s="307">
        <f>IFERROR('生産者価格表(106分類)'!BV69/'生産者価格表(106分類)'!BV$119,0)</f>
        <v>1.366268439600889E-4</v>
      </c>
      <c r="BW69" s="307">
        <f>IFERROR('生産者価格表(106分類)'!BW69/'生産者価格表(106分類)'!BW$119,0)</f>
        <v>0</v>
      </c>
      <c r="BX69" s="307">
        <f>IFERROR('生産者価格表(106分類)'!BX69/'生産者価格表(106分類)'!BX$119,0)</f>
        <v>3.7458052022124657E-4</v>
      </c>
      <c r="BY69" s="307">
        <f>IFERROR('生産者価格表(106分類)'!BY69/'生産者価格表(106分類)'!BY$119,0)</f>
        <v>1.3236597598423805E-4</v>
      </c>
      <c r="BZ69" s="307">
        <f>IFERROR('生産者価格表(106分類)'!BZ69/'生産者価格表(106分類)'!BZ$119,0)</f>
        <v>2.4667974569388124E-4</v>
      </c>
      <c r="CA69" s="307">
        <f>IFERROR('生産者価格表(106分類)'!CA69/'生産者価格表(106分類)'!CA$119,0)</f>
        <v>5.5097243772491984E-4</v>
      </c>
      <c r="CB69" s="307">
        <f>IFERROR('生産者価格表(106分類)'!CB69/'生産者価格表(106分類)'!CB$119,0)</f>
        <v>3.0377863147057406E-4</v>
      </c>
      <c r="CC69" s="307">
        <f>IFERROR('生産者価格表(106分類)'!CC69/'生産者価格表(106分類)'!CC$119,0)</f>
        <v>4.0485054067909487E-4</v>
      </c>
      <c r="CD69" s="307">
        <f>IFERROR('生産者価格表(106分類)'!CD69/'生産者価格表(106分類)'!CD$119,0)</f>
        <v>8.7811107092894303E-5</v>
      </c>
      <c r="CE69" s="307">
        <f>IFERROR('生産者価格表(106分類)'!CE69/'生産者価格表(106分類)'!CE$119,0)</f>
        <v>4.968991785168946E-4</v>
      </c>
      <c r="CF69" s="307">
        <f>IFERROR('生産者価格表(106分類)'!CF69/'生産者価格表(106分類)'!CF$119,0)</f>
        <v>7.6483296220897581E-4</v>
      </c>
      <c r="CG69" s="307">
        <f>IFERROR('生産者価格表(106分類)'!CG69/'生産者価格表(106分類)'!CG$119,0)</f>
        <v>5.4825783693128851E-4</v>
      </c>
      <c r="CH69" s="307">
        <f>IFERROR('生産者価格表(106分類)'!CH69/'生産者価格表(106分類)'!CH$119,0)</f>
        <v>5.2444096839560593E-4</v>
      </c>
      <c r="CI69" s="307">
        <f>IFERROR('生産者価格表(106分類)'!CI69/'生産者価格表(106分類)'!CI$119,0)</f>
        <v>1.0365550058636844E-4</v>
      </c>
      <c r="CJ69" s="307">
        <f>IFERROR('生産者価格表(106分類)'!CJ69/'生産者価格表(106分類)'!CJ$119,0)</f>
        <v>6.285672595028706E-4</v>
      </c>
      <c r="CK69" s="307">
        <f>IFERROR('生産者価格表(106分類)'!CK69/'生産者価格表(106分類)'!CK$119,0)</f>
        <v>5.3529119014039098E-4</v>
      </c>
      <c r="CL69" s="307">
        <f>IFERROR('生産者価格表(106分類)'!CL69/'生産者価格表(106分類)'!CL$119,0)</f>
        <v>1.3888497382506381E-3</v>
      </c>
      <c r="CM69" s="307">
        <f>IFERROR('生産者価格表(106分類)'!CM69/'生産者価格表(106分類)'!CM$119,0)</f>
        <v>2.7172734079008165E-3</v>
      </c>
      <c r="CN69" s="307">
        <f>IFERROR('生産者価格表(106分類)'!CN69/'生産者価格表(106分類)'!CN$119,0)</f>
        <v>6.7122399423556257E-4</v>
      </c>
      <c r="CO69" s="307">
        <f>IFERROR('生産者価格表(106分類)'!CO69/'生産者価格表(106分類)'!CO$119,0)</f>
        <v>1.2282989088439971E-3</v>
      </c>
      <c r="CP69" s="307">
        <f>IFERROR('生産者価格表(106分類)'!CP69/'生産者価格表(106分類)'!CP$119,0)</f>
        <v>1.4296825789208573E-3</v>
      </c>
      <c r="CQ69" s="307">
        <f>IFERROR('生産者価格表(106分類)'!CQ69/'生産者価格表(106分類)'!CQ$119,0)</f>
        <v>4.0862405717894436E-3</v>
      </c>
      <c r="CR69" s="307">
        <f>IFERROR('生産者価格表(106分類)'!CR69/'生産者価格表(106分類)'!CR$119,0)</f>
        <v>3.7059580685418537E-3</v>
      </c>
      <c r="CS69" s="307">
        <f>IFERROR('生産者価格表(106分類)'!CS69/'生産者価格表(106分類)'!CS$119,0)</f>
        <v>8.915259298317963E-4</v>
      </c>
      <c r="CT69" s="307">
        <f>IFERROR('生産者価格表(106分類)'!CT69/'生産者価格表(106分類)'!CT$119,0)</f>
        <v>4.7002943504082698E-5</v>
      </c>
      <c r="CU69" s="307">
        <f>IFERROR('生産者価格表(106分類)'!CU69/'生産者価格表(106分類)'!CU$119,0)</f>
        <v>1.9852711785893229E-4</v>
      </c>
      <c r="CV69" s="307">
        <f>IFERROR('生産者価格表(106分類)'!CV69/'生産者価格表(106分類)'!CV$119,0)</f>
        <v>6.9267931072273246E-4</v>
      </c>
      <c r="CW69" s="307">
        <f>IFERROR('生産者価格表(106分類)'!CW69/'生産者価格表(106分類)'!CW$119,0)</f>
        <v>1.0480467320685789E-3</v>
      </c>
      <c r="CX69" s="307">
        <f>IFERROR('生産者価格表(106分類)'!CX69/'生産者価格表(106分類)'!CX$119,0)</f>
        <v>1.2186096539272896E-2</v>
      </c>
      <c r="CY69" s="307">
        <f>IFERROR('生産者価格表(106分類)'!CY69/'生産者価格表(106分類)'!CY$119,0)</f>
        <v>9.6167034922348561E-3</v>
      </c>
      <c r="CZ69" s="307">
        <f>IFERROR('生産者価格表(106分類)'!CZ69/'生産者価格表(106分類)'!CZ$119,0)</f>
        <v>6.7148583308651883E-3</v>
      </c>
      <c r="DA69" s="307">
        <f>IFERROR('生産者価格表(106分類)'!DA69/'生産者価格表(106分類)'!DA$119,0)</f>
        <v>1.1420627883006542E-3</v>
      </c>
      <c r="DB69" s="307">
        <f>IFERROR('生産者価格表(106分類)'!DB69/'生産者価格表(106分類)'!DB$119,0)</f>
        <v>2.9239050145800859E-3</v>
      </c>
      <c r="DC69" s="307">
        <f>IFERROR('生産者価格表(106分類)'!DC69/'生産者価格表(106分類)'!DC$119,0)</f>
        <v>0</v>
      </c>
      <c r="DD69" s="308">
        <f>IFERROR('生産者価格表(106分類)'!DD69/'生産者価格表(106分類)'!DD$119,0)</f>
        <v>1.0382451121955765E-4</v>
      </c>
      <c r="DE69" s="308">
        <f>IFERROR('生産者価格表(106分類)'!DE69/'生産者価格表(106分類)'!DE$119,0)</f>
        <v>1.5896384313761178E-3</v>
      </c>
    </row>
    <row r="70" spans="1:109" x14ac:dyDescent="0.15">
      <c r="A70" s="309" t="s">
        <v>150</v>
      </c>
      <c r="B70" s="302" t="s">
        <v>151</v>
      </c>
      <c r="C70" s="303">
        <f>IFERROR('生産者価格表(106分類)'!C70/'生産者価格表(106分類)'!C$119,0)</f>
        <v>9.2623852855136486E-5</v>
      </c>
      <c r="D70" s="303">
        <f>IFERROR('生産者価格表(106分類)'!D70/'生産者価格表(106分類)'!D$119,0)</f>
        <v>1.1028853789019119E-3</v>
      </c>
      <c r="E70" s="303">
        <f>IFERROR('生産者価格表(106分類)'!E70/'生産者価格表(106分類)'!E$119,0)</f>
        <v>1.7518371637152237E-3</v>
      </c>
      <c r="F70" s="303">
        <f>IFERROR('生産者価格表(106分類)'!F70/'生産者価格表(106分類)'!F$119,0)</f>
        <v>2.7452433660682071E-4</v>
      </c>
      <c r="G70" s="303">
        <f>IFERROR('生産者価格表(106分類)'!G70/'生産者価格表(106分類)'!G$119,0)</f>
        <v>3.2444584768496966E-4</v>
      </c>
      <c r="H70" s="303">
        <f>IFERROR('生産者価格表(106分類)'!H70/'生産者価格表(106分類)'!H$119,0)</f>
        <v>0</v>
      </c>
      <c r="I70" s="303">
        <f>IFERROR('生産者価格表(106分類)'!I70/'生産者価格表(106分類)'!I$119,0)</f>
        <v>1.9615882735744077E-3</v>
      </c>
      <c r="J70" s="303">
        <f>IFERROR('生産者価格表(106分類)'!J70/'生産者価格表(106分類)'!J$119,0)</f>
        <v>1.6794807642271717E-3</v>
      </c>
      <c r="K70" s="303">
        <f>IFERROR('生産者価格表(106分類)'!K70/'生産者価格表(106分類)'!K$119,0)</f>
        <v>8.5620413678948702E-4</v>
      </c>
      <c r="L70" s="303">
        <f>IFERROR('生産者価格表(106分類)'!L70/'生産者価格表(106分類)'!L$119,0)</f>
        <v>7.4946628007974586E-5</v>
      </c>
      <c r="M70" s="303">
        <f>IFERROR('生産者価格表(106分類)'!M70/'生産者価格表(106分類)'!M$119,0)</f>
        <v>0</v>
      </c>
      <c r="N70" s="303">
        <f>IFERROR('生産者価格表(106分類)'!N70/'生産者価格表(106分類)'!N$119,0)</f>
        <v>1.0055770852187903E-3</v>
      </c>
      <c r="O70" s="303">
        <f>IFERROR('生産者価格表(106分類)'!O70/'生産者価格表(106分類)'!O$119,0)</f>
        <v>1.3215330596743336E-3</v>
      </c>
      <c r="P70" s="303">
        <f>IFERROR('生産者価格表(106分類)'!P70/'生産者価格表(106分類)'!P$119,0)</f>
        <v>4.2089353221043971E-4</v>
      </c>
      <c r="Q70" s="303">
        <f>IFERROR('生産者価格表(106分類)'!Q70/'生産者価格表(106分類)'!Q$119,0)</f>
        <v>5.3395788513125057E-4</v>
      </c>
      <c r="R70" s="303">
        <f>IFERROR('生産者価格表(106分類)'!R70/'生産者価格表(106分類)'!R$119,0)</f>
        <v>9.2385935384727968E-4</v>
      </c>
      <c r="S70" s="303">
        <f>IFERROR('生産者価格表(106分類)'!S70/'生産者価格表(106分類)'!S$119,0)</f>
        <v>6.7565230255386272E-4</v>
      </c>
      <c r="T70" s="303">
        <f>IFERROR('生産者価格表(106分類)'!T70/'生産者価格表(106分類)'!T$119,0)</f>
        <v>4.0033124181782669E-4</v>
      </c>
      <c r="U70" s="303">
        <f>IFERROR('生産者価格表(106分類)'!U70/'生産者価格表(106分類)'!U$119,0)</f>
        <v>1.2716332024344001E-3</v>
      </c>
      <c r="V70" s="303">
        <f>IFERROR('生産者価格表(106分類)'!V70/'生産者価格表(106分類)'!V$119,0)</f>
        <v>2.3088561123738912E-3</v>
      </c>
      <c r="W70" s="303">
        <f>IFERROR('生産者価格表(106分類)'!W70/'生産者価格表(106分類)'!W$119,0)</f>
        <v>0</v>
      </c>
      <c r="X70" s="303">
        <f>IFERROR('生産者価格表(106分類)'!X70/'生産者価格表(106分類)'!X$119,0)</f>
        <v>1.0491093508647781E-3</v>
      </c>
      <c r="Y70" s="303">
        <f>IFERROR('生産者価格表(106分類)'!Y70/'生産者価格表(106分類)'!Y$119,0)</f>
        <v>0</v>
      </c>
      <c r="Z70" s="303">
        <f>IFERROR('生産者価格表(106分類)'!Z70/'生産者価格表(106分類)'!Z$119,0)</f>
        <v>2.7536052812737188E-3</v>
      </c>
      <c r="AA70" s="303">
        <f>IFERROR('生産者価格表(106分類)'!AA70/'生産者価格表(106分類)'!AA$119,0)</f>
        <v>1.4045033078912748E-3</v>
      </c>
      <c r="AB70" s="303">
        <f>IFERROR('生産者価格表(106分類)'!AB70/'生産者価格表(106分類)'!AB$119,0)</f>
        <v>1.0278548668927948E-4</v>
      </c>
      <c r="AC70" s="303">
        <f>IFERROR('生産者価格表(106分類)'!AC70/'生産者価格表(106分類)'!AC$119,0)</f>
        <v>5.4648894205437117E-4</v>
      </c>
      <c r="AD70" s="303">
        <f>IFERROR('生産者価格表(106分類)'!AD70/'生産者価格表(106分類)'!AD$119,0)</f>
        <v>6.7900907904455742E-4</v>
      </c>
      <c r="AE70" s="303">
        <f>IFERROR('生産者価格表(106分類)'!AE70/'生産者価格表(106分類)'!AE$119,0)</f>
        <v>3.1670291155543354E-4</v>
      </c>
      <c r="AF70" s="303">
        <f>IFERROR('生産者価格表(106分類)'!AF70/'生産者価格表(106分類)'!AF$119,0)</f>
        <v>5.0568900126422248E-4</v>
      </c>
      <c r="AG70" s="303">
        <f>IFERROR('生産者価格表(106分類)'!AG70/'生産者価格表(106分類)'!AG$119,0)</f>
        <v>8.1080758820513432E-4</v>
      </c>
      <c r="AH70" s="303">
        <f>IFERROR('生産者価格表(106分類)'!AH70/'生産者価格表(106分類)'!AH$119,0)</f>
        <v>1.0693999189383045E-3</v>
      </c>
      <c r="AI70" s="303">
        <f>IFERROR('生産者価格表(106分類)'!AI70/'生産者価格表(106分類)'!AI$119,0)</f>
        <v>8.5395286008022747E-4</v>
      </c>
      <c r="AJ70" s="303">
        <f>IFERROR('生産者価格表(106分類)'!AJ70/'生産者価格表(106分類)'!AJ$119,0)</f>
        <v>6.3085100366642316E-4</v>
      </c>
      <c r="AK70" s="303">
        <f>IFERROR('生産者価格表(106分類)'!AK70/'生産者価格表(106分類)'!AK$119,0)</f>
        <v>0</v>
      </c>
      <c r="AL70" s="303">
        <f>IFERROR('生産者価格表(106分類)'!AL70/'生産者価格表(106分類)'!AL$119,0)</f>
        <v>0</v>
      </c>
      <c r="AM70" s="303">
        <f>IFERROR('生産者価格表(106分類)'!AM70/'生産者価格表(106分類)'!AM$119,0)</f>
        <v>0</v>
      </c>
      <c r="AN70" s="303">
        <f>IFERROR('生産者価格表(106分類)'!AN70/'生産者価格表(106分類)'!AN$119,0)</f>
        <v>6.7139327532495438E-5</v>
      </c>
      <c r="AO70" s="303">
        <f>IFERROR('生産者価格表(106分類)'!AO70/'生産者価格表(106分類)'!AO$119,0)</f>
        <v>8.8714752151973877E-4</v>
      </c>
      <c r="AP70" s="303">
        <f>IFERROR('生産者価格表(106分類)'!AP70/'生産者価格表(106分類)'!AP$119,0)</f>
        <v>4.5114138771090858E-4</v>
      </c>
      <c r="AQ70" s="303">
        <f>IFERROR('生産者価格表(106分類)'!AQ70/'生産者価格表(106分類)'!AQ$119,0)</f>
        <v>5.2083071556737251E-4</v>
      </c>
      <c r="AR70" s="303">
        <f>IFERROR('生産者価格表(106分類)'!AR70/'生産者価格表(106分類)'!AR$119,0)</f>
        <v>6.2566600912032546E-4</v>
      </c>
      <c r="AS70" s="303">
        <f>IFERROR('生産者価格表(106分類)'!AS70/'生産者価格表(106分類)'!AS$119,0)</f>
        <v>7.514643019341427E-4</v>
      </c>
      <c r="AT70" s="303">
        <f>IFERROR('生産者価格表(106分類)'!AT70/'生産者価格表(106分類)'!AT$119,0)</f>
        <v>5.8861235407960751E-4</v>
      </c>
      <c r="AU70" s="303">
        <f>IFERROR('生産者価格表(106分類)'!AU70/'生産者価格表(106分類)'!AU$119,0)</f>
        <v>4.0495632256806589E-4</v>
      </c>
      <c r="AV70" s="303">
        <f>IFERROR('生産者価格表(106分類)'!AV70/'生産者価格表(106分類)'!AV$119,0)</f>
        <v>1.2440836179410672E-3</v>
      </c>
      <c r="AW70" s="303">
        <f>IFERROR('生産者価格表(106分類)'!AW70/'生産者価格表(106分類)'!AW$119,0)</f>
        <v>1.1257268142681989E-3</v>
      </c>
      <c r="AX70" s="303">
        <f>IFERROR('生産者価格表(106分類)'!AX70/'生産者価格表(106分類)'!AX$119,0)</f>
        <v>2.2680650287212106E-4</v>
      </c>
      <c r="AY70" s="303">
        <f>IFERROR('生産者価格表(106分類)'!AY70/'生産者価格表(106分類)'!AY$119,0)</f>
        <v>5.480714240325348E-4</v>
      </c>
      <c r="AZ70" s="303">
        <f>IFERROR('生産者価格表(106分類)'!AZ70/'生産者価格表(106分類)'!AZ$119,0)</f>
        <v>1.8350644107608177E-4</v>
      </c>
      <c r="BA70" s="303">
        <f>IFERROR('生産者価格表(106分類)'!BA70/'生産者価格表(106分類)'!BA$119,0)</f>
        <v>5.8937019319713513E-4</v>
      </c>
      <c r="BB70" s="303">
        <f>IFERROR('生産者価格表(106分類)'!BB70/'生産者価格表(106分類)'!BB$119,0)</f>
        <v>1.7369340354659205E-4</v>
      </c>
      <c r="BC70" s="303">
        <f>IFERROR('生産者価格表(106分類)'!BC70/'生産者価格表(106分類)'!BC$119,0)</f>
        <v>2.5281539153988291E-4</v>
      </c>
      <c r="BD70" s="303">
        <f>IFERROR('生産者価格表(106分類)'!BD70/'生産者価格表(106分類)'!BD$119,0)</f>
        <v>0</v>
      </c>
      <c r="BE70" s="303">
        <f>IFERROR('生産者価格表(106分類)'!BE70/'生産者価格表(106分類)'!BE$119,0)</f>
        <v>2.9776674937965261E-4</v>
      </c>
      <c r="BF70" s="303">
        <f>IFERROR('生産者価格表(106分類)'!BF70/'生産者価格表(106分類)'!BF$119,0)</f>
        <v>4.5786353794010276E-4</v>
      </c>
      <c r="BG70" s="303">
        <f>IFERROR('生産者価格表(106分類)'!BG70/'生産者価格表(106分類)'!BG$119,0)</f>
        <v>1.1286325285075826E-3</v>
      </c>
      <c r="BH70" s="303">
        <f>IFERROR('生産者価格表(106分類)'!BH70/'生産者価格表(106分類)'!BH$119,0)</f>
        <v>2.1841691420583609E-4</v>
      </c>
      <c r="BI70" s="303">
        <f>IFERROR('生産者価格表(106分類)'!BI70/'生産者価格表(106分類)'!BI$119,0)</f>
        <v>6.9395317500421086E-4</v>
      </c>
      <c r="BJ70" s="303">
        <f>IFERROR('生産者価格表(106分類)'!BJ70/'生産者価格表(106分類)'!BJ$119,0)</f>
        <v>1.3483363464317458E-3</v>
      </c>
      <c r="BK70" s="303">
        <f>IFERROR('生産者価格表(106分類)'!BK70/'生産者価格表(106分類)'!BK$119,0)</f>
        <v>6.1698708672888833E-4</v>
      </c>
      <c r="BL70" s="303">
        <f>IFERROR('生産者価格表(106分類)'!BL70/'生産者価格表(106分類)'!BL$119,0)</f>
        <v>1.1863926249248379E-3</v>
      </c>
      <c r="BM70" s="303">
        <f>IFERROR('生産者価格表(106分類)'!BM70/'生産者価格表(106分類)'!BM$119,0)</f>
        <v>4.7951817244756123E-4</v>
      </c>
      <c r="BN70" s="303">
        <f>IFERROR('生産者価格表(106分類)'!BN70/'生産者価格表(106分類)'!BN$119,0)</f>
        <v>6.949898886214488E-4</v>
      </c>
      <c r="BO70" s="303">
        <f>IFERROR('生産者価格表(106分類)'!BO70/'生産者価格表(106分類)'!BO$119,0)</f>
        <v>6.6324163133118E-4</v>
      </c>
      <c r="BP70" s="303">
        <f>IFERROR('生産者価格表(106分類)'!BP70/'生産者価格表(106分類)'!BP$119,0)</f>
        <v>2.8710207749399435E-3</v>
      </c>
      <c r="BQ70" s="303">
        <f>IFERROR('生産者価格表(106分類)'!BQ70/'生産者価格表(106分類)'!BQ$119,0)</f>
        <v>6.6357871568901591E-2</v>
      </c>
      <c r="BR70" s="303">
        <f>IFERROR('生産者価格表(106分類)'!BR70/'生産者価格表(106分類)'!BR$119,0)</f>
        <v>8.6903161941181053E-3</v>
      </c>
      <c r="BS70" s="303">
        <f>IFERROR('生産者価格表(106分類)'!BS70/'生産者価格表(106分類)'!BS$119,0)</f>
        <v>2.2154434311447203E-3</v>
      </c>
      <c r="BT70" s="303">
        <f>IFERROR('生産者価格表(106分類)'!BT70/'生産者価格表(106分類)'!BT$119,0)</f>
        <v>1.1855421766671116E-3</v>
      </c>
      <c r="BU70" s="303">
        <f>IFERROR('生産者価格表(106分類)'!BU70/'生産者価格表(106分類)'!BU$119,0)</f>
        <v>2.9563755163582893E-3</v>
      </c>
      <c r="BV70" s="303">
        <f>IFERROR('生産者価格表(106分類)'!BV70/'生産者価格表(106分類)'!BV$119,0)</f>
        <v>3.0234716881050259E-4</v>
      </c>
      <c r="BW70" s="303">
        <f>IFERROR('生産者価格表(106分類)'!BW70/'生産者価格表(106分類)'!BW$119,0)</f>
        <v>0</v>
      </c>
      <c r="BX70" s="303">
        <f>IFERROR('生産者価格表(106分類)'!BX70/'生産者価格表(106分類)'!BX$119,0)</f>
        <v>6.4856547863803371E-3</v>
      </c>
      <c r="BY70" s="303">
        <f>IFERROR('生産者価格表(106分類)'!BY70/'生産者価格表(106分類)'!BY$119,0)</f>
        <v>3.5351947759017937E-4</v>
      </c>
      <c r="BZ70" s="303">
        <f>IFERROR('生産者価格表(106分類)'!BZ70/'生産者価格表(106分類)'!BZ$119,0)</f>
        <v>1.0168623994805356E-2</v>
      </c>
      <c r="CA70" s="303">
        <f>IFERROR('生産者価格表(106分類)'!CA70/'生産者価格表(106分類)'!CA$119,0)</f>
        <v>9.417400599243084E-4</v>
      </c>
      <c r="CB70" s="303">
        <f>IFERROR('生産者価格表(106分類)'!CB70/'生産者価格表(106分類)'!CB$119,0)</f>
        <v>2.0742593778827744E-4</v>
      </c>
      <c r="CC70" s="303">
        <f>IFERROR('生産者価格表(106分類)'!CC70/'生産者価格表(106分類)'!CC$119,0)</f>
        <v>9.8457735040892295E-4</v>
      </c>
      <c r="CD70" s="303">
        <f>IFERROR('生産者価格表(106分類)'!CD70/'生産者価格表(106分類)'!CD$119,0)</f>
        <v>1.7012376168557934E-3</v>
      </c>
      <c r="CE70" s="303">
        <f>IFERROR('生産者価格表(106分類)'!CE70/'生産者価格表(106分類)'!CE$119,0)</f>
        <v>3.5759679937215831E-3</v>
      </c>
      <c r="CF70" s="303">
        <f>IFERROR('生産者価格表(106分類)'!CF70/'生産者価格表(106分類)'!CF$119,0)</f>
        <v>9.1716295170957444E-4</v>
      </c>
      <c r="CG70" s="303">
        <f>IFERROR('生産者価格表(106分類)'!CG70/'生産者価格表(106分類)'!CG$119,0)</f>
        <v>4.5715516625351449E-3</v>
      </c>
      <c r="CH70" s="303">
        <f>IFERROR('生産者価格表(106分類)'!CH70/'生産者価格表(106分類)'!CH$119,0)</f>
        <v>4.3200966973585978E-4</v>
      </c>
      <c r="CI70" s="303">
        <f>IFERROR('生産者価格表(106分類)'!CI70/'生産者価格表(106分類)'!CI$119,0)</f>
        <v>1.6012987676790712E-4</v>
      </c>
      <c r="CJ70" s="303">
        <f>IFERROR('生産者価格表(106分類)'!CJ70/'生産者価格表(106分類)'!CJ$119,0)</f>
        <v>1.6050913948019733E-3</v>
      </c>
      <c r="CK70" s="303">
        <f>IFERROR('生産者価格表(106分類)'!CK70/'生産者価格表(106分類)'!CK$119,0)</f>
        <v>8.9780113126249354E-4</v>
      </c>
      <c r="CL70" s="303">
        <f>IFERROR('生産者価格表(106分類)'!CL70/'生産者価格表(106分類)'!CL$119,0)</f>
        <v>3.4498858193921164E-3</v>
      </c>
      <c r="CM70" s="303">
        <f>IFERROR('生産者価格表(106分類)'!CM70/'生産者価格表(106分類)'!CM$119,0)</f>
        <v>8.5517783099381649E-3</v>
      </c>
      <c r="CN70" s="303">
        <f>IFERROR('生産者価格表(106分類)'!CN70/'生産者価格表(106分類)'!CN$119,0)</f>
        <v>3.6802650344896618E-3</v>
      </c>
      <c r="CO70" s="303">
        <f>IFERROR('生産者価格表(106分類)'!CO70/'生産者価格表(106分類)'!CO$119,0)</f>
        <v>4.8846829194057985E-3</v>
      </c>
      <c r="CP70" s="303">
        <f>IFERROR('生産者価格表(106分類)'!CP70/'生産者価格表(106分類)'!CP$119,0)</f>
        <v>3.0005492215224505E-3</v>
      </c>
      <c r="CQ70" s="303">
        <f>IFERROR('生産者価格表(106分類)'!CQ70/'生産者価格表(106分類)'!CQ$119,0)</f>
        <v>6.2197517784018013E-3</v>
      </c>
      <c r="CR70" s="303">
        <f>IFERROR('生産者価格表(106分類)'!CR70/'生産者価格表(106分類)'!CR$119,0)</f>
        <v>8.0877697260211892E-3</v>
      </c>
      <c r="CS70" s="303">
        <f>IFERROR('生産者価格表(106分類)'!CS70/'生産者価格表(106分類)'!CS$119,0)</f>
        <v>2.197671843714668E-3</v>
      </c>
      <c r="CT70" s="303">
        <f>IFERROR('生産者価格表(106分類)'!CT70/'生産者価格表(106分類)'!CT$119,0)</f>
        <v>2.5019121652016435E-4</v>
      </c>
      <c r="CU70" s="303">
        <f>IFERROR('生産者価格表(106分類)'!CU70/'生産者価格表(106分類)'!CU$119,0)</f>
        <v>1.7697274506281964E-4</v>
      </c>
      <c r="CV70" s="303">
        <f>IFERROR('生産者価格表(106分類)'!CV70/'生産者価格表(106分類)'!CV$119,0)</f>
        <v>6.1407033225829486E-4</v>
      </c>
      <c r="CW70" s="303">
        <f>IFERROR('生産者価格表(106分類)'!CW70/'生産者価格表(106分類)'!CW$119,0)</f>
        <v>8.8776739848312261E-4</v>
      </c>
      <c r="CX70" s="303">
        <f>IFERROR('生産者価格表(106分類)'!CX70/'生産者価格表(106分類)'!CX$119,0)</f>
        <v>1.3113317698450836E-2</v>
      </c>
      <c r="CY70" s="303">
        <f>IFERROR('生産者価格表(106分類)'!CY70/'生産者価格表(106分類)'!CY$119,0)</f>
        <v>8.8724807152192955E-3</v>
      </c>
      <c r="CZ70" s="303">
        <f>IFERROR('生産者価格表(106分類)'!CZ70/'生産者価格表(106分類)'!CZ$119,0)</f>
        <v>1.8808710141858531E-2</v>
      </c>
      <c r="DA70" s="303">
        <f>IFERROR('生産者価格表(106分類)'!DA70/'生産者価格表(106分類)'!DA$119,0)</f>
        <v>7.5529662245826254E-3</v>
      </c>
      <c r="DB70" s="303">
        <f>IFERROR('生産者価格表(106分類)'!DB70/'生産者価格表(106分類)'!DB$119,0)</f>
        <v>3.1179775050099788E-3</v>
      </c>
      <c r="DC70" s="303">
        <f>IFERROR('生産者価格表(106分類)'!DC70/'生産者価格表(106分類)'!DC$119,0)</f>
        <v>0</v>
      </c>
      <c r="DD70" s="304">
        <f>IFERROR('生産者価格表(106分類)'!DD70/'生産者価格表(106分類)'!DD$119,0)</f>
        <v>1.3024322348037579E-3</v>
      </c>
      <c r="DE70" s="304">
        <f>IFERROR('生産者価格表(106分類)'!DE70/'生産者価格表(106分類)'!DE$119,0)</f>
        <v>3.0404913297233716E-3</v>
      </c>
    </row>
    <row r="71" spans="1:109" x14ac:dyDescent="0.15">
      <c r="A71" s="309" t="s">
        <v>152</v>
      </c>
      <c r="B71" s="302" t="s">
        <v>153</v>
      </c>
      <c r="C71" s="303">
        <f>IFERROR('生産者価格表(106分類)'!C71/'生産者価格表(106分類)'!C$119,0)</f>
        <v>1.989237108298233E-6</v>
      </c>
      <c r="D71" s="303">
        <f>IFERROR('生産者価格表(106分類)'!D71/'生産者価格表(106分類)'!D$119,0)</f>
        <v>3.7103822577481195E-4</v>
      </c>
      <c r="E71" s="303">
        <f>IFERROR('生産者価格表(106分類)'!E71/'生産者価格表(106分類)'!E$119,0)</f>
        <v>1.3194152891085062E-3</v>
      </c>
      <c r="F71" s="303">
        <f>IFERROR('生産者価格表(106分類)'!F71/'生産者価格表(106分類)'!F$119,0)</f>
        <v>1.3067943554285604E-4</v>
      </c>
      <c r="G71" s="303">
        <f>IFERROR('生産者価格表(106分類)'!G71/'生産者価格表(106分類)'!G$119,0)</f>
        <v>1.0772042567368621E-4</v>
      </c>
      <c r="H71" s="303">
        <f>IFERROR('生産者価格表(106分類)'!H71/'生産者価格表(106分類)'!H$119,0)</f>
        <v>0</v>
      </c>
      <c r="I71" s="303">
        <f>IFERROR('生産者価格表(106分類)'!I71/'生産者価格表(106分類)'!I$119,0)</f>
        <v>1.0486144194550612E-3</v>
      </c>
      <c r="J71" s="303">
        <f>IFERROR('生産者価格表(106分類)'!J71/'生産者価格表(106分類)'!J$119,0)</f>
        <v>1.1793172508677604E-3</v>
      </c>
      <c r="K71" s="303">
        <f>IFERROR('生産者価格表(106分類)'!K71/'生産者価格表(106分類)'!K$119,0)</f>
        <v>9.0280808899977419E-5</v>
      </c>
      <c r="L71" s="303">
        <f>IFERROR('生産者価格表(106分類)'!L71/'生産者価格表(106分類)'!L$119,0)</f>
        <v>1.1481823410821706E-4</v>
      </c>
      <c r="M71" s="303">
        <f>IFERROR('生産者価格表(106分類)'!M71/'生産者価格表(106分類)'!M$119,0)</f>
        <v>0</v>
      </c>
      <c r="N71" s="303">
        <f>IFERROR('生産者価格表(106分類)'!N71/'生産者価格表(106分類)'!N$119,0)</f>
        <v>4.2543645913102669E-5</v>
      </c>
      <c r="O71" s="303">
        <f>IFERROR('生産者価格表(106分類)'!O71/'生産者価格表(106分類)'!O$119,0)</f>
        <v>2.2161092846846518E-4</v>
      </c>
      <c r="P71" s="303">
        <f>IFERROR('生産者価格表(106分類)'!P71/'生産者価格表(106分類)'!P$119,0)</f>
        <v>4.9222142772509399E-4</v>
      </c>
      <c r="Q71" s="303">
        <f>IFERROR('生産者価格表(106分類)'!Q71/'生産者価格表(106分類)'!Q$119,0)</f>
        <v>1.4832163475868071E-4</v>
      </c>
      <c r="R71" s="303">
        <f>IFERROR('生産者価格表(106分類)'!R71/'生産者価格表(106分類)'!R$119,0)</f>
        <v>6.5814660561445905E-5</v>
      </c>
      <c r="S71" s="303">
        <f>IFERROR('生産者価格表(106分類)'!S71/'生産者価格表(106分類)'!S$119,0)</f>
        <v>3.2605007628688581E-4</v>
      </c>
      <c r="T71" s="303">
        <f>IFERROR('生産者価格表(106分類)'!T71/'生産者価格表(106分類)'!T$119,0)</f>
        <v>4.5844384143654344E-4</v>
      </c>
      <c r="U71" s="303">
        <f>IFERROR('生産者価格表(106分類)'!U71/'生産者価格表(106分類)'!U$119,0)</f>
        <v>3.5358721779920545E-3</v>
      </c>
      <c r="V71" s="303">
        <f>IFERROR('生産者価格表(106分類)'!V71/'生産者価格表(106分類)'!V$119,0)</f>
        <v>4.6272727055443616E-3</v>
      </c>
      <c r="W71" s="303">
        <f>IFERROR('生産者価格表(106分類)'!W71/'生産者価格表(106分類)'!W$119,0)</f>
        <v>0</v>
      </c>
      <c r="X71" s="303">
        <f>IFERROR('生産者価格表(106分類)'!X71/'生産者価格表(106分類)'!X$119,0)</f>
        <v>6.9433347790687943E-5</v>
      </c>
      <c r="Y71" s="303">
        <f>IFERROR('生産者価格表(106分類)'!Y71/'生産者価格表(106分類)'!Y$119,0)</f>
        <v>0</v>
      </c>
      <c r="Z71" s="303">
        <f>IFERROR('生産者価格表(106分類)'!Z71/'生産者価格表(106分類)'!Z$119,0)</f>
        <v>2.5417894904065097E-3</v>
      </c>
      <c r="AA71" s="303">
        <f>IFERROR('生産者価格表(106分類)'!AA71/'生産者価格表(106分類)'!AA$119,0)</f>
        <v>6.1899829044619991E-4</v>
      </c>
      <c r="AB71" s="303">
        <f>IFERROR('生産者価格表(106分類)'!AB71/'生産者価格表(106分類)'!AB$119,0)</f>
        <v>0</v>
      </c>
      <c r="AC71" s="303">
        <f>IFERROR('生産者価格表(106分類)'!AC71/'生産者価格表(106分類)'!AC$119,0)</f>
        <v>8.9004713689637008E-6</v>
      </c>
      <c r="AD71" s="303">
        <f>IFERROR('生産者価格表(106分類)'!AD71/'生産者価格表(106分類)'!AD$119,0)</f>
        <v>3.2795169569660295E-5</v>
      </c>
      <c r="AE71" s="303">
        <f>IFERROR('生産者価格表(106分類)'!AE71/'生産者価格表(106分類)'!AE$119,0)</f>
        <v>1.6890821949623123E-4</v>
      </c>
      <c r="AF71" s="303">
        <f>IFERROR('生産者価格表(106分類)'!AF71/'生産者価格表(106分類)'!AF$119,0)</f>
        <v>3.4766118836915299E-4</v>
      </c>
      <c r="AG71" s="303">
        <f>IFERROR('生産者価格表(106分類)'!AG71/'生産者価格表(106分類)'!AG$119,0)</f>
        <v>2.7424374306938366E-4</v>
      </c>
      <c r="AH71" s="303">
        <f>IFERROR('生産者価格表(106分類)'!AH71/'生産者価格表(106分類)'!AH$119,0)</f>
        <v>2.4413041243387151E-3</v>
      </c>
      <c r="AI71" s="303">
        <f>IFERROR('生産者価格表(106分類)'!AI71/'生産者価格表(106分類)'!AI$119,0)</f>
        <v>2.0964085336311065E-4</v>
      </c>
      <c r="AJ71" s="303">
        <f>IFERROR('生産者価格表(106分類)'!AJ71/'生産者価格表(106分類)'!AJ$119,0)</f>
        <v>2.4310066454418227E-3</v>
      </c>
      <c r="AK71" s="303">
        <f>IFERROR('生産者価格表(106分類)'!AK71/'生産者価格表(106分類)'!AK$119,0)</f>
        <v>0</v>
      </c>
      <c r="AL71" s="303">
        <f>IFERROR('生産者価格表(106分類)'!AL71/'生産者価格表(106分類)'!AL$119,0)</f>
        <v>0</v>
      </c>
      <c r="AM71" s="303">
        <f>IFERROR('生産者価格表(106分類)'!AM71/'生産者価格表(106分類)'!AM$119,0)</f>
        <v>0</v>
      </c>
      <c r="AN71" s="303">
        <f>IFERROR('生産者価格表(106分類)'!AN71/'生産者価格表(106分類)'!AN$119,0)</f>
        <v>0</v>
      </c>
      <c r="AO71" s="303">
        <f>IFERROR('生産者価格表(106分類)'!AO71/'生産者価格表(106分類)'!AO$119,0)</f>
        <v>0</v>
      </c>
      <c r="AP71" s="303">
        <f>IFERROR('生産者価格表(106分類)'!AP71/'生産者価格表(106分類)'!AP$119,0)</f>
        <v>1.3534241631327259E-4</v>
      </c>
      <c r="AQ71" s="303">
        <f>IFERROR('生産者価格表(106分類)'!AQ71/'生産者価格表(106分類)'!AQ$119,0)</f>
        <v>7.7276451163795922E-5</v>
      </c>
      <c r="AR71" s="303">
        <f>IFERROR('生産者価格表(106分類)'!AR71/'生産者価格表(106分類)'!AR$119,0)</f>
        <v>5.3906743420595017E-5</v>
      </c>
      <c r="AS71" s="303">
        <f>IFERROR('生産者価格表(106分類)'!AS71/'生産者価格表(106分類)'!AS$119,0)</f>
        <v>1.8259880233913747E-4</v>
      </c>
      <c r="AT71" s="303">
        <f>IFERROR('生産者価格表(106分類)'!AT71/'生産者価格表(106分類)'!AT$119,0)</f>
        <v>2.3591251598785498E-5</v>
      </c>
      <c r="AU71" s="303">
        <f>IFERROR('生産者価格表(106分類)'!AU71/'生産者価格表(106分類)'!AU$119,0)</f>
        <v>1.1141655435735145E-4</v>
      </c>
      <c r="AV71" s="303">
        <f>IFERROR('生産者価格表(106分類)'!AV71/'生産者価格表(106分類)'!AV$119,0)</f>
        <v>5.7260442502615055E-4</v>
      </c>
      <c r="AW71" s="303">
        <f>IFERROR('生産者価格表(106分類)'!AW71/'生産者価格表(106分類)'!AW$119,0)</f>
        <v>4.7805195070593624E-4</v>
      </c>
      <c r="AX71" s="303">
        <f>IFERROR('生産者価格表(106分類)'!AX71/'生産者価格表(106分類)'!AX$119,0)</f>
        <v>2.4130464184730917E-5</v>
      </c>
      <c r="AY71" s="303">
        <f>IFERROR('生産者価格表(106分類)'!AY71/'生産者価格表(106分類)'!AY$119,0)</f>
        <v>0</v>
      </c>
      <c r="AZ71" s="303">
        <f>IFERROR('生産者価格表(106分類)'!AZ71/'生産者価格表(106分類)'!AZ$119,0)</f>
        <v>3.6701288215216355E-5</v>
      </c>
      <c r="BA71" s="303">
        <f>IFERROR('生産者価格表(106分類)'!BA71/'生産者価格表(106分類)'!BA$119,0)</f>
        <v>1.1139889526125221E-3</v>
      </c>
      <c r="BB71" s="303">
        <f>IFERROR('生産者価格表(106分類)'!BB71/'生産者価格表(106分類)'!BB$119,0)</f>
        <v>9.5774867376158224E-5</v>
      </c>
      <c r="BC71" s="303">
        <f>IFERROR('生産者価格表(106分類)'!BC71/'生産者価格表(106分類)'!BC$119,0)</f>
        <v>2.1578979644022045E-4</v>
      </c>
      <c r="BD71" s="303">
        <f>IFERROR('生産者価格表(106分類)'!BD71/'生産者価格表(106分類)'!BD$119,0)</f>
        <v>0</v>
      </c>
      <c r="BE71" s="303">
        <f>IFERROR('生産者価格表(106分類)'!BE71/'生産者価格表(106分類)'!BE$119,0)</f>
        <v>7.94044665012407E-5</v>
      </c>
      <c r="BF71" s="303">
        <f>IFERROR('生産者価格表(106分類)'!BF71/'生産者価格表(106分類)'!BF$119,0)</f>
        <v>3.6081016954880915E-5</v>
      </c>
      <c r="BG71" s="303">
        <f>IFERROR('生産者価格表(106分類)'!BG71/'生産者価格表(106分類)'!BG$119,0)</f>
        <v>6.0962632926686946E-4</v>
      </c>
      <c r="BH71" s="303">
        <f>IFERROR('生産者価格表(106分類)'!BH71/'生産者価格表(106分類)'!BH$119,0)</f>
        <v>2.4899528219465314E-3</v>
      </c>
      <c r="BI71" s="303">
        <f>IFERROR('生産者価格表(106分類)'!BI71/'生産者価格表(106分類)'!BI$119,0)</f>
        <v>4.6488125315816066E-5</v>
      </c>
      <c r="BJ71" s="303">
        <f>IFERROR('生産者価格表(106分類)'!BJ71/'生産者価格表(106分類)'!BJ$119,0)</f>
        <v>0</v>
      </c>
      <c r="BK71" s="303">
        <f>IFERROR('生産者価格表(106分類)'!BK71/'生産者価格表(106分類)'!BK$119,0)</f>
        <v>3.0090717594307071E-4</v>
      </c>
      <c r="BL71" s="303">
        <f>IFERROR('生産者価格表(106分類)'!BL71/'生産者価格表(106分類)'!BL$119,0)</f>
        <v>4.8958279089785482E-6</v>
      </c>
      <c r="BM71" s="303">
        <f>IFERROR('生産者価格表(106分類)'!BM71/'生産者価格表(106分類)'!BM$119,0)</f>
        <v>3.640220310818662E-3</v>
      </c>
      <c r="BN71" s="303">
        <f>IFERROR('生産者価格表(106分類)'!BN71/'生産者価格表(106分類)'!BN$119,0)</f>
        <v>4.1274535249098306E-3</v>
      </c>
      <c r="BO71" s="303">
        <f>IFERROR('生産者価格表(106分類)'!BO71/'生産者価格表(106分類)'!BO$119,0)</f>
        <v>2.3982230491100102E-2</v>
      </c>
      <c r="BP71" s="303">
        <f>IFERROR('生産者価格表(106分類)'!BP71/'生産者価格表(106分類)'!BP$119,0)</f>
        <v>1.0092631917615433E-3</v>
      </c>
      <c r="BQ71" s="303">
        <f>IFERROR('生産者価格表(106分類)'!BQ71/'生産者価格表(106分類)'!BQ$119,0)</f>
        <v>9.3606162016152909E-4</v>
      </c>
      <c r="BR71" s="303">
        <f>IFERROR('生産者価格表(106分類)'!BR71/'生産者価格表(106分類)'!BR$119,0)</f>
        <v>0</v>
      </c>
      <c r="BS71" s="303">
        <f>IFERROR('生産者価格表(106分類)'!BS71/'生産者価格表(106分類)'!BS$119,0)</f>
        <v>8.906873479298114E-4</v>
      </c>
      <c r="BT71" s="303">
        <f>IFERROR('生産者価格表(106分類)'!BT71/'生産者価格表(106分類)'!BT$119,0)</f>
        <v>1.9374723768473825E-3</v>
      </c>
      <c r="BU71" s="303">
        <f>IFERROR('生産者価格表(106分類)'!BU71/'生産者価格表(106分類)'!BU$119,0)</f>
        <v>9.4865947280558486E-5</v>
      </c>
      <c r="BV71" s="303">
        <f>IFERROR('生産者価格表(106分類)'!BV71/'生産者価格表(106分類)'!BV$119,0)</f>
        <v>0</v>
      </c>
      <c r="BW71" s="303">
        <f>IFERROR('生産者価格表(106分類)'!BW71/'生産者価格表(106分類)'!BW$119,0)</f>
        <v>0</v>
      </c>
      <c r="BX71" s="303">
        <f>IFERROR('生産者価格表(106分類)'!BX71/'生産者価格表(106分類)'!BX$119,0)</f>
        <v>1.4863843164303432E-2</v>
      </c>
      <c r="BY71" s="303">
        <f>IFERROR('生産者価格表(106分類)'!BY71/'生産者価格表(106分類)'!BY$119,0)</f>
        <v>5.7756733838764545E-4</v>
      </c>
      <c r="BZ71" s="303">
        <f>IFERROR('生産者価格表(106分類)'!BZ71/'生産者価格表(106分類)'!BZ$119,0)</f>
        <v>0</v>
      </c>
      <c r="CA71" s="303">
        <f>IFERROR('生産者価格表(106分類)'!CA71/'生産者価格表(106分類)'!CA$119,0)</f>
        <v>1.6602944421371037E-3</v>
      </c>
      <c r="CB71" s="303">
        <f>IFERROR('生産者価格表(106分類)'!CB71/'生産者価格表(106分類)'!CB$119,0)</f>
        <v>5.3328539489437782E-4</v>
      </c>
      <c r="CC71" s="303">
        <f>IFERROR('生産者価格表(106分類)'!CC71/'生産者価格表(106分類)'!CC$119,0)</f>
        <v>2.6447041237261581E-3</v>
      </c>
      <c r="CD71" s="303">
        <f>IFERROR('生産者価格表(106分類)'!CD71/'生産者価格表(106分類)'!CD$119,0)</f>
        <v>1.0310282325019272E-3</v>
      </c>
      <c r="CE71" s="303">
        <f>IFERROR('生産者価格表(106分類)'!CE71/'生産者価格表(106分類)'!CE$119,0)</f>
        <v>5.8993804044005791E-3</v>
      </c>
      <c r="CF71" s="303">
        <f>IFERROR('生産者価格表(106分類)'!CF71/'生産者価格表(106分類)'!CF$119,0)</f>
        <v>1.2586549580228567E-3</v>
      </c>
      <c r="CG71" s="303">
        <f>IFERROR('生産者価格表(106分類)'!CG71/'生産者価格表(106分類)'!CG$119,0)</f>
        <v>5.2471172838888681E-3</v>
      </c>
      <c r="CH71" s="303">
        <f>IFERROR('生産者価格表(106分類)'!CH71/'生産者価格表(106分類)'!CH$119,0)</f>
        <v>5.7697038643392939E-3</v>
      </c>
      <c r="CI71" s="303">
        <f>IFERROR('生産者価格表(106分類)'!CI71/'生産者価格表(106分類)'!CI$119,0)</f>
        <v>2.1445965638558988E-4</v>
      </c>
      <c r="CJ71" s="303">
        <f>IFERROR('生産者価格表(106分類)'!CJ71/'生産者価格表(106分類)'!CJ$119,0)</f>
        <v>2.0260069703619313E-3</v>
      </c>
      <c r="CK71" s="303">
        <f>IFERROR('生産者価格表(106分類)'!CK71/'生産者価格表(106分類)'!CK$119,0)</f>
        <v>5.5843891728159711E-4</v>
      </c>
      <c r="CL71" s="303">
        <f>IFERROR('生産者価格表(106分類)'!CL71/'生産者価格表(106分類)'!CL$119,0)</f>
        <v>1.5779361901744397E-2</v>
      </c>
      <c r="CM71" s="303">
        <f>IFERROR('生産者価格表(106分類)'!CM71/'生産者価格表(106分類)'!CM$119,0)</f>
        <v>3.3517846053807724E-3</v>
      </c>
      <c r="CN71" s="303">
        <f>IFERROR('生産者価格表(106分類)'!CN71/'生産者価格表(106分類)'!CN$119,0)</f>
        <v>1.1355858093851921E-3</v>
      </c>
      <c r="CO71" s="303">
        <f>IFERROR('生産者価格表(106分類)'!CO71/'生産者価格表(106分類)'!CO$119,0)</f>
        <v>2.4138924830381563E-3</v>
      </c>
      <c r="CP71" s="303">
        <f>IFERROR('生産者価格表(106分類)'!CP71/'生産者価格表(106分類)'!CP$119,0)</f>
        <v>3.4013464718981655E-3</v>
      </c>
      <c r="CQ71" s="303">
        <f>IFERROR('生産者価格表(106分類)'!CQ71/'生産者価格表(106分類)'!CQ$119,0)</f>
        <v>2.5000397186332023E-3</v>
      </c>
      <c r="CR71" s="303">
        <f>IFERROR('生産者価格表(106分類)'!CR71/'生産者価格表(106分類)'!CR$119,0)</f>
        <v>2.9371493515798087E-3</v>
      </c>
      <c r="CS71" s="303">
        <f>IFERROR('生産者価格表(106分類)'!CS71/'生産者価格表(106分類)'!CS$119,0)</f>
        <v>2.56580976677347E-5</v>
      </c>
      <c r="CT71" s="303">
        <f>IFERROR('生産者価格表(106分類)'!CT71/'生産者価格表(106分類)'!CT$119,0)</f>
        <v>2.7862873406338679E-4</v>
      </c>
      <c r="CU71" s="303">
        <f>IFERROR('生産者価格表(106分類)'!CU71/'生産者価格表(106分類)'!CU$119,0)</f>
        <v>1.0361224817780467E-4</v>
      </c>
      <c r="CV71" s="303">
        <f>IFERROR('生産者価格表(106分類)'!CV71/'生産者価格表(106分類)'!CV$119,0)</f>
        <v>3.7548249615793826E-4</v>
      </c>
      <c r="CW71" s="303">
        <f>IFERROR('生産者価格表(106分類)'!CW71/'生産者価格表(106分類)'!CW$119,0)</f>
        <v>1.5109192570115956E-4</v>
      </c>
      <c r="CX71" s="303">
        <f>IFERROR('生産者価格表(106分類)'!CX71/'生産者価格表(106分類)'!CX$119,0)</f>
        <v>3.4693042343619432E-2</v>
      </c>
      <c r="CY71" s="303">
        <f>IFERROR('生産者価格表(106分類)'!CY71/'生産者価格表(106分類)'!CY$119,0)</f>
        <v>1.0011592110510264E-2</v>
      </c>
      <c r="CZ71" s="303">
        <f>IFERROR('生産者価格表(106分類)'!CZ71/'生産者価格表(106分類)'!CZ$119,0)</f>
        <v>1.0374507528354209E-2</v>
      </c>
      <c r="DA71" s="303">
        <f>IFERROR('生産者価格表(106分類)'!DA71/'生産者価格表(106分類)'!DA$119,0)</f>
        <v>9.8652801745424071E-3</v>
      </c>
      <c r="DB71" s="303">
        <f>IFERROR('生産者価格表(106分類)'!DB71/'生産者価格表(106分類)'!DB$119,0)</f>
        <v>6.0989046653810667E-3</v>
      </c>
      <c r="DC71" s="303">
        <f>IFERROR('生産者価格表(106分類)'!DC71/'生産者価格表(106分類)'!DC$119,0)</f>
        <v>0</v>
      </c>
      <c r="DD71" s="304">
        <f>IFERROR('生産者価格表(106分類)'!DD71/'生産者価格表(106分類)'!DD$119,0)</f>
        <v>1.0021977901483903E-2</v>
      </c>
      <c r="DE71" s="304">
        <f>IFERROR('生産者価格表(106分類)'!DE71/'生産者価格表(106分類)'!DE$119,0)</f>
        <v>3.1479827412844116E-3</v>
      </c>
    </row>
    <row r="72" spans="1:109" x14ac:dyDescent="0.15">
      <c r="A72" s="309" t="s">
        <v>154</v>
      </c>
      <c r="B72" s="302" t="s">
        <v>155</v>
      </c>
      <c r="C72" s="303">
        <f>IFERROR('生産者価格表(106分類)'!C72/'生産者価格表(106分類)'!C$119,0)</f>
        <v>7.8527497069138863E-2</v>
      </c>
      <c r="D72" s="303">
        <f>IFERROR('生産者価格表(106分類)'!D72/'生産者価格表(106分類)'!D$119,0)</f>
        <v>5.2719368522444646E-2</v>
      </c>
      <c r="E72" s="303">
        <f>IFERROR('生産者価格表(106分類)'!E72/'生産者価格表(106分類)'!E$119,0)</f>
        <v>5.1384706461560764E-2</v>
      </c>
      <c r="F72" s="303">
        <f>IFERROR('生産者価格表(106分類)'!F72/'生産者価格表(106分類)'!F$119,0)</f>
        <v>2.9481865790269259E-2</v>
      </c>
      <c r="G72" s="303">
        <f>IFERROR('生産者価格表(106分類)'!G72/'生産者価格表(106分類)'!G$119,0)</f>
        <v>7.8767120459604698E-2</v>
      </c>
      <c r="H72" s="303">
        <f>IFERROR('生産者価格表(106分類)'!H72/'生産者価格表(106分類)'!H$119,0)</f>
        <v>0</v>
      </c>
      <c r="I72" s="303">
        <f>IFERROR('生産者価格表(106分類)'!I72/'生産者価格表(106分類)'!I$119,0)</f>
        <v>1.2781191410965023E-2</v>
      </c>
      <c r="J72" s="303">
        <f>IFERROR('生産者価格表(106分類)'!J72/'生産者価格表(106分類)'!J$119,0)</f>
        <v>5.9073208489836986E-2</v>
      </c>
      <c r="K72" s="303">
        <f>IFERROR('生産者価格表(106分類)'!K72/'生産者価格表(106分類)'!K$119,0)</f>
        <v>3.8202901096025088E-2</v>
      </c>
      <c r="L72" s="303">
        <f>IFERROR('生産者価格表(106分類)'!L72/'生産者価格表(106分類)'!L$119,0)</f>
        <v>9.2259065910529583E-2</v>
      </c>
      <c r="M72" s="303">
        <f>IFERROR('生産者価格表(106分類)'!M72/'生産者価格表(106分類)'!M$119,0)</f>
        <v>0</v>
      </c>
      <c r="N72" s="303">
        <f>IFERROR('生産者価格表(106分類)'!N72/'生産者価格表(106分類)'!N$119,0)</f>
        <v>6.4124877203567479E-2</v>
      </c>
      <c r="O72" s="303">
        <f>IFERROR('生産者価格表(106分類)'!O72/'生産者価格表(106分類)'!O$119,0)</f>
        <v>8.6869959113800257E-2</v>
      </c>
      <c r="P72" s="303">
        <f>IFERROR('生産者価格表(106分類)'!P72/'生産者価格表(106分類)'!P$119,0)</f>
        <v>6.3873246203263276E-2</v>
      </c>
      <c r="Q72" s="303">
        <f>IFERROR('生産者価格表(106分類)'!Q72/'生産者価格表(106分類)'!Q$119,0)</f>
        <v>7.560165611699611E-2</v>
      </c>
      <c r="R72" s="303">
        <f>IFERROR('生産者価格表(106分類)'!R72/'生産者価格表(106分類)'!R$119,0)</f>
        <v>6.1766278085012019E-2</v>
      </c>
      <c r="S72" s="303">
        <f>IFERROR('生産者価格表(106分類)'!S72/'生産者価格表(106分類)'!S$119,0)</f>
        <v>7.7634510376562077E-2</v>
      </c>
      <c r="T72" s="303">
        <f>IFERROR('生産者価格表(106分類)'!T72/'生産者価格表(106分類)'!T$119,0)</f>
        <v>7.139401902972406E-2</v>
      </c>
      <c r="U72" s="303">
        <f>IFERROR('生産者価格表(106分類)'!U72/'生産者価格表(106分類)'!U$119,0)</f>
        <v>3.2186500104063508E-2</v>
      </c>
      <c r="V72" s="303">
        <f>IFERROR('生産者価格表(106分類)'!V72/'生産者価格表(106分類)'!V$119,0)</f>
        <v>3.2032390908938814E-2</v>
      </c>
      <c r="W72" s="303">
        <f>IFERROR('生産者価格表(106分類)'!W72/'生産者価格表(106分類)'!W$119,0)</f>
        <v>0</v>
      </c>
      <c r="X72" s="303">
        <f>IFERROR('生産者価格表(106分類)'!X72/'生産者価格表(106分類)'!X$119,0)</f>
        <v>6.1395248856727619E-2</v>
      </c>
      <c r="Y72" s="303">
        <f>IFERROR('生産者価格表(106分類)'!Y72/'生産者価格表(106分類)'!Y$119,0)</f>
        <v>0</v>
      </c>
      <c r="Z72" s="303">
        <f>IFERROR('生産者価格表(106分類)'!Z72/'生産者価格表(106分類)'!Z$119,0)</f>
        <v>4.0703934478315357E-2</v>
      </c>
      <c r="AA72" s="303">
        <f>IFERROR('生産者価格表(106分類)'!AA72/'生産者価格表(106分類)'!AA$119,0)</f>
        <v>5.067142884379508E-2</v>
      </c>
      <c r="AB72" s="303">
        <f>IFERROR('生産者価格表(106分類)'!AB72/'生産者価格表(106分類)'!AB$119,0)</f>
        <v>8.6853736252441149E-3</v>
      </c>
      <c r="AC72" s="303">
        <f>IFERROR('生産者価格表(106分類)'!AC72/'生産者価格表(106分類)'!AC$119,0)</f>
        <v>5.6135272924054055E-2</v>
      </c>
      <c r="AD72" s="303">
        <f>IFERROR('生産者価格表(106分類)'!AD72/'生産者価格表(106分類)'!AD$119,0)</f>
        <v>5.9669320342471015E-2</v>
      </c>
      <c r="AE72" s="303">
        <f>IFERROR('生産者価格表(106分類)'!AE72/'生産者価格表(106分類)'!AE$119,0)</f>
        <v>5.6542026476363409E-2</v>
      </c>
      <c r="AF72" s="303">
        <f>IFERROR('生産者価格表(106分類)'!AF72/'生産者価格表(106分類)'!AF$119,0)</f>
        <v>8.8084702907711754E-2</v>
      </c>
      <c r="AG72" s="303">
        <f>IFERROR('生産者価格表(106分類)'!AG72/'生産者価格表(106分類)'!AG$119,0)</f>
        <v>4.0838470435332133E-2</v>
      </c>
      <c r="AH72" s="303">
        <f>IFERROR('生産者価格表(106分類)'!AH72/'生産者価格表(106分類)'!AH$119,0)</f>
        <v>3.3679302916684882E-2</v>
      </c>
      <c r="AI72" s="303">
        <f>IFERROR('生産者価格表(106分類)'!AI72/'生産者価格表(106分類)'!AI$119,0)</f>
        <v>4.7626463046710088E-2</v>
      </c>
      <c r="AJ72" s="303">
        <f>IFERROR('生産者価格表(106分類)'!AJ72/'生産者価格表(106分類)'!AJ$119,0)</f>
        <v>4.3460217755110331E-2</v>
      </c>
      <c r="AK72" s="303">
        <f>IFERROR('生産者価格表(106分類)'!AK72/'生産者価格表(106分類)'!AK$119,0)</f>
        <v>0</v>
      </c>
      <c r="AL72" s="303">
        <f>IFERROR('生産者価格表(106分類)'!AL72/'生産者価格表(106分類)'!AL$119,0)</f>
        <v>0</v>
      </c>
      <c r="AM72" s="303">
        <f>IFERROR('生産者価格表(106分類)'!AM72/'生産者価格表(106分類)'!AM$119,0)</f>
        <v>0</v>
      </c>
      <c r="AN72" s="303">
        <f>IFERROR('生産者価格表(106分類)'!AN72/'生産者価格表(106分類)'!AN$119,0)</f>
        <v>7.5723090557524977E-2</v>
      </c>
      <c r="AO72" s="303">
        <f>IFERROR('生産者価格表(106分類)'!AO72/'生産者価格表(106分類)'!AO$119,0)</f>
        <v>8.6259424161472253E-3</v>
      </c>
      <c r="AP72" s="303">
        <f>IFERROR('生産者価格表(106分類)'!AP72/'生産者価格表(106分類)'!AP$119,0)</f>
        <v>6.0836416132816026E-2</v>
      </c>
      <c r="AQ72" s="303">
        <f>IFERROR('生産者価格表(106分類)'!AQ72/'生産者価格表(106分類)'!AQ$119,0)</f>
        <v>4.983325877935877E-2</v>
      </c>
      <c r="AR72" s="303">
        <f>IFERROR('生産者価格表(106分類)'!AR72/'生産者価格表(106分類)'!AR$119,0)</f>
        <v>4.3072879134821114E-2</v>
      </c>
      <c r="AS72" s="303">
        <f>IFERROR('生産者価格表(106分類)'!AS72/'生産者価格表(106分類)'!AS$119,0)</f>
        <v>4.2587659130174219E-2</v>
      </c>
      <c r="AT72" s="303">
        <f>IFERROR('生産者価格表(106分類)'!AT72/'生産者価格表(106分類)'!AT$119,0)</f>
        <v>5.0004845770598667E-2</v>
      </c>
      <c r="AU72" s="303">
        <f>IFERROR('生産者価格表(106分類)'!AU72/'生産者価格表(106分類)'!AU$119,0)</f>
        <v>4.6681393649684925E-2</v>
      </c>
      <c r="AV72" s="303">
        <f>IFERROR('生産者価格表(106分類)'!AV72/'生産者価格表(106分類)'!AV$119,0)</f>
        <v>4.5110332289068841E-2</v>
      </c>
      <c r="AW72" s="303">
        <f>IFERROR('生産者価格表(106分類)'!AW72/'生産者価格表(106分類)'!AW$119,0)</f>
        <v>3.728570172209042E-2</v>
      </c>
      <c r="AX72" s="303">
        <f>IFERROR('生産者価格表(106分類)'!AX72/'生産者価格表(106分類)'!AX$119,0)</f>
        <v>5.2917313538540921E-2</v>
      </c>
      <c r="AY72" s="303">
        <f>IFERROR('生産者価格表(106分類)'!AY72/'生産者価格表(106分類)'!AY$119,0)</f>
        <v>5.6356039905954121E-2</v>
      </c>
      <c r="AZ72" s="303">
        <f>IFERROR('生産者価格表(106分類)'!AZ72/'生産者価格表(106分類)'!AZ$119,0)</f>
        <v>3.2150328476529523E-2</v>
      </c>
      <c r="BA72" s="303">
        <f>IFERROR('生産者価格表(106分類)'!BA72/'生産者価格表(106分類)'!BA$119,0)</f>
        <v>4.6077913153791263E-2</v>
      </c>
      <c r="BB72" s="303">
        <f>IFERROR('生産者価格表(106分類)'!BB72/'生産者価格表(106分類)'!BB$119,0)</f>
        <v>4.4713876641970816E-2</v>
      </c>
      <c r="BC72" s="303">
        <f>IFERROR('生産者価格表(106分類)'!BC72/'生産者価格表(106分類)'!BC$119,0)</f>
        <v>3.8852576807861458E-2</v>
      </c>
      <c r="BD72" s="303">
        <f>IFERROR('生産者価格表(106分類)'!BD72/'生産者価格表(106分類)'!BD$119,0)</f>
        <v>0</v>
      </c>
      <c r="BE72" s="303">
        <f>IFERROR('生産者価格表(106分類)'!BE72/'生産者価格表(106分類)'!BE$119,0)</f>
        <v>1.7607940446650126E-2</v>
      </c>
      <c r="BF72" s="303">
        <f>IFERROR('生産者価格表(106分類)'!BF72/'生産者価格表(106分類)'!BF$119,0)</f>
        <v>6.6328327206411283E-2</v>
      </c>
      <c r="BG72" s="303">
        <f>IFERROR('生産者価格表(106分類)'!BG72/'生産者価格表(106分類)'!BG$119,0)</f>
        <v>5.8264624509999106E-2</v>
      </c>
      <c r="BH72" s="303">
        <f>IFERROR('生産者価格表(106分類)'!BH72/'生産者価格表(106分類)'!BH$119,0)</f>
        <v>3.8397693517385985E-2</v>
      </c>
      <c r="BI72" s="303">
        <f>IFERROR('生産者価格表(106分類)'!BI72/'生産者価格表(106分類)'!BI$119,0)</f>
        <v>9.8901128516085568E-2</v>
      </c>
      <c r="BJ72" s="303">
        <f>IFERROR('生産者価格表(106分類)'!BJ72/'生産者価格表(106分類)'!BJ$119,0)</f>
        <v>5.6110140335814355E-3</v>
      </c>
      <c r="BK72" s="303">
        <f>IFERROR('生産者価格表(106分類)'!BK72/'生産者価格表(106分類)'!BK$119,0)</f>
        <v>5.6169614242020556E-2</v>
      </c>
      <c r="BL72" s="303">
        <f>IFERROR('生産者価格表(106分類)'!BL72/'生産者価格表(106分類)'!BL$119,0)</f>
        <v>6.6639606090587944E-2</v>
      </c>
      <c r="BM72" s="303">
        <f>IFERROR('生産者価格表(106分類)'!BM72/'生産者価格表(106分類)'!BM$119,0)</f>
        <v>4.1730062171797401E-2</v>
      </c>
      <c r="BN72" s="303">
        <f>IFERROR('生産者価格表(106分類)'!BN72/'生産者価格表(106分類)'!BN$119,0)</f>
        <v>3.3598116892697649E-2</v>
      </c>
      <c r="BO72" s="303">
        <f>IFERROR('生産者価格表(106分類)'!BO72/'生産者価格表(106分類)'!BO$119,0)</f>
        <v>9.1629816858059699E-3</v>
      </c>
      <c r="BP72" s="303">
        <f>IFERROR('生産者価格表(106分類)'!BP72/'生産者価格表(106分類)'!BP$119,0)</f>
        <v>2.3771990538541815E-2</v>
      </c>
      <c r="BQ72" s="303">
        <f>IFERROR('生産者価格表(106分類)'!BQ72/'生産者価格表(106分類)'!BQ$119,0)</f>
        <v>1.9092909958498397E-2</v>
      </c>
      <c r="BR72" s="303">
        <f>IFERROR('生産者価格表(106分類)'!BR72/'生産者価格表(106分類)'!BR$119,0)</f>
        <v>1.4240650268852345E-2</v>
      </c>
      <c r="BS72" s="303">
        <f>IFERROR('生産者価格表(106分類)'!BS72/'生産者価格表(106分類)'!BS$119,0)</f>
        <v>9.7235136790213492E-3</v>
      </c>
      <c r="BT72" s="303">
        <f>IFERROR('生産者価格表(106分類)'!BT72/'生産者価格表(106分類)'!BT$119,0)</f>
        <v>5.1159778533835616E-3</v>
      </c>
      <c r="BU72" s="303">
        <f>IFERROR('生産者価格表(106分類)'!BU72/'生産者価格表(106分類)'!BU$119,0)</f>
        <v>1.9256528015467347E-3</v>
      </c>
      <c r="BV72" s="303">
        <f>IFERROR('生産者価格表(106分類)'!BV72/'生産者価格表(106分類)'!BV$119,0)</f>
        <v>3.7083740200037772E-3</v>
      </c>
      <c r="BW72" s="303">
        <f>IFERROR('生産者価格表(106分類)'!BW72/'生産者価格表(106分類)'!BW$119,0)</f>
        <v>9.1518346639580042E-4</v>
      </c>
      <c r="BX72" s="303">
        <f>IFERROR('生産者価格表(106分類)'!BX72/'生産者価格表(106分類)'!BX$119,0)</f>
        <v>2.7361356130042049E-3</v>
      </c>
      <c r="BY72" s="303">
        <f>IFERROR('生産者価格表(106分類)'!BY72/'生産者価格表(106分類)'!BY$119,0)</f>
        <v>4.6163806136147473E-3</v>
      </c>
      <c r="BZ72" s="303">
        <f>IFERROR('生産者価格表(106分類)'!BZ72/'生産者価格表(106分類)'!BZ$119,0)</f>
        <v>0.11029274878652492</v>
      </c>
      <c r="CA72" s="303">
        <f>IFERROR('生産者価格表(106分類)'!CA72/'生産者価格表(106分類)'!CA$119,0)</f>
        <v>1.6595236973201422E-2</v>
      </c>
      <c r="CB72" s="303">
        <f>IFERROR('生産者価格表(106分類)'!CB72/'生産者価格表(106分類)'!CB$119,0)</f>
        <v>8.2437312759059377E-3</v>
      </c>
      <c r="CC72" s="303">
        <f>IFERROR('生産者価格表(106分類)'!CC72/'生産者価格表(106分類)'!CC$119,0)</f>
        <v>7.9125522832133154E-3</v>
      </c>
      <c r="CD72" s="303">
        <f>IFERROR('生産者価格表(106分類)'!CD72/'生産者価格表(106分類)'!CD$119,0)</f>
        <v>7.3802363185644718E-3</v>
      </c>
      <c r="CE72" s="303">
        <f>IFERROR('生産者価格表(106分類)'!CE72/'生産者価格表(106分類)'!CE$119,0)</f>
        <v>6.9797629101373123E-3</v>
      </c>
      <c r="CF72" s="303">
        <f>IFERROR('生産者価格表(106分類)'!CF72/'生産者価格表(106分類)'!CF$119,0)</f>
        <v>8.4622719540481811E-3</v>
      </c>
      <c r="CG72" s="303">
        <f>IFERROR('生産者価格表(106分類)'!CG72/'生産者価格表(106分類)'!CG$119,0)</f>
        <v>5.178798131078661E-3</v>
      </c>
      <c r="CH72" s="303">
        <f>IFERROR('生産者価格表(106分類)'!CH72/'生産者価格表(106分類)'!CH$119,0)</f>
        <v>4.263500302179246E-3</v>
      </c>
      <c r="CI72" s="303">
        <f>IFERROR('生産者価格表(106分類)'!CI72/'生産者価格表(106分類)'!CI$119,0)</f>
        <v>1.447245247842089E-2</v>
      </c>
      <c r="CJ72" s="303">
        <f>IFERROR('生産者価格表(106分類)'!CJ72/'生産者価格表(106分類)'!CJ$119,0)</f>
        <v>6.1229185724788558E-3</v>
      </c>
      <c r="CK72" s="303">
        <f>IFERROR('生産者価格表(106分類)'!CK72/'生産者価格表(106分類)'!CK$119,0)</f>
        <v>5.2486644588144067E-2</v>
      </c>
      <c r="CL72" s="303">
        <f>IFERROR('生産者価格表(106分類)'!CL72/'生産者価格表(106分類)'!CL$119,0)</f>
        <v>8.3836815359778858E-3</v>
      </c>
      <c r="CM72" s="303">
        <f>IFERROR('生産者価格表(106分類)'!CM72/'生産者価格表(106分類)'!CM$119,0)</f>
        <v>1.0004756889096264E-2</v>
      </c>
      <c r="CN72" s="303">
        <f>IFERROR('生産者価格表(106分類)'!CN72/'生産者価格表(106分類)'!CN$119,0)</f>
        <v>1.0652879513692237E-2</v>
      </c>
      <c r="CO72" s="303">
        <f>IFERROR('生産者価格表(106分類)'!CO72/'生産者価格表(106分類)'!CO$119,0)</f>
        <v>6.364348402499663E-2</v>
      </c>
      <c r="CP72" s="303">
        <f>IFERROR('生産者価格表(106分類)'!CP72/'生産者価格表(106分類)'!CP$119,0)</f>
        <v>1.6146699033845906E-2</v>
      </c>
      <c r="CQ72" s="303">
        <f>IFERROR('生産者価格表(106分類)'!CQ72/'生産者価格表(106分類)'!CQ$119,0)</f>
        <v>3.0146690842074744E-2</v>
      </c>
      <c r="CR72" s="303">
        <f>IFERROR('生産者価格表(106分類)'!CR72/'生産者価格表(106分類)'!CR$119,0)</f>
        <v>2.7551765228903534E-2</v>
      </c>
      <c r="CS72" s="303">
        <f>IFERROR('生産者価格表(106分類)'!CS72/'生産者価格表(106分類)'!CS$119,0)</f>
        <v>4.2261861710662554E-2</v>
      </c>
      <c r="CT72" s="303">
        <f>IFERROR('生産者価格表(106分類)'!CT72/'生産者価格表(106分類)'!CT$119,0)</f>
        <v>1.1390920239541144E-2</v>
      </c>
      <c r="CU72" s="303">
        <f>IFERROR('生産者価格表(106分類)'!CU72/'生産者価格表(106分類)'!CU$119,0)</f>
        <v>7.8938163529623084E-3</v>
      </c>
      <c r="CV72" s="303">
        <f>IFERROR('生産者価格表(106分類)'!CV72/'生産者価格表(106分類)'!CV$119,0)</f>
        <v>4.1927651670655527E-2</v>
      </c>
      <c r="CW72" s="303">
        <f>IFERROR('生産者価格表(106分類)'!CW72/'生産者価格表(106分類)'!CW$119,0)</f>
        <v>1.2149209871551396E-2</v>
      </c>
      <c r="CX72" s="303">
        <f>IFERROR('生産者価格表(106分類)'!CX72/'生産者価格表(106分類)'!CX$119,0)</f>
        <v>5.930940514596604E-2</v>
      </c>
      <c r="CY72" s="303">
        <f>IFERROR('生産者価格表(106分類)'!CY72/'生産者価格表(106分類)'!CY$119,0)</f>
        <v>0.11819604340240403</v>
      </c>
      <c r="CZ72" s="303">
        <f>IFERROR('生産者価格表(106分類)'!CZ72/'生産者価格表(106分類)'!CZ$119,0)</f>
        <v>3.2997990250315024E-2</v>
      </c>
      <c r="DA72" s="303">
        <f>IFERROR('生産者価格表(106分類)'!DA72/'生産者価格表(106分類)'!DA$119,0)</f>
        <v>2.6761607999253225E-2</v>
      </c>
      <c r="DB72" s="303">
        <f>IFERROR('生産者価格表(106分類)'!DB72/'生産者価格表(106分類)'!DB$119,0)</f>
        <v>2.3088381861041795E-2</v>
      </c>
      <c r="DC72" s="303">
        <f>IFERROR('生産者価格表(106分類)'!DC72/'生産者価格表(106分類)'!DC$119,0)</f>
        <v>0.22230625184795821</v>
      </c>
      <c r="DD72" s="304">
        <f>IFERROR('生産者価格表(106分類)'!DD72/'生産者価格表(106分類)'!DD$119,0)</f>
        <v>1.1815092314724645E-2</v>
      </c>
      <c r="DE72" s="304">
        <f>IFERROR('生産者価格表(106分類)'!DE72/'生産者価格表(106分類)'!DE$119,0)</f>
        <v>3.6349338408664958E-2</v>
      </c>
    </row>
    <row r="73" spans="1:109" x14ac:dyDescent="0.15">
      <c r="A73" s="309" t="s">
        <v>156</v>
      </c>
      <c r="B73" s="302" t="s">
        <v>157</v>
      </c>
      <c r="C73" s="303">
        <f>IFERROR('生産者価格表(106分類)'!C73/'生産者価格表(106分類)'!C$119,0)</f>
        <v>4.0268997074516012E-3</v>
      </c>
      <c r="D73" s="303">
        <f>IFERROR('生産者価格表(106分類)'!D73/'生産者価格表(106分類)'!D$119,0)</f>
        <v>3.2611281719262543E-3</v>
      </c>
      <c r="E73" s="303">
        <f>IFERROR('生産者価格表(106分類)'!E73/'生産者価格表(106分類)'!E$119,0)</f>
        <v>1.1339621824669291E-2</v>
      </c>
      <c r="F73" s="303">
        <f>IFERROR('生産者価格表(106分類)'!F73/'生産者価格表(106分類)'!F$119,0)</f>
        <v>2.5671194936659484E-2</v>
      </c>
      <c r="G73" s="303">
        <f>IFERROR('生産者価格表(106分類)'!G73/'生産者価格表(106分類)'!G$119,0)</f>
        <v>1.0999686840023148E-2</v>
      </c>
      <c r="H73" s="303">
        <f>IFERROR('生産者価格表(106分類)'!H73/'生産者価格表(106分類)'!H$119,0)</f>
        <v>0</v>
      </c>
      <c r="I73" s="303">
        <f>IFERROR('生産者価格表(106分類)'!I73/'生産者価格表(106分類)'!I$119,0)</f>
        <v>2.2796465910516612E-2</v>
      </c>
      <c r="J73" s="303">
        <f>IFERROR('生産者価格表(106分類)'!J73/'生産者価格表(106分類)'!J$119,0)</f>
        <v>2.8354693343641416E-3</v>
      </c>
      <c r="K73" s="303">
        <f>IFERROR('生産者価格表(106分類)'!K73/'生産者価格表(106分類)'!K$119,0)</f>
        <v>1.285413909959672E-2</v>
      </c>
      <c r="L73" s="303">
        <f>IFERROR('生産者価格表(106分類)'!L73/'生産者価格表(106分類)'!L$119,0)</f>
        <v>3.1772706929638506E-3</v>
      </c>
      <c r="M73" s="303">
        <f>IFERROR('生産者価格表(106分類)'!M73/'生産者価格表(106分類)'!M$119,0)</f>
        <v>0</v>
      </c>
      <c r="N73" s="303">
        <f>IFERROR('生産者価格表(106分類)'!N73/'生産者価格表(106分類)'!N$119,0)</f>
        <v>1.6684844406284084E-2</v>
      </c>
      <c r="O73" s="303">
        <f>IFERROR('生産者価格表(106分類)'!O73/'生産者価格表(106分類)'!O$119,0)</f>
        <v>1.7400015858396716E-2</v>
      </c>
      <c r="P73" s="303">
        <f>IFERROR('生産者価格表(106分類)'!P73/'生産者価格表(106分類)'!P$119,0)</f>
        <v>8.0842211494873521E-3</v>
      </c>
      <c r="Q73" s="303">
        <f>IFERROR('生産者価格表(106分類)'!Q73/'生産者価格表(106分類)'!Q$119,0)</f>
        <v>1.35424715469664E-2</v>
      </c>
      <c r="R73" s="303">
        <f>IFERROR('生産者価格表(106分類)'!R73/'生産者価格表(106分類)'!R$119,0)</f>
        <v>7.7221791390282273E-3</v>
      </c>
      <c r="S73" s="303">
        <f>IFERROR('生産者価格表(106分類)'!S73/'生産者価格表(106分類)'!S$119,0)</f>
        <v>8.5685665646318843E-3</v>
      </c>
      <c r="T73" s="303">
        <f>IFERROR('生産者価格表(106分類)'!T73/'生産者価格表(106分類)'!T$119,0)</f>
        <v>8.7959876478441029E-3</v>
      </c>
      <c r="U73" s="303">
        <f>IFERROR('生産者価格表(106分類)'!U73/'生産者価格表(106分類)'!U$119,0)</f>
        <v>9.2490731486415713E-3</v>
      </c>
      <c r="V73" s="303">
        <f>IFERROR('生産者価格表(106分類)'!V73/'生産者価格表(106分類)'!V$119,0)</f>
        <v>9.5891622389689974E-3</v>
      </c>
      <c r="W73" s="303">
        <f>IFERROR('生産者価格表(106分類)'!W73/'生産者価格表(106分類)'!W$119,0)</f>
        <v>0</v>
      </c>
      <c r="X73" s="303">
        <f>IFERROR('生産者価格表(106分類)'!X73/'生産者価格表(106分類)'!X$119,0)</f>
        <v>5.8666423174378521E-3</v>
      </c>
      <c r="Y73" s="303">
        <f>IFERROR('生産者価格表(106分類)'!Y73/'生産者価格表(106分類)'!Y$119,0)</f>
        <v>0</v>
      </c>
      <c r="Z73" s="303">
        <f>IFERROR('生産者価格表(106分類)'!Z73/'生産者価格表(106分類)'!Z$119,0)</f>
        <v>5.8955395124706544E-3</v>
      </c>
      <c r="AA73" s="303">
        <f>IFERROR('生産者価格表(106分類)'!AA73/'生産者価格表(106分類)'!AA$119,0)</f>
        <v>2.3012246506218581E-2</v>
      </c>
      <c r="AB73" s="303">
        <f>IFERROR('生産者価格表(106分類)'!AB73/'生産者価格表(106分類)'!AB$119,0)</f>
        <v>2.8779936272998251E-3</v>
      </c>
      <c r="AC73" s="303">
        <f>IFERROR('生産者価格表(106分類)'!AC73/'生産者価格表(106分類)'!AC$119,0)</f>
        <v>2.0453283205878582E-3</v>
      </c>
      <c r="AD73" s="303">
        <f>IFERROR('生産者価格表(106分類)'!AD73/'生産者価格表(106分類)'!AD$119,0)</f>
        <v>3.4203871171629794E-3</v>
      </c>
      <c r="AE73" s="303">
        <f>IFERROR('生産者価格表(106分類)'!AE73/'生産者価格表(106分類)'!AE$119,0)</f>
        <v>5.8695606274940353E-3</v>
      </c>
      <c r="AF73" s="303">
        <f>IFERROR('生産者価格表(106分類)'!AF73/'生産者価格表(106分類)'!AF$119,0)</f>
        <v>5.7364096080910242E-3</v>
      </c>
      <c r="AG73" s="303">
        <f>IFERROR('生産者価格表(106分類)'!AG73/'生産者価格表(106分類)'!AG$119,0)</f>
        <v>1.0302025826606413E-2</v>
      </c>
      <c r="AH73" s="303">
        <f>IFERROR('生産者価格表(106分類)'!AH73/'生産者価格表(106分類)'!AH$119,0)</f>
        <v>9.5714246888400738E-3</v>
      </c>
      <c r="AI73" s="303">
        <f>IFERROR('生産者価格表(106分類)'!AI73/'生産者価格表(106分類)'!AI$119,0)</f>
        <v>1.7565277620236242E-2</v>
      </c>
      <c r="AJ73" s="303">
        <f>IFERROR('生産者価格表(106分類)'!AJ73/'生産者価格表(106分類)'!AJ$119,0)</f>
        <v>9.2660223808731079E-3</v>
      </c>
      <c r="AK73" s="303">
        <f>IFERROR('生産者価格表(106分類)'!AK73/'生産者価格表(106分類)'!AK$119,0)</f>
        <v>0</v>
      </c>
      <c r="AL73" s="303">
        <f>IFERROR('生産者価格表(106分類)'!AL73/'生産者価格表(106分類)'!AL$119,0)</f>
        <v>0</v>
      </c>
      <c r="AM73" s="303">
        <f>IFERROR('生産者価格表(106分類)'!AM73/'生産者価格表(106分類)'!AM$119,0)</f>
        <v>0</v>
      </c>
      <c r="AN73" s="303">
        <f>IFERROR('生産者価格表(106分類)'!AN73/'生産者価格表(106分類)'!AN$119,0)</f>
        <v>6.2708131915350735E-3</v>
      </c>
      <c r="AO73" s="303">
        <f>IFERROR('生産者価格表(106分類)'!AO73/'生産者価格表(106分類)'!AO$119,0)</f>
        <v>7.5611754229741764E-3</v>
      </c>
      <c r="AP73" s="303">
        <f>IFERROR('生産者価格表(106分類)'!AP73/'生産者価格表(106分類)'!AP$119,0)</f>
        <v>6.9475773707479921E-3</v>
      </c>
      <c r="AQ73" s="303">
        <f>IFERROR('生産者価格表(106分類)'!AQ73/'生産者価格表(106分類)'!AQ$119,0)</f>
        <v>1.3287151753358699E-2</v>
      </c>
      <c r="AR73" s="303">
        <f>IFERROR('生産者価格表(106分類)'!AR73/'生産者価格表(106分類)'!AR$119,0)</f>
        <v>8.2626865173322361E-3</v>
      </c>
      <c r="AS73" s="303">
        <f>IFERROR('生産者価格表(106分類)'!AS73/'生産者価格表(106分類)'!AS$119,0)</f>
        <v>6.3464788864282268E-3</v>
      </c>
      <c r="AT73" s="303">
        <f>IFERROR('生産者価格表(106分類)'!AT73/'生産者価格表(106分類)'!AT$119,0)</f>
        <v>7.0428387374302202E-3</v>
      </c>
      <c r="AU73" s="303">
        <f>IFERROR('生産者価格表(106分類)'!AU73/'生産者価格表(106分類)'!AU$119,0)</f>
        <v>1.2204397954220653E-2</v>
      </c>
      <c r="AV73" s="303">
        <f>IFERROR('生産者価格表(106分類)'!AV73/'生産者価格表(106分類)'!AV$119,0)</f>
        <v>5.3235603049937349E-3</v>
      </c>
      <c r="AW73" s="303">
        <f>IFERROR('生産者価格表(106分類)'!AW73/'生産者価格表(106分類)'!AW$119,0)</f>
        <v>6.0193935530365736E-3</v>
      </c>
      <c r="AX73" s="303">
        <f>IFERROR('生産者価格表(106分類)'!AX73/'生産者価格表(106分類)'!AX$119,0)</f>
        <v>4.4745626179587454E-3</v>
      </c>
      <c r="AY73" s="303">
        <f>IFERROR('生産者価格表(106分類)'!AY73/'生産者価格表(106分類)'!AY$119,0)</f>
        <v>5.5363156891402431E-3</v>
      </c>
      <c r="AZ73" s="303">
        <f>IFERROR('生産者価格表(106分類)'!AZ73/'生産者価格表(106分類)'!AZ$119,0)</f>
        <v>7.1934524901824054E-3</v>
      </c>
      <c r="BA73" s="303">
        <f>IFERROR('生産者価格表(106分類)'!BA73/'生産者価格表(106分類)'!BA$119,0)</f>
        <v>9.7417871395723762E-3</v>
      </c>
      <c r="BB73" s="303">
        <f>IFERROR('生産者価格表(106分類)'!BB73/'生産者価格表(106分類)'!BB$119,0)</f>
        <v>6.5695065808697006E-3</v>
      </c>
      <c r="BC73" s="303">
        <f>IFERROR('生産者価格表(106分類)'!BC73/'生産者価格表(106分類)'!BC$119,0)</f>
        <v>8.2989400266352872E-3</v>
      </c>
      <c r="BD73" s="303">
        <f>IFERROR('生産者価格表(106分類)'!BD73/'生産者価格表(106分類)'!BD$119,0)</f>
        <v>0</v>
      </c>
      <c r="BE73" s="303">
        <f>IFERROR('生産者価格表(106分類)'!BE73/'生産者価格表(106分類)'!BE$119,0)</f>
        <v>2.838709677419355E-3</v>
      </c>
      <c r="BF73" s="303">
        <f>IFERROR('生産者価格表(106分類)'!BF73/'生産者価格表(106分類)'!BF$119,0)</f>
        <v>3.6914534118712024E-3</v>
      </c>
      <c r="BG73" s="303">
        <f>IFERROR('生産者価格表(106分類)'!BG73/'生産者価格表(106分類)'!BG$119,0)</f>
        <v>1.3763275505790764E-2</v>
      </c>
      <c r="BH73" s="303">
        <f>IFERROR('生産者価格表(106分類)'!BH73/'生産者価格表(106分類)'!BH$119,0)</f>
        <v>8.605626419709942E-3</v>
      </c>
      <c r="BI73" s="303">
        <f>IFERROR('生産者価格表(106分類)'!BI73/'生産者価格表(106分類)'!BI$119,0)</f>
        <v>2.009162876873842E-2</v>
      </c>
      <c r="BJ73" s="303">
        <f>IFERROR('生産者価格表(106分類)'!BJ73/'生産者価格表(106分類)'!BJ$119,0)</f>
        <v>2.1827328298738126E-3</v>
      </c>
      <c r="BK73" s="303">
        <f>IFERROR('生産者価格表(106分類)'!BK73/'生産者価格表(106分類)'!BK$119,0)</f>
        <v>1.022627342984017E-2</v>
      </c>
      <c r="BL73" s="303">
        <f>IFERROR('生産者価格表(106分類)'!BL73/'生産者価格表(106分類)'!BL$119,0)</f>
        <v>6.4700591193473768E-3</v>
      </c>
      <c r="BM73" s="303">
        <f>IFERROR('生産者価格表(106分類)'!BM73/'生産者価格表(106分類)'!BM$119,0)</f>
        <v>1.6762081748639576E-2</v>
      </c>
      <c r="BN73" s="303">
        <f>IFERROR('生産者価格表(106分類)'!BN73/'生産者価格表(106分類)'!BN$119,0)</f>
        <v>2.475133020748169E-2</v>
      </c>
      <c r="BO73" s="303">
        <f>IFERROR('生産者価格表(106分類)'!BO73/'生産者価格表(106分類)'!BO$119,0)</f>
        <v>2.001078385541348E-2</v>
      </c>
      <c r="BP73" s="303">
        <f>IFERROR('生産者価格表(106分類)'!BP73/'生産者価格表(106分類)'!BP$119,0)</f>
        <v>5.9193030038644017E-3</v>
      </c>
      <c r="BQ73" s="303">
        <f>IFERROR('生産者価格表(106分類)'!BQ73/'生産者価格表(106分類)'!BQ$119,0)</f>
        <v>2.5450174706901599E-2</v>
      </c>
      <c r="BR73" s="303">
        <f>IFERROR('生産者価格表(106分類)'!BR73/'生産者価格表(106分類)'!BR$119,0)</f>
        <v>2.9999960244510293E-2</v>
      </c>
      <c r="BS73" s="303">
        <f>IFERROR('生産者価格表(106分類)'!BS73/'生産者価格表(106分類)'!BS$119,0)</f>
        <v>1.3647607904744681E-2</v>
      </c>
      <c r="BT73" s="303">
        <f>IFERROR('生産者価格表(106分類)'!BT73/'生産者価格表(106分類)'!BT$119,0)</f>
        <v>3.5050329073114186E-2</v>
      </c>
      <c r="BU73" s="303">
        <f>IFERROR('生産者価格表(106分類)'!BU73/'生産者価格表(106分類)'!BU$119,0)</f>
        <v>0.10986064360248818</v>
      </c>
      <c r="BV73" s="303">
        <f>IFERROR('生産者価格表(106分類)'!BV73/'生産者価格表(106分類)'!BV$119,0)</f>
        <v>7.4594157996889732E-2</v>
      </c>
      <c r="BW73" s="303">
        <f>IFERROR('生産者価格表(106分類)'!BW73/'生産者価格表(106分類)'!BW$119,0)</f>
        <v>9.4008739625776702E-2</v>
      </c>
      <c r="BX73" s="303">
        <f>IFERROR('生産者価格表(106分類)'!BX73/'生産者価格表(106分類)'!BX$119,0)</f>
        <v>4.3172792508389596E-2</v>
      </c>
      <c r="BY73" s="303">
        <f>IFERROR('生産者価格表(106分類)'!BY73/'生産者価格表(106分類)'!BY$119,0)</f>
        <v>4.1541392210415187E-3</v>
      </c>
      <c r="BZ73" s="303">
        <f>IFERROR('生産者価格表(106分類)'!BZ73/'生産者価格表(106分類)'!BZ$119,0)</f>
        <v>4.1803196658068642E-2</v>
      </c>
      <c r="CA73" s="303">
        <f>IFERROR('生産者価格表(106分類)'!CA73/'生産者価格表(106分類)'!CA$119,0)</f>
        <v>5.398318719277561E-2</v>
      </c>
      <c r="CB73" s="303">
        <f>IFERROR('生産者価格表(106分類)'!CB73/'生産者価格表(106分類)'!CB$119,0)</f>
        <v>1.7180889692224515E-2</v>
      </c>
      <c r="CC73" s="303">
        <f>IFERROR('生産者価格表(106分類)'!CC73/'生産者価格表(106分類)'!CC$119,0)</f>
        <v>1.7947575448330051E-2</v>
      </c>
      <c r="CD73" s="303">
        <f>IFERROR('生産者価格表(106分類)'!CD73/'生産者価格表(106分類)'!CD$119,0)</f>
        <v>4.2647201232966425E-3</v>
      </c>
      <c r="CE73" s="303">
        <f>IFERROR('生産者価格表(106分類)'!CE73/'生産者価格表(106分類)'!CE$119,0)</f>
        <v>1.0447536261555217E-2</v>
      </c>
      <c r="CF73" s="303">
        <f>IFERROR('生産者価格表(106分類)'!CF73/'生産者価格表(106分類)'!CF$119,0)</f>
        <v>1.0181099895278816E-3</v>
      </c>
      <c r="CG73" s="303">
        <f>IFERROR('生産者価格表(106分類)'!CG73/'生産者価格表(106分類)'!CG$119,0)</f>
        <v>7.8051155569349977E-3</v>
      </c>
      <c r="CH73" s="303">
        <f>IFERROR('生産者価格表(106分類)'!CH73/'生産者価格表(106分類)'!CH$119,0)</f>
        <v>4.710867787692417E-3</v>
      </c>
      <c r="CI73" s="303">
        <f>IFERROR('生産者価格表(106分類)'!CI73/'生産者価格表(106分類)'!CI$119,0)</f>
        <v>4.163376795965585E-3</v>
      </c>
      <c r="CJ73" s="303">
        <f>IFERROR('生産者価格表(106分類)'!CJ73/'生産者価格表(106分類)'!CJ$119,0)</f>
        <v>4.4392562702390238E-3</v>
      </c>
      <c r="CK73" s="303">
        <f>IFERROR('生産者価格表(106分類)'!CK73/'生産者価格表(106分類)'!CK$119,0)</f>
        <v>3.9685951479057095E-3</v>
      </c>
      <c r="CL73" s="303">
        <f>IFERROR('生産者価格表(106分類)'!CL73/'生産者価格表(106分類)'!CL$119,0)</f>
        <v>1.7676488595686508E-2</v>
      </c>
      <c r="CM73" s="303">
        <f>IFERROR('生産者価格表(106分類)'!CM73/'生産者価格表(106分類)'!CM$119,0)</f>
        <v>1.0979383562467696E-2</v>
      </c>
      <c r="CN73" s="303">
        <f>IFERROR('生産者価格表(106分類)'!CN73/'生産者価格表(106分類)'!CN$119,0)</f>
        <v>4.0385822139297307E-4</v>
      </c>
      <c r="CO73" s="303">
        <f>IFERROR('生産者価格表(106分類)'!CO73/'生産者価格表(106分類)'!CO$119,0)</f>
        <v>6.0637325915740125E-3</v>
      </c>
      <c r="CP73" s="303">
        <f>IFERROR('生産者価格表(106分類)'!CP73/'生産者価格表(106分類)'!CP$119,0)</f>
        <v>2.5101026764981802E-2</v>
      </c>
      <c r="CQ73" s="303">
        <f>IFERROR('生産者価格表(106分類)'!CQ73/'生産者価格表(106分類)'!CQ$119,0)</f>
        <v>1.8735341341933741E-2</v>
      </c>
      <c r="CR73" s="303">
        <f>IFERROR('生産者価格表(106分類)'!CR73/'生産者価格表(106分類)'!CR$119,0)</f>
        <v>6.016854393568828E-3</v>
      </c>
      <c r="CS73" s="303">
        <f>IFERROR('生産者価格表(106分類)'!CS73/'生産者価格表(106分類)'!CS$119,0)</f>
        <v>1.9882980481810732E-2</v>
      </c>
      <c r="CT73" s="303">
        <f>IFERROR('生産者価格表(106分類)'!CT73/'生産者価格表(106分類)'!CT$119,0)</f>
        <v>2.9088191519755453E-2</v>
      </c>
      <c r="CU73" s="303">
        <f>IFERROR('生産者価格表(106分類)'!CU73/'生産者価格表(106分類)'!CU$119,0)</f>
        <v>2.0941774832433659E-3</v>
      </c>
      <c r="CV73" s="303">
        <f>IFERROR('生産者価格表(106分類)'!CV73/'生産者価格表(106分類)'!CV$119,0)</f>
        <v>5.6109938452620989E-3</v>
      </c>
      <c r="CW73" s="303">
        <f>IFERROR('生産者価格表(106分類)'!CW73/'生産者価格表(106分類)'!CW$119,0)</f>
        <v>4.4262384182376414E-3</v>
      </c>
      <c r="CX73" s="303">
        <f>IFERROR('生産者価格表(106分類)'!CX73/'生産者価格表(106分類)'!CX$119,0)</f>
        <v>2.0031162829347863E-2</v>
      </c>
      <c r="CY73" s="303">
        <f>IFERROR('生産者価格表(106分類)'!CY73/'生産者価格表(106分類)'!CY$119,0)</f>
        <v>4.9922118296648783E-3</v>
      </c>
      <c r="CZ73" s="303">
        <f>IFERROR('生産者価格表(106分類)'!CZ73/'生産者価格表(106分類)'!CZ$119,0)</f>
        <v>2.9247972663652465E-3</v>
      </c>
      <c r="DA73" s="303">
        <f>IFERROR('生産者価格表(106分類)'!DA73/'生産者価格表(106分類)'!DA$119,0)</f>
        <v>1.2129457056151566E-2</v>
      </c>
      <c r="DB73" s="303">
        <f>IFERROR('生産者価格表(106分類)'!DB73/'生産者価格表(106分類)'!DB$119,0)</f>
        <v>2.5541648761658112E-3</v>
      </c>
      <c r="DC73" s="303">
        <f>IFERROR('生産者価格表(106分類)'!DC73/'生産者価格表(106分類)'!DC$119,0)</f>
        <v>0</v>
      </c>
      <c r="DD73" s="304">
        <f>IFERROR('生産者価格表(106分類)'!DD73/'生産者価格表(106分類)'!DD$119,0)</f>
        <v>2.6864163959119869E-3</v>
      </c>
      <c r="DE73" s="304">
        <f>IFERROR('生産者価格表(106分類)'!DE73/'生産者価格表(106分類)'!DE$119,0)</f>
        <v>1.7259899996948401E-2</v>
      </c>
    </row>
    <row r="74" spans="1:109" x14ac:dyDescent="0.15">
      <c r="A74" s="305" t="s">
        <v>158</v>
      </c>
      <c r="B74" s="306" t="s">
        <v>16</v>
      </c>
      <c r="C74" s="307">
        <f>IFERROR('生産者価格表(106分類)'!C74/'生産者価格表(106分類)'!C$119,0)</f>
        <v>1.6473369803094744E-4</v>
      </c>
      <c r="D74" s="307">
        <f>IFERROR('生産者価格表(106分類)'!D74/'生産者価格表(106分類)'!D$119,0)</f>
        <v>0</v>
      </c>
      <c r="E74" s="307">
        <f>IFERROR('生産者価格表(106分類)'!E74/'生産者価格表(106分類)'!E$119,0)</f>
        <v>6.1475389204857216E-3</v>
      </c>
      <c r="F74" s="307">
        <f>IFERROR('生産者価格表(106分類)'!F74/'生産者価格表(106分類)'!F$119,0)</f>
        <v>4.0325333281321618E-4</v>
      </c>
      <c r="G74" s="307">
        <f>IFERROR('生産者価格表(106分類)'!G74/'生産者価格表(106分類)'!G$119,0)</f>
        <v>2.8067869006457078E-4</v>
      </c>
      <c r="H74" s="307">
        <f>IFERROR('生産者価格表(106分類)'!H74/'生産者価格表(106分類)'!H$119,0)</f>
        <v>0</v>
      </c>
      <c r="I74" s="307">
        <f>IFERROR('生産者価格表(106分類)'!I74/'生産者価格表(106分類)'!I$119,0)</f>
        <v>8.9084651882803895E-4</v>
      </c>
      <c r="J74" s="307">
        <f>IFERROR('生産者価格表(106分類)'!J74/'生産者価格表(106分類)'!J$119,0)</f>
        <v>6.8227178718075106E-4</v>
      </c>
      <c r="K74" s="307">
        <f>IFERROR('生産者価格表(106分類)'!K74/'生産者価格表(106分類)'!K$119,0)</f>
        <v>1.75338761086733E-4</v>
      </c>
      <c r="L74" s="307">
        <f>IFERROR('生産者価格表(106分類)'!L74/'生産者価格表(106分類)'!L$119,0)</f>
        <v>1.7414265387808497E-4</v>
      </c>
      <c r="M74" s="307">
        <f>IFERROR('生産者価格表(106分類)'!M74/'生産者価格表(106分類)'!M$119,0)</f>
        <v>0</v>
      </c>
      <c r="N74" s="307">
        <f>IFERROR('生産者価格表(106分類)'!N74/'生産者価格表(106分類)'!N$119,0)</f>
        <v>7.0390395965315325E-4</v>
      </c>
      <c r="O74" s="307">
        <f>IFERROR('生産者価格表(106分類)'!O74/'生産者価格表(106分類)'!O$119,0)</f>
        <v>1.4521615198036812E-3</v>
      </c>
      <c r="P74" s="307">
        <f>IFERROR('生産者価格表(106分類)'!P74/'生産者価格表(106分類)'!P$119,0)</f>
        <v>4.8337912662823604E-4</v>
      </c>
      <c r="Q74" s="307">
        <f>IFERROR('生産者価格表(106分類)'!Q74/'生産者価格表(106分類)'!Q$119,0)</f>
        <v>1.7953980740788873E-3</v>
      </c>
      <c r="R74" s="307">
        <f>IFERROR('生産者価格表(106分類)'!R74/'生産者価格表(106分類)'!R$119,0)</f>
        <v>5.9567845321715444E-4</v>
      </c>
      <c r="S74" s="307">
        <f>IFERROR('生産者価格表(106分類)'!S74/'生産者価格表(106分類)'!S$119,0)</f>
        <v>5.0269120113756883E-4</v>
      </c>
      <c r="T74" s="307">
        <f>IFERROR('生産者価格表(106分類)'!T74/'生産者価格表(106分類)'!T$119,0)</f>
        <v>1.5555881990528722E-3</v>
      </c>
      <c r="U74" s="307">
        <f>IFERROR('生産者価格表(106分類)'!U74/'生産者価格表(106分類)'!U$119,0)</f>
        <v>3.7737316259294244E-4</v>
      </c>
      <c r="V74" s="307">
        <f>IFERROR('生産者価格表(106分類)'!V74/'生産者価格表(106分類)'!V$119,0)</f>
        <v>1.1663786571826696E-3</v>
      </c>
      <c r="W74" s="307">
        <f>IFERROR('生産者価格表(106分類)'!W74/'生産者価格表(106分類)'!W$119,0)</f>
        <v>0</v>
      </c>
      <c r="X74" s="307">
        <f>IFERROR('生産者価格表(106分類)'!X74/'生産者価格表(106分類)'!X$119,0)</f>
        <v>6.7150607589350252E-4</v>
      </c>
      <c r="Y74" s="307">
        <f>IFERROR('生産者価格表(106分類)'!Y74/'生産者価格表(106分類)'!Y$119,0)</f>
        <v>0</v>
      </c>
      <c r="Z74" s="307">
        <f>IFERROR('生産者価格表(106分類)'!Z74/'生産者価格表(106分類)'!Z$119,0)</f>
        <v>1.2885460611088556E-3</v>
      </c>
      <c r="AA74" s="307">
        <f>IFERROR('生産者価格表(106分類)'!AA74/'生産者価格表(106分類)'!AA$119,0)</f>
        <v>1.9942675928338554E-3</v>
      </c>
      <c r="AB74" s="307">
        <f>IFERROR('生産者価格表(106分類)'!AB74/'生産者価格表(106分類)'!AB$119,0)</f>
        <v>1.0278548668927948E-4</v>
      </c>
      <c r="AC74" s="307">
        <f>IFERROR('生産者価格表(106分類)'!AC74/'生産者価格表(106分類)'!AC$119,0)</f>
        <v>4.9308611384058898E-4</v>
      </c>
      <c r="AD74" s="307">
        <f>IFERROR('生産者価格表(106分類)'!AD74/'生産者価格表(106分類)'!AD$119,0)</f>
        <v>1.0844766300876301E-3</v>
      </c>
      <c r="AE74" s="307">
        <f>IFERROR('生産者価格表(106分類)'!AE74/'生産者価格表(106分類)'!AE$119,0)</f>
        <v>7.3897346029601167E-4</v>
      </c>
      <c r="AF74" s="307">
        <f>IFERROR('生産者価格表(106分類)'!AF74/'生産者価格表(106分類)'!AF$119,0)</f>
        <v>7.2692793931731982E-4</v>
      </c>
      <c r="AG74" s="307">
        <f>IFERROR('生産者価格表(106分類)'!AG74/'生産者価格表(106分類)'!AG$119,0)</f>
        <v>8.7042579322021767E-4</v>
      </c>
      <c r="AH74" s="307">
        <f>IFERROR('生産者価格表(106分類)'!AH74/'生産者価格表(106分類)'!AH$119,0)</f>
        <v>1.59080623300629E-3</v>
      </c>
      <c r="AI74" s="307">
        <f>IFERROR('生産者価格表(106分類)'!AI74/'生産者価格表(106分類)'!AI$119,0)</f>
        <v>9.9030550957255876E-4</v>
      </c>
      <c r="AJ74" s="307">
        <f>IFERROR('生産者価格表(106分類)'!AJ74/'生産者価格表(106分類)'!AJ$119,0)</f>
        <v>8.5865831054596491E-4</v>
      </c>
      <c r="AK74" s="307">
        <f>IFERROR('生産者価格表(106分類)'!AK74/'生産者価格表(106分類)'!AK$119,0)</f>
        <v>0</v>
      </c>
      <c r="AL74" s="307">
        <f>IFERROR('生産者価格表(106分類)'!AL74/'生産者価格表(106分類)'!AL$119,0)</f>
        <v>0</v>
      </c>
      <c r="AM74" s="307">
        <f>IFERROR('生産者価格表(106分類)'!AM74/'生産者価格表(106分類)'!AM$119,0)</f>
        <v>0</v>
      </c>
      <c r="AN74" s="307">
        <f>IFERROR('生産者価格表(106分類)'!AN74/'生産者価格表(106分類)'!AN$119,0)</f>
        <v>3.3569663766247715E-4</v>
      </c>
      <c r="AO74" s="307">
        <f>IFERROR('生産者価格表(106分類)'!AO74/'生産者価格表(106分類)'!AO$119,0)</f>
        <v>4.9866429207479962E-5</v>
      </c>
      <c r="AP74" s="307">
        <f>IFERROR('生産者価格表(106分類)'!AP74/'生産者価格表(106分類)'!AP$119,0)</f>
        <v>7.4438328972299922E-4</v>
      </c>
      <c r="AQ74" s="307">
        <f>IFERROR('生産者価格表(106分類)'!AQ74/'生産者価格表(106分類)'!AQ$119,0)</f>
        <v>2.4005960967224734E-3</v>
      </c>
      <c r="AR74" s="307">
        <f>IFERROR('生産者価格表(106分類)'!AR74/'生産者価格表(106分類)'!AR$119,0)</f>
        <v>8.7328924341363936E-4</v>
      </c>
      <c r="AS74" s="307">
        <f>IFERROR('生産者価格表(106分類)'!AS74/'生産者価格表(106分類)'!AS$119,0)</f>
        <v>1.1845512049179945E-3</v>
      </c>
      <c r="AT74" s="307">
        <f>IFERROR('生産者価格表(106分類)'!AT74/'生産者価格表(106分類)'!AT$119,0)</f>
        <v>7.3589827622337644E-4</v>
      </c>
      <c r="AU74" s="307">
        <f>IFERROR('生産者価格表(106分類)'!AU74/'生産者価格表(106分類)'!AU$119,0)</f>
        <v>5.1851550297075098E-4</v>
      </c>
      <c r="AV74" s="307">
        <f>IFERROR('生産者価格表(106分類)'!AV74/'生産者価格表(106分類)'!AV$119,0)</f>
        <v>5.1812241006703457E-4</v>
      </c>
      <c r="AW74" s="307">
        <f>IFERROR('生産者価格表(106分類)'!AW74/'生産者価格表(106分類)'!AW$119,0)</f>
        <v>5.6952296722314688E-4</v>
      </c>
      <c r="AX74" s="307">
        <f>IFERROR('生産者価格表(106分類)'!AX74/'生産者価格表(106分類)'!AX$119,0)</f>
        <v>3.841013805207374E-4</v>
      </c>
      <c r="AY74" s="307">
        <f>IFERROR('生産者価格表(106分類)'!AY74/'生産者価格表(106分類)'!AY$119,0)</f>
        <v>1.2470610662769269E-3</v>
      </c>
      <c r="AZ74" s="307">
        <f>IFERROR('生産者価格表(106分類)'!AZ74/'生産者価格表(106分類)'!AZ$119,0)</f>
        <v>5.1381803501302891E-4</v>
      </c>
      <c r="BA74" s="307">
        <f>IFERROR('生産者価格表(106分類)'!BA74/'生産者価格表(106分類)'!BA$119,0)</f>
        <v>1.2157412056981261E-3</v>
      </c>
      <c r="BB74" s="307">
        <f>IFERROR('生産者価格表(106分類)'!BB74/'生産者価格表(106分類)'!BB$119,0)</f>
        <v>7.7431545319368595E-4</v>
      </c>
      <c r="BC74" s="307">
        <f>IFERROR('生産者価格表(106分類)'!BC74/'生産者価格表(106分類)'!BC$119,0)</f>
        <v>6.6993186133451816E-4</v>
      </c>
      <c r="BD74" s="307">
        <f>IFERROR('生産者価格表(106分類)'!BD74/'生産者価格表(106分類)'!BD$119,0)</f>
        <v>0</v>
      </c>
      <c r="BE74" s="307">
        <f>IFERROR('生産者価格表(106分類)'!BE74/'生産者価格表(106分類)'!BE$119,0)</f>
        <v>2.1836228287841191E-4</v>
      </c>
      <c r="BF74" s="307">
        <f>IFERROR('生産者価格表(106分類)'!BF74/'生産者価格表(106分類)'!BF$119,0)</f>
        <v>3.23587348259913E-4</v>
      </c>
      <c r="BG74" s="307">
        <f>IFERROR('生産者価格表(106分類)'!BG74/'生産者価格表(106分類)'!BG$119,0)</f>
        <v>2.457727768891208E-4</v>
      </c>
      <c r="BH74" s="307">
        <f>IFERROR('生産者価格表(106分類)'!BH74/'生産者価格表(106分類)'!BH$119,0)</f>
        <v>3.4946706272933774E-4</v>
      </c>
      <c r="BI74" s="307">
        <f>IFERROR('生産者価格表(106分類)'!BI74/'生産者価格表(106分類)'!BI$119,0)</f>
        <v>6.4140138116894059E-4</v>
      </c>
      <c r="BJ74" s="307">
        <f>IFERROR('生産者価格表(106分類)'!BJ74/'生産者価格表(106分類)'!BJ$119,0)</f>
        <v>4.9882398466645301E-5</v>
      </c>
      <c r="BK74" s="307">
        <f>IFERROR('生産者価格表(106分類)'!BK74/'生産者価格表(106分類)'!BK$119,0)</f>
        <v>2.1730353378239383E-3</v>
      </c>
      <c r="BL74" s="307">
        <f>IFERROR('生産者価格表(106分類)'!BL74/'生産者価格表(106分類)'!BL$119,0)</f>
        <v>7.6677566559893114E-4</v>
      </c>
      <c r="BM74" s="307">
        <f>IFERROR('生産者価格表(106分類)'!BM74/'生産者価格表(106分類)'!BM$119,0)</f>
        <v>5.0309277007415767E-4</v>
      </c>
      <c r="BN74" s="307">
        <f>IFERROR('生産者価格表(106分類)'!BN74/'生産者価格表(106分類)'!BN$119,0)</f>
        <v>6.5128672344101439E-4</v>
      </c>
      <c r="BO74" s="307">
        <f>IFERROR('生産者価格表(106分類)'!BO74/'生産者価格表(106分類)'!BO$119,0)</f>
        <v>3.283254000124598E-3</v>
      </c>
      <c r="BP74" s="307">
        <f>IFERROR('生産者価格表(106分類)'!BP74/'生産者価格表(106分類)'!BP$119,0)</f>
        <v>2.9565776038862268E-3</v>
      </c>
      <c r="BQ74" s="307">
        <f>IFERROR('生産者価格表(106分類)'!BQ74/'生産者価格表(106分類)'!BQ$119,0)</f>
        <v>3.1837575473299488E-4</v>
      </c>
      <c r="BR74" s="307">
        <f>IFERROR('生産者価格表(106分類)'!BR74/'生産者価格表(106分類)'!BR$119,0)</f>
        <v>5.9001823841554261E-4</v>
      </c>
      <c r="BS74" s="307">
        <f>IFERROR('生産者価格表(106分類)'!BS74/'生産者価格表(106分類)'!BS$119,0)</f>
        <v>7.7399337298255013E-3</v>
      </c>
      <c r="BT74" s="307">
        <f>IFERROR('生産者価格表(106分類)'!BT74/'生産者価格表(106分類)'!BT$119,0)</f>
        <v>4.5914841500112359E-3</v>
      </c>
      <c r="BU74" s="307">
        <f>IFERROR('生産者価格表(106分類)'!BU74/'生産者価格表(106分類)'!BU$119,0)</f>
        <v>1.6352202841864762E-2</v>
      </c>
      <c r="BV74" s="307">
        <f>IFERROR('生産者価格表(106分類)'!BV74/'生産者価格表(106分類)'!BV$119,0)</f>
        <v>3.7692774449172801E-2</v>
      </c>
      <c r="BW74" s="307">
        <f>IFERROR('生産者価格表(106分類)'!BW74/'生産者価格表(106分類)'!BW$119,0)</f>
        <v>2.9625161725292605E-3</v>
      </c>
      <c r="BX74" s="307">
        <f>IFERROR('生産者価格表(106分類)'!BX74/'生産者価格表(106分類)'!BX$119,0)</f>
        <v>5.2791447254977382E-4</v>
      </c>
      <c r="BY74" s="307">
        <f>IFERROR('生産者価格表(106分類)'!BY74/'生産者価格表(106分類)'!BY$119,0)</f>
        <v>1.3292446501133508E-3</v>
      </c>
      <c r="BZ74" s="307">
        <f>IFERROR('生産者価格表(106分類)'!BZ74/'生産者価格表(106分類)'!BZ$119,0)</f>
        <v>1.6565712806666695E-2</v>
      </c>
      <c r="CA74" s="307">
        <f>IFERROR('生産者価格表(106分類)'!CA74/'生産者価格表(106分類)'!CA$119,0)</f>
        <v>3.479659603854781E-2</v>
      </c>
      <c r="CB74" s="307">
        <f>IFERROR('生産者価格表(106分類)'!CB74/'生産者価格表(106分類)'!CB$119,0)</f>
        <v>1.2954084372842102E-3</v>
      </c>
      <c r="CC74" s="307">
        <f>IFERROR('生産者価格表(106分類)'!CC74/'生産者価格表(106分類)'!CC$119,0)</f>
        <v>2.9985291228877102E-2</v>
      </c>
      <c r="CD74" s="307">
        <f>IFERROR('生産者価格表(106分類)'!CD74/'生産者価格表(106分類)'!CD$119,0)</f>
        <v>2.339030751394993E-2</v>
      </c>
      <c r="CE74" s="307">
        <f>IFERROR('生産者価格表(106分類)'!CE74/'生産者価格表(106分類)'!CE$119,0)</f>
        <v>7.7285949482627722E-3</v>
      </c>
      <c r="CF74" s="307">
        <f>IFERROR('生産者価格表(106分類)'!CF74/'生産者価格表(106分類)'!CF$119,0)</f>
        <v>6.0886524161582562E-3</v>
      </c>
      <c r="CG74" s="307">
        <f>IFERROR('生産者価格表(106分類)'!CG74/'生産者価格表(106分類)'!CG$119,0)</f>
        <v>3.386799761766673E-3</v>
      </c>
      <c r="CH74" s="307">
        <f>IFERROR('生産者価格表(106分類)'!CH74/'生産者価格表(106分類)'!CH$119,0)</f>
        <v>2.4552596963987343E-3</v>
      </c>
      <c r="CI74" s="307">
        <f>IFERROR('生産者価格表(106分類)'!CI74/'生産者価格表(106分類)'!CI$119,0)</f>
        <v>1.1386378023032252E-2</v>
      </c>
      <c r="CJ74" s="307">
        <f>IFERROR('生産者価格表(106分類)'!CJ74/'生産者価格表(106分類)'!CJ$119,0)</f>
        <v>1.786365702676462E-2</v>
      </c>
      <c r="CK74" s="307">
        <f>IFERROR('生産者価格表(106分類)'!CK74/'生産者価格表(106分類)'!CK$119,0)</f>
        <v>2.5569971445625161E-3</v>
      </c>
      <c r="CL74" s="307">
        <f>IFERROR('生産者価格表(106分類)'!CL74/'生産者価格表(106分類)'!CL$119,0)</f>
        <v>4.2464830126368432E-4</v>
      </c>
      <c r="CM74" s="307">
        <f>IFERROR('生産者価格表(106分類)'!CM74/'生産者価格表(106分類)'!CM$119,0)</f>
        <v>3.8194546052209926E-4</v>
      </c>
      <c r="CN74" s="307">
        <f>IFERROR('生産者価格表(106分類)'!CN74/'生産者価格表(106分類)'!CN$119,0)</f>
        <v>8.115060847275077E-4</v>
      </c>
      <c r="CO74" s="307">
        <f>IFERROR('生産者価格表(106分類)'!CO74/'生産者価格表(106分類)'!CO$119,0)</f>
        <v>6.7717063036147598E-3</v>
      </c>
      <c r="CP74" s="307">
        <f>IFERROR('生産者価格表(106分類)'!CP74/'生産者価格表(106分類)'!CP$119,0)</f>
        <v>3.8406719740841913E-3</v>
      </c>
      <c r="CQ74" s="307">
        <f>IFERROR('生産者価格表(106分類)'!CQ74/'生産者価格表(106分類)'!CQ$119,0)</f>
        <v>1.1859735632777405E-3</v>
      </c>
      <c r="CR74" s="307">
        <f>IFERROR('生産者価格表(106分類)'!CR74/'生産者価格表(106分類)'!CR$119,0)</f>
        <v>3.4392172663844128E-3</v>
      </c>
      <c r="CS74" s="307">
        <f>IFERROR('生産者価格表(106分類)'!CS74/'生産者価格表(106分類)'!CS$119,0)</f>
        <v>6.4652828275372377E-3</v>
      </c>
      <c r="CT74" s="307">
        <f>IFERROR('生産者価格表(106分類)'!CT74/'生産者価格表(106分類)'!CT$119,0)</f>
        <v>3.5337667525342175E-3</v>
      </c>
      <c r="CU74" s="307">
        <f>IFERROR('生産者価格表(106分類)'!CU74/'生産者価格表(106分類)'!CU$119,0)</f>
        <v>3.0705527562181528E-4</v>
      </c>
      <c r="CV74" s="307">
        <f>IFERROR('生産者価格表(106分類)'!CV74/'生産者価格表(106分類)'!CV$119,0)</f>
        <v>7.212086180288503E-4</v>
      </c>
      <c r="CW74" s="307">
        <f>IFERROR('生産者価格表(106分類)'!CW74/'生産者価格表(106分類)'!CW$119,0)</f>
        <v>5.4450400846151169E-3</v>
      </c>
      <c r="CX74" s="307">
        <f>IFERROR('生産者価格表(106分類)'!CX74/'生産者価格表(106分類)'!CX$119,0)</f>
        <v>3.799000196271466E-3</v>
      </c>
      <c r="CY74" s="307">
        <f>IFERROR('生産者価格表(106分類)'!CY74/'生産者価格表(106分類)'!CY$119,0)</f>
        <v>3.0633231978230966E-3</v>
      </c>
      <c r="CZ74" s="307">
        <f>IFERROR('生産者価格表(106分類)'!CZ74/'生産者価格表(106分類)'!CZ$119,0)</f>
        <v>1.0269889433103401E-2</v>
      </c>
      <c r="DA74" s="307">
        <f>IFERROR('生産者価格表(106分類)'!DA74/'生産者価格表(106分類)'!DA$119,0)</f>
        <v>2.7973708053667628E-3</v>
      </c>
      <c r="DB74" s="307">
        <f>IFERROR('生産者価格表(106分類)'!DB74/'生産者価格表(106分類)'!DB$119,0)</f>
        <v>6.4020915788807718E-3</v>
      </c>
      <c r="DC74" s="307">
        <f>IFERROR('生産者価格表(106分類)'!DC74/'生産者価格表(106分類)'!DC$119,0)</f>
        <v>0</v>
      </c>
      <c r="DD74" s="308">
        <f>IFERROR('生産者価格表(106分類)'!DD74/'生産者価格表(106分類)'!DD$119,0)</f>
        <v>9.4984008284030967E-3</v>
      </c>
      <c r="DE74" s="308">
        <f>IFERROR('生産者価格表(106分類)'!DE74/'生産者価格表(106分類)'!DE$119,0)</f>
        <v>3.8698731887769847E-3</v>
      </c>
    </row>
    <row r="75" spans="1:109" x14ac:dyDescent="0.15">
      <c r="A75" s="309" t="s">
        <v>159</v>
      </c>
      <c r="B75" s="302" t="s">
        <v>160</v>
      </c>
      <c r="C75" s="303">
        <f>IFERROR('生産者価格表(106分類)'!C75/'生産者価格表(106分類)'!C$119,0)</f>
        <v>0</v>
      </c>
      <c r="D75" s="303">
        <f>IFERROR('生産者価格表(106分類)'!D75/'生産者価格表(106分類)'!D$119,0)</f>
        <v>0</v>
      </c>
      <c r="E75" s="303">
        <f>IFERROR('生産者価格表(106分類)'!E75/'生産者価格表(106分類)'!E$119,0)</f>
        <v>0</v>
      </c>
      <c r="F75" s="303">
        <f>IFERROR('生産者価格表(106分類)'!F75/'生産者価格表(106分類)'!F$119,0)</f>
        <v>0</v>
      </c>
      <c r="G75" s="303">
        <f>IFERROR('生産者価格表(106分類)'!G75/'生産者価格表(106分類)'!G$119,0)</f>
        <v>0</v>
      </c>
      <c r="H75" s="303">
        <f>IFERROR('生産者価格表(106分類)'!H75/'生産者価格表(106分類)'!H$119,0)</f>
        <v>0</v>
      </c>
      <c r="I75" s="303">
        <f>IFERROR('生産者価格表(106分類)'!I75/'生産者価格表(106分類)'!I$119,0)</f>
        <v>0</v>
      </c>
      <c r="J75" s="303">
        <f>IFERROR('生産者価格表(106分類)'!J75/'生産者価格表(106分類)'!J$119,0)</f>
        <v>0</v>
      </c>
      <c r="K75" s="303">
        <f>IFERROR('生産者価格表(106分類)'!K75/'生産者価格表(106分類)'!K$119,0)</f>
        <v>0</v>
      </c>
      <c r="L75" s="303">
        <f>IFERROR('生産者価格表(106分類)'!L75/'生産者価格表(106分類)'!L$119,0)</f>
        <v>0</v>
      </c>
      <c r="M75" s="303">
        <f>IFERROR('生産者価格表(106分類)'!M75/'生産者価格表(106分類)'!M$119,0)</f>
        <v>0</v>
      </c>
      <c r="N75" s="303">
        <f>IFERROR('生産者価格表(106分類)'!N75/'生産者価格表(106分類)'!N$119,0)</f>
        <v>0</v>
      </c>
      <c r="O75" s="303">
        <f>IFERROR('生産者価格表(106分類)'!O75/'生産者価格表(106分類)'!O$119,0)</f>
        <v>0</v>
      </c>
      <c r="P75" s="303">
        <f>IFERROR('生産者価格表(106分類)'!P75/'生産者価格表(106分類)'!P$119,0)</f>
        <v>0</v>
      </c>
      <c r="Q75" s="303">
        <f>IFERROR('生産者価格表(106分類)'!Q75/'生産者価格表(106分類)'!Q$119,0)</f>
        <v>0</v>
      </c>
      <c r="R75" s="303">
        <f>IFERROR('生産者価格表(106分類)'!R75/'生産者価格表(106分類)'!R$119,0)</f>
        <v>0</v>
      </c>
      <c r="S75" s="303">
        <f>IFERROR('生産者価格表(106分類)'!S75/'生産者価格表(106分類)'!S$119,0)</f>
        <v>0</v>
      </c>
      <c r="T75" s="303">
        <f>IFERROR('生産者価格表(106分類)'!T75/'生産者価格表(106分類)'!T$119,0)</f>
        <v>0</v>
      </c>
      <c r="U75" s="303">
        <f>IFERROR('生産者価格表(106分類)'!U75/'生産者価格表(106分類)'!U$119,0)</f>
        <v>0</v>
      </c>
      <c r="V75" s="303">
        <f>IFERROR('生産者価格表(106分類)'!V75/'生産者価格表(106分類)'!V$119,0)</f>
        <v>0</v>
      </c>
      <c r="W75" s="303">
        <f>IFERROR('生産者価格表(106分類)'!W75/'生産者価格表(106分類)'!W$119,0)</f>
        <v>0</v>
      </c>
      <c r="X75" s="303">
        <f>IFERROR('生産者価格表(106分類)'!X75/'生産者価格表(106分類)'!X$119,0)</f>
        <v>0</v>
      </c>
      <c r="Y75" s="303">
        <f>IFERROR('生産者価格表(106分類)'!Y75/'生産者価格表(106分類)'!Y$119,0)</f>
        <v>0</v>
      </c>
      <c r="Z75" s="303">
        <f>IFERROR('生産者価格表(106分類)'!Z75/'生産者価格表(106分類)'!Z$119,0)</f>
        <v>0</v>
      </c>
      <c r="AA75" s="303">
        <f>IFERROR('生産者価格表(106分類)'!AA75/'生産者価格表(106分類)'!AA$119,0)</f>
        <v>0</v>
      </c>
      <c r="AB75" s="303">
        <f>IFERROR('生産者価格表(106分類)'!AB75/'生産者価格表(106分類)'!AB$119,0)</f>
        <v>0</v>
      </c>
      <c r="AC75" s="303">
        <f>IFERROR('生産者価格表(106分類)'!AC75/'生産者価格表(106分類)'!AC$119,0)</f>
        <v>0</v>
      </c>
      <c r="AD75" s="303">
        <f>IFERROR('生産者価格表(106分類)'!AD75/'生産者価格表(106分類)'!AD$119,0)</f>
        <v>0</v>
      </c>
      <c r="AE75" s="303">
        <f>IFERROR('生産者価格表(106分類)'!AE75/'生産者価格表(106分類)'!AE$119,0)</f>
        <v>0</v>
      </c>
      <c r="AF75" s="303">
        <f>IFERROR('生産者価格表(106分類)'!AF75/'生産者価格表(106分類)'!AF$119,0)</f>
        <v>0</v>
      </c>
      <c r="AG75" s="303">
        <f>IFERROR('生産者価格表(106分類)'!AG75/'生産者価格表(106分類)'!AG$119,0)</f>
        <v>0</v>
      </c>
      <c r="AH75" s="303">
        <f>IFERROR('生産者価格表(106分類)'!AH75/'生産者価格表(106分類)'!AH$119,0)</f>
        <v>0</v>
      </c>
      <c r="AI75" s="303">
        <f>IFERROR('生産者価格表(106分類)'!AI75/'生産者価格表(106分類)'!AI$119,0)</f>
        <v>0</v>
      </c>
      <c r="AJ75" s="303">
        <f>IFERROR('生産者価格表(106分類)'!AJ75/'生産者価格表(106分類)'!AJ$119,0)</f>
        <v>0</v>
      </c>
      <c r="AK75" s="303">
        <f>IFERROR('生産者価格表(106分類)'!AK75/'生産者価格表(106分類)'!AK$119,0)</f>
        <v>0</v>
      </c>
      <c r="AL75" s="303">
        <f>IFERROR('生産者価格表(106分類)'!AL75/'生産者価格表(106分類)'!AL$119,0)</f>
        <v>0</v>
      </c>
      <c r="AM75" s="303">
        <f>IFERROR('生産者価格表(106分類)'!AM75/'生産者価格表(106分類)'!AM$119,0)</f>
        <v>0</v>
      </c>
      <c r="AN75" s="303">
        <f>IFERROR('生産者価格表(106分類)'!AN75/'生産者価格表(106分類)'!AN$119,0)</f>
        <v>0</v>
      </c>
      <c r="AO75" s="303">
        <f>IFERROR('生産者価格表(106分類)'!AO75/'生産者価格表(106分類)'!AO$119,0)</f>
        <v>0</v>
      </c>
      <c r="AP75" s="303">
        <f>IFERROR('生産者価格表(106分類)'!AP75/'生産者価格表(106分類)'!AP$119,0)</f>
        <v>0</v>
      </c>
      <c r="AQ75" s="303">
        <f>IFERROR('生産者価格表(106分類)'!AQ75/'生産者価格表(106分類)'!AQ$119,0)</f>
        <v>0</v>
      </c>
      <c r="AR75" s="303">
        <f>IFERROR('生産者価格表(106分類)'!AR75/'生産者価格表(106分類)'!AR$119,0)</f>
        <v>0</v>
      </c>
      <c r="AS75" s="303">
        <f>IFERROR('生産者価格表(106分類)'!AS75/'生産者価格表(106分類)'!AS$119,0)</f>
        <v>0</v>
      </c>
      <c r="AT75" s="303">
        <f>IFERROR('生産者価格表(106分類)'!AT75/'生産者価格表(106分類)'!AT$119,0)</f>
        <v>0</v>
      </c>
      <c r="AU75" s="303">
        <f>IFERROR('生産者価格表(106分類)'!AU75/'生産者価格表(106分類)'!AU$119,0)</f>
        <v>0</v>
      </c>
      <c r="AV75" s="303">
        <f>IFERROR('生産者価格表(106分類)'!AV75/'生産者価格表(106分類)'!AV$119,0)</f>
        <v>0</v>
      </c>
      <c r="AW75" s="303">
        <f>IFERROR('生産者価格表(106分類)'!AW75/'生産者価格表(106分類)'!AW$119,0)</f>
        <v>0</v>
      </c>
      <c r="AX75" s="303">
        <f>IFERROR('生産者価格表(106分類)'!AX75/'生産者価格表(106分類)'!AX$119,0)</f>
        <v>0</v>
      </c>
      <c r="AY75" s="303">
        <f>IFERROR('生産者価格表(106分類)'!AY75/'生産者価格表(106分類)'!AY$119,0)</f>
        <v>0</v>
      </c>
      <c r="AZ75" s="303">
        <f>IFERROR('生産者価格表(106分類)'!AZ75/'生産者価格表(106分類)'!AZ$119,0)</f>
        <v>0</v>
      </c>
      <c r="BA75" s="303">
        <f>IFERROR('生産者価格表(106分類)'!BA75/'生産者価格表(106分類)'!BA$119,0)</f>
        <v>0</v>
      </c>
      <c r="BB75" s="303">
        <f>IFERROR('生産者価格表(106分類)'!BB75/'生産者価格表(106分類)'!BB$119,0)</f>
        <v>0</v>
      </c>
      <c r="BC75" s="303">
        <f>IFERROR('生産者価格表(106分類)'!BC75/'生産者価格表(106分類)'!BC$119,0)</f>
        <v>0</v>
      </c>
      <c r="BD75" s="303">
        <f>IFERROR('生産者価格表(106分類)'!BD75/'生産者価格表(106分類)'!BD$119,0)</f>
        <v>0</v>
      </c>
      <c r="BE75" s="303">
        <f>IFERROR('生産者価格表(106分類)'!BE75/'生産者価格表(106分類)'!BE$119,0)</f>
        <v>0</v>
      </c>
      <c r="BF75" s="303">
        <f>IFERROR('生産者価格表(106分類)'!BF75/'生産者価格表(106分類)'!BF$119,0)</f>
        <v>0</v>
      </c>
      <c r="BG75" s="303">
        <f>IFERROR('生産者価格表(106分類)'!BG75/'生産者価格表(106分類)'!BG$119,0)</f>
        <v>0</v>
      </c>
      <c r="BH75" s="303">
        <f>IFERROR('生産者価格表(106分類)'!BH75/'生産者価格表(106分類)'!BH$119,0)</f>
        <v>0</v>
      </c>
      <c r="BI75" s="303">
        <f>IFERROR('生産者価格表(106分類)'!BI75/'生産者価格表(106分類)'!BI$119,0)</f>
        <v>0</v>
      </c>
      <c r="BJ75" s="303">
        <f>IFERROR('生産者価格表(106分類)'!BJ75/'生産者価格表(106分類)'!BJ$119,0)</f>
        <v>0</v>
      </c>
      <c r="BK75" s="303">
        <f>IFERROR('生産者価格表(106分類)'!BK75/'生産者価格表(106分類)'!BK$119,0)</f>
        <v>0</v>
      </c>
      <c r="BL75" s="303">
        <f>IFERROR('生産者価格表(106分類)'!BL75/'生産者価格表(106分類)'!BL$119,0)</f>
        <v>0</v>
      </c>
      <c r="BM75" s="303">
        <f>IFERROR('生産者価格表(106分類)'!BM75/'生産者価格表(106分類)'!BM$119,0)</f>
        <v>0</v>
      </c>
      <c r="BN75" s="303">
        <f>IFERROR('生産者価格表(106分類)'!BN75/'生産者価格表(106分類)'!BN$119,0)</f>
        <v>0</v>
      </c>
      <c r="BO75" s="303">
        <f>IFERROR('生産者価格表(106分類)'!BO75/'生産者価格表(106分類)'!BO$119,0)</f>
        <v>0</v>
      </c>
      <c r="BP75" s="303">
        <f>IFERROR('生産者価格表(106分類)'!BP75/'生産者価格表(106分類)'!BP$119,0)</f>
        <v>0</v>
      </c>
      <c r="BQ75" s="303">
        <f>IFERROR('生産者価格表(106分類)'!BQ75/'生産者価格表(106分類)'!BQ$119,0)</f>
        <v>0</v>
      </c>
      <c r="BR75" s="303">
        <f>IFERROR('生産者価格表(106分類)'!BR75/'生産者価格表(106分類)'!BR$119,0)</f>
        <v>0</v>
      </c>
      <c r="BS75" s="303">
        <f>IFERROR('生産者価格表(106分類)'!BS75/'生産者価格表(106分類)'!BS$119,0)</f>
        <v>0</v>
      </c>
      <c r="BT75" s="303">
        <f>IFERROR('生産者価格表(106分類)'!BT75/'生産者価格表(106分類)'!BT$119,0)</f>
        <v>0</v>
      </c>
      <c r="BU75" s="303">
        <f>IFERROR('生産者価格表(106分類)'!BU75/'生産者価格表(106分類)'!BU$119,0)</f>
        <v>0</v>
      </c>
      <c r="BV75" s="303">
        <f>IFERROR('生産者価格表(106分類)'!BV75/'生産者価格表(106分類)'!BV$119,0)</f>
        <v>0</v>
      </c>
      <c r="BW75" s="303">
        <f>IFERROR('生産者価格表(106分類)'!BW75/'生産者価格表(106分類)'!BW$119,0)</f>
        <v>0</v>
      </c>
      <c r="BX75" s="303">
        <f>IFERROR('生産者価格表(106分類)'!BX75/'生産者価格表(106分類)'!BX$119,0)</f>
        <v>0</v>
      </c>
      <c r="BY75" s="303">
        <f>IFERROR('生産者価格表(106分類)'!BY75/'生産者価格表(106分類)'!BY$119,0)</f>
        <v>0</v>
      </c>
      <c r="BZ75" s="303">
        <f>IFERROR('生産者価格表(106分類)'!BZ75/'生産者価格表(106分類)'!BZ$119,0)</f>
        <v>0</v>
      </c>
      <c r="CA75" s="303">
        <f>IFERROR('生産者価格表(106分類)'!CA75/'生産者価格表(106分類)'!CA$119,0)</f>
        <v>0</v>
      </c>
      <c r="CB75" s="303">
        <f>IFERROR('生産者価格表(106分類)'!CB75/'生産者価格表(106分類)'!CB$119,0)</f>
        <v>0</v>
      </c>
      <c r="CC75" s="303">
        <f>IFERROR('生産者価格表(106分類)'!CC75/'生産者価格表(106分類)'!CC$119,0)</f>
        <v>0</v>
      </c>
      <c r="CD75" s="303">
        <f>IFERROR('生産者価格表(106分類)'!CD75/'生産者価格表(106分類)'!CD$119,0)</f>
        <v>0</v>
      </c>
      <c r="CE75" s="303">
        <f>IFERROR('生産者価格表(106分類)'!CE75/'生産者価格表(106分類)'!CE$119,0)</f>
        <v>0</v>
      </c>
      <c r="CF75" s="303">
        <f>IFERROR('生産者価格表(106分類)'!CF75/'生産者価格表(106分類)'!CF$119,0)</f>
        <v>0</v>
      </c>
      <c r="CG75" s="303">
        <f>IFERROR('生産者価格表(106分類)'!CG75/'生産者価格表(106分類)'!CG$119,0)</f>
        <v>0</v>
      </c>
      <c r="CH75" s="303">
        <f>IFERROR('生産者価格表(106分類)'!CH75/'生産者価格表(106分類)'!CH$119,0)</f>
        <v>0</v>
      </c>
      <c r="CI75" s="303">
        <f>IFERROR('生産者価格表(106分類)'!CI75/'生産者価格表(106分類)'!CI$119,0)</f>
        <v>0</v>
      </c>
      <c r="CJ75" s="303">
        <f>IFERROR('生産者価格表(106分類)'!CJ75/'生産者価格表(106分類)'!CJ$119,0)</f>
        <v>0</v>
      </c>
      <c r="CK75" s="303">
        <f>IFERROR('生産者価格表(106分類)'!CK75/'生産者価格表(106分類)'!CK$119,0)</f>
        <v>0</v>
      </c>
      <c r="CL75" s="303">
        <f>IFERROR('生産者価格表(106分類)'!CL75/'生産者価格表(106分類)'!CL$119,0)</f>
        <v>0</v>
      </c>
      <c r="CM75" s="303">
        <f>IFERROR('生産者価格表(106分類)'!CM75/'生産者価格表(106分類)'!CM$119,0)</f>
        <v>0</v>
      </c>
      <c r="CN75" s="303">
        <f>IFERROR('生産者価格表(106分類)'!CN75/'生産者価格表(106分類)'!CN$119,0)</f>
        <v>0</v>
      </c>
      <c r="CO75" s="303">
        <f>IFERROR('生産者価格表(106分類)'!CO75/'生産者価格表(106分類)'!CO$119,0)</f>
        <v>0</v>
      </c>
      <c r="CP75" s="303">
        <f>IFERROR('生産者価格表(106分類)'!CP75/'生産者価格表(106分類)'!CP$119,0)</f>
        <v>0</v>
      </c>
      <c r="CQ75" s="303">
        <f>IFERROR('生産者価格表(106分類)'!CQ75/'生産者価格表(106分類)'!CQ$119,0)</f>
        <v>0</v>
      </c>
      <c r="CR75" s="303">
        <f>IFERROR('生産者価格表(106分類)'!CR75/'生産者価格表(106分類)'!CR$119,0)</f>
        <v>0</v>
      </c>
      <c r="CS75" s="303">
        <f>IFERROR('生産者価格表(106分類)'!CS75/'生産者価格表(106分類)'!CS$119,0)</f>
        <v>0</v>
      </c>
      <c r="CT75" s="303">
        <f>IFERROR('生産者価格表(106分類)'!CT75/'生産者価格表(106分類)'!CT$119,0)</f>
        <v>0</v>
      </c>
      <c r="CU75" s="303">
        <f>IFERROR('生産者価格表(106分類)'!CU75/'生産者価格表(106分類)'!CU$119,0)</f>
        <v>0</v>
      </c>
      <c r="CV75" s="303">
        <f>IFERROR('生産者価格表(106分類)'!CV75/'生産者価格表(106分類)'!CV$119,0)</f>
        <v>0</v>
      </c>
      <c r="CW75" s="303">
        <f>IFERROR('生産者価格表(106分類)'!CW75/'生産者価格表(106分類)'!CW$119,0)</f>
        <v>0</v>
      </c>
      <c r="CX75" s="303">
        <f>IFERROR('生産者価格表(106分類)'!CX75/'生産者価格表(106分類)'!CX$119,0)</f>
        <v>0</v>
      </c>
      <c r="CY75" s="303">
        <f>IFERROR('生産者価格表(106分類)'!CY75/'生産者価格表(106分類)'!CY$119,0)</f>
        <v>0</v>
      </c>
      <c r="CZ75" s="303">
        <f>IFERROR('生産者価格表(106分類)'!CZ75/'生産者価格表(106分類)'!CZ$119,0)</f>
        <v>0</v>
      </c>
      <c r="DA75" s="303">
        <f>IFERROR('生産者価格表(106分類)'!DA75/'生産者価格表(106分類)'!DA$119,0)</f>
        <v>0</v>
      </c>
      <c r="DB75" s="303">
        <f>IFERROR('生産者価格表(106分類)'!DB75/'生産者価格表(106分類)'!DB$119,0)</f>
        <v>0</v>
      </c>
      <c r="DC75" s="303">
        <f>IFERROR('生産者価格表(106分類)'!DC75/'生産者価格表(106分類)'!DC$119,0)</f>
        <v>0</v>
      </c>
      <c r="DD75" s="304">
        <f>IFERROR('生産者価格表(106分類)'!DD75/'生産者価格表(106分類)'!DD$119,0)</f>
        <v>0</v>
      </c>
      <c r="DE75" s="304">
        <f>IFERROR('生産者価格表(106分類)'!DE75/'生産者価格表(106分類)'!DE$119,0)</f>
        <v>0</v>
      </c>
    </row>
    <row r="76" spans="1:109" x14ac:dyDescent="0.15">
      <c r="A76" s="309" t="s">
        <v>161</v>
      </c>
      <c r="B76" s="302" t="s">
        <v>426</v>
      </c>
      <c r="C76" s="303">
        <f>IFERROR('生産者価格表(106分類)'!C76/'生産者価格表(106分類)'!C$119,0)</f>
        <v>0</v>
      </c>
      <c r="D76" s="303">
        <f>IFERROR('生産者価格表(106分類)'!D76/'生産者価格表(106分類)'!D$119,0)</f>
        <v>0</v>
      </c>
      <c r="E76" s="303">
        <f>IFERROR('生産者価格表(106分類)'!E76/'生産者価格表(106分類)'!E$119,0)</f>
        <v>0</v>
      </c>
      <c r="F76" s="303">
        <f>IFERROR('生産者価格表(106分類)'!F76/'生産者価格表(106分類)'!F$119,0)</f>
        <v>0</v>
      </c>
      <c r="G76" s="303">
        <f>IFERROR('生産者価格表(106分類)'!G76/'生産者価格表(106分類)'!G$119,0)</f>
        <v>0</v>
      </c>
      <c r="H76" s="303">
        <f>IFERROR('生産者価格表(106分類)'!H76/'生産者価格表(106分類)'!H$119,0)</f>
        <v>0</v>
      </c>
      <c r="I76" s="303">
        <f>IFERROR('生産者価格表(106分類)'!I76/'生産者価格表(106分類)'!I$119,0)</f>
        <v>0</v>
      </c>
      <c r="J76" s="303">
        <f>IFERROR('生産者価格表(106分類)'!J76/'生産者価格表(106分類)'!J$119,0)</f>
        <v>0</v>
      </c>
      <c r="K76" s="303">
        <f>IFERROR('生産者価格表(106分類)'!K76/'生産者価格表(106分類)'!K$119,0)</f>
        <v>0</v>
      </c>
      <c r="L76" s="303">
        <f>IFERROR('生産者価格表(106分類)'!L76/'生産者価格表(106分類)'!L$119,0)</f>
        <v>0</v>
      </c>
      <c r="M76" s="303">
        <f>IFERROR('生産者価格表(106分類)'!M76/'生産者価格表(106分類)'!M$119,0)</f>
        <v>0</v>
      </c>
      <c r="N76" s="303">
        <f>IFERROR('生産者価格表(106分類)'!N76/'生産者価格表(106分類)'!N$119,0)</f>
        <v>0</v>
      </c>
      <c r="O76" s="303">
        <f>IFERROR('生産者価格表(106分類)'!O76/'生産者価格表(106分類)'!O$119,0)</f>
        <v>0</v>
      </c>
      <c r="P76" s="303">
        <f>IFERROR('生産者価格表(106分類)'!P76/'生産者価格表(106分類)'!P$119,0)</f>
        <v>0</v>
      </c>
      <c r="Q76" s="303">
        <f>IFERROR('生産者価格表(106分類)'!Q76/'生産者価格表(106分類)'!Q$119,0)</f>
        <v>0</v>
      </c>
      <c r="R76" s="303">
        <f>IFERROR('生産者価格表(106分類)'!R76/'生産者価格表(106分類)'!R$119,0)</f>
        <v>0</v>
      </c>
      <c r="S76" s="303">
        <f>IFERROR('生産者価格表(106分類)'!S76/'生産者価格表(106分類)'!S$119,0)</f>
        <v>0</v>
      </c>
      <c r="T76" s="303">
        <f>IFERROR('生産者価格表(106分類)'!T76/'生産者価格表(106分類)'!T$119,0)</f>
        <v>0</v>
      </c>
      <c r="U76" s="303">
        <f>IFERROR('生産者価格表(106分類)'!U76/'生産者価格表(106分類)'!U$119,0)</f>
        <v>0</v>
      </c>
      <c r="V76" s="303">
        <f>IFERROR('生産者価格表(106分類)'!V76/'生産者価格表(106分類)'!V$119,0)</f>
        <v>0</v>
      </c>
      <c r="W76" s="303">
        <f>IFERROR('生産者価格表(106分類)'!W76/'生産者価格表(106分類)'!W$119,0)</f>
        <v>0</v>
      </c>
      <c r="X76" s="303">
        <f>IFERROR('生産者価格表(106分類)'!X76/'生産者価格表(106分類)'!X$119,0)</f>
        <v>0</v>
      </c>
      <c r="Y76" s="303">
        <f>IFERROR('生産者価格表(106分類)'!Y76/'生産者価格表(106分類)'!Y$119,0)</f>
        <v>0</v>
      </c>
      <c r="Z76" s="303">
        <f>IFERROR('生産者価格表(106分類)'!Z76/'生産者価格表(106分類)'!Z$119,0)</f>
        <v>0</v>
      </c>
      <c r="AA76" s="303">
        <f>IFERROR('生産者価格表(106分類)'!AA76/'生産者価格表(106分類)'!AA$119,0)</f>
        <v>0</v>
      </c>
      <c r="AB76" s="303">
        <f>IFERROR('生産者価格表(106分類)'!AB76/'生産者価格表(106分類)'!AB$119,0)</f>
        <v>0</v>
      </c>
      <c r="AC76" s="303">
        <f>IFERROR('生産者価格表(106分類)'!AC76/'生産者価格表(106分類)'!AC$119,0)</f>
        <v>0</v>
      </c>
      <c r="AD76" s="303">
        <f>IFERROR('生産者価格表(106分類)'!AD76/'生産者価格表(106分類)'!AD$119,0)</f>
        <v>0</v>
      </c>
      <c r="AE76" s="303">
        <f>IFERROR('生産者価格表(106分類)'!AE76/'生産者価格表(106分類)'!AE$119,0)</f>
        <v>0</v>
      </c>
      <c r="AF76" s="303">
        <f>IFERROR('生産者価格表(106分類)'!AF76/'生産者価格表(106分類)'!AF$119,0)</f>
        <v>0</v>
      </c>
      <c r="AG76" s="303">
        <f>IFERROR('生産者価格表(106分類)'!AG76/'生産者価格表(106分類)'!AG$119,0)</f>
        <v>0</v>
      </c>
      <c r="AH76" s="303">
        <f>IFERROR('生産者価格表(106分類)'!AH76/'生産者価格表(106分類)'!AH$119,0)</f>
        <v>0</v>
      </c>
      <c r="AI76" s="303">
        <f>IFERROR('生産者価格表(106分類)'!AI76/'生産者価格表(106分類)'!AI$119,0)</f>
        <v>0</v>
      </c>
      <c r="AJ76" s="303">
        <f>IFERROR('生産者価格表(106分類)'!AJ76/'生産者価格表(106分類)'!AJ$119,0)</f>
        <v>0</v>
      </c>
      <c r="AK76" s="303">
        <f>IFERROR('生産者価格表(106分類)'!AK76/'生産者価格表(106分類)'!AK$119,0)</f>
        <v>0</v>
      </c>
      <c r="AL76" s="303">
        <f>IFERROR('生産者価格表(106分類)'!AL76/'生産者価格表(106分類)'!AL$119,0)</f>
        <v>0</v>
      </c>
      <c r="AM76" s="303">
        <f>IFERROR('生産者価格表(106分類)'!AM76/'生産者価格表(106分類)'!AM$119,0)</f>
        <v>0</v>
      </c>
      <c r="AN76" s="303">
        <f>IFERROR('生産者価格表(106分類)'!AN76/'生産者価格表(106分類)'!AN$119,0)</f>
        <v>0</v>
      </c>
      <c r="AO76" s="303">
        <f>IFERROR('生産者価格表(106分類)'!AO76/'生産者価格表(106分類)'!AO$119,0)</f>
        <v>0</v>
      </c>
      <c r="AP76" s="303">
        <f>IFERROR('生産者価格表(106分類)'!AP76/'生産者価格表(106分類)'!AP$119,0)</f>
        <v>0</v>
      </c>
      <c r="AQ76" s="303">
        <f>IFERROR('生産者価格表(106分類)'!AQ76/'生産者価格表(106分類)'!AQ$119,0)</f>
        <v>0</v>
      </c>
      <c r="AR76" s="303">
        <f>IFERROR('生産者価格表(106分類)'!AR76/'生産者価格表(106分類)'!AR$119,0)</f>
        <v>0</v>
      </c>
      <c r="AS76" s="303">
        <f>IFERROR('生産者価格表(106分類)'!AS76/'生産者価格表(106分類)'!AS$119,0)</f>
        <v>0</v>
      </c>
      <c r="AT76" s="303">
        <f>IFERROR('生産者価格表(106分類)'!AT76/'生産者価格表(106分類)'!AT$119,0)</f>
        <v>0</v>
      </c>
      <c r="AU76" s="303">
        <f>IFERROR('生産者価格表(106分類)'!AU76/'生産者価格表(106分類)'!AU$119,0)</f>
        <v>0</v>
      </c>
      <c r="AV76" s="303">
        <f>IFERROR('生産者価格表(106分類)'!AV76/'生産者価格表(106分類)'!AV$119,0)</f>
        <v>0</v>
      </c>
      <c r="AW76" s="303">
        <f>IFERROR('生産者価格表(106分類)'!AW76/'生産者価格表(106分類)'!AW$119,0)</f>
        <v>0</v>
      </c>
      <c r="AX76" s="303">
        <f>IFERROR('生産者価格表(106分類)'!AX76/'生産者価格表(106分類)'!AX$119,0)</f>
        <v>0</v>
      </c>
      <c r="AY76" s="303">
        <f>IFERROR('生産者価格表(106分類)'!AY76/'生産者価格表(106分類)'!AY$119,0)</f>
        <v>0</v>
      </c>
      <c r="AZ76" s="303">
        <f>IFERROR('生産者価格表(106分類)'!AZ76/'生産者価格表(106分類)'!AZ$119,0)</f>
        <v>0</v>
      </c>
      <c r="BA76" s="303">
        <f>IFERROR('生産者価格表(106分類)'!BA76/'生産者価格表(106分類)'!BA$119,0)</f>
        <v>0</v>
      </c>
      <c r="BB76" s="303">
        <f>IFERROR('生産者価格表(106分類)'!BB76/'生産者価格表(106分類)'!BB$119,0)</f>
        <v>0</v>
      </c>
      <c r="BC76" s="303">
        <f>IFERROR('生産者価格表(106分類)'!BC76/'生産者価格表(106分類)'!BC$119,0)</f>
        <v>0</v>
      </c>
      <c r="BD76" s="303">
        <f>IFERROR('生産者価格表(106分類)'!BD76/'生産者価格表(106分類)'!BD$119,0)</f>
        <v>0</v>
      </c>
      <c r="BE76" s="303">
        <f>IFERROR('生産者価格表(106分類)'!BE76/'生産者価格表(106分類)'!BE$119,0)</f>
        <v>0</v>
      </c>
      <c r="BF76" s="303">
        <f>IFERROR('生産者価格表(106分類)'!BF76/'生産者価格表(106分類)'!BF$119,0)</f>
        <v>0</v>
      </c>
      <c r="BG76" s="303">
        <f>IFERROR('生産者価格表(106分類)'!BG76/'生産者価格表(106分類)'!BG$119,0)</f>
        <v>0</v>
      </c>
      <c r="BH76" s="303">
        <f>IFERROR('生産者価格表(106分類)'!BH76/'生産者価格表(106分類)'!BH$119,0)</f>
        <v>0</v>
      </c>
      <c r="BI76" s="303">
        <f>IFERROR('生産者価格表(106分類)'!BI76/'生産者価格表(106分類)'!BI$119,0)</f>
        <v>0</v>
      </c>
      <c r="BJ76" s="303">
        <f>IFERROR('生産者価格表(106分類)'!BJ76/'生産者価格表(106分類)'!BJ$119,0)</f>
        <v>0</v>
      </c>
      <c r="BK76" s="303">
        <f>IFERROR('生産者価格表(106分類)'!BK76/'生産者価格表(106分類)'!BK$119,0)</f>
        <v>0</v>
      </c>
      <c r="BL76" s="303">
        <f>IFERROR('生産者価格表(106分類)'!BL76/'生産者価格表(106分類)'!BL$119,0)</f>
        <v>0</v>
      </c>
      <c r="BM76" s="303">
        <f>IFERROR('生産者価格表(106分類)'!BM76/'生産者価格表(106分類)'!BM$119,0)</f>
        <v>0</v>
      </c>
      <c r="BN76" s="303">
        <f>IFERROR('生産者価格表(106分類)'!BN76/'生産者価格表(106分類)'!BN$119,0)</f>
        <v>0</v>
      </c>
      <c r="BO76" s="303">
        <f>IFERROR('生産者価格表(106分類)'!BO76/'生産者価格表(106分類)'!BO$119,0)</f>
        <v>0</v>
      </c>
      <c r="BP76" s="303">
        <f>IFERROR('生産者価格表(106分類)'!BP76/'生産者価格表(106分類)'!BP$119,0)</f>
        <v>0</v>
      </c>
      <c r="BQ76" s="303">
        <f>IFERROR('生産者価格表(106分類)'!BQ76/'生産者価格表(106分類)'!BQ$119,0)</f>
        <v>0</v>
      </c>
      <c r="BR76" s="303">
        <f>IFERROR('生産者価格表(106分類)'!BR76/'生産者価格表(106分類)'!BR$119,0)</f>
        <v>0</v>
      </c>
      <c r="BS76" s="303">
        <f>IFERROR('生産者価格表(106分類)'!BS76/'生産者価格表(106分類)'!BS$119,0)</f>
        <v>0</v>
      </c>
      <c r="BT76" s="303">
        <f>IFERROR('生産者価格表(106分類)'!BT76/'生産者価格表(106分類)'!BT$119,0)</f>
        <v>0</v>
      </c>
      <c r="BU76" s="303">
        <f>IFERROR('生産者価格表(106分類)'!BU76/'生産者価格表(106分類)'!BU$119,0)</f>
        <v>0</v>
      </c>
      <c r="BV76" s="303">
        <f>IFERROR('生産者価格表(106分類)'!BV76/'生産者価格表(106分類)'!BV$119,0)</f>
        <v>0</v>
      </c>
      <c r="BW76" s="303">
        <f>IFERROR('生産者価格表(106分類)'!BW76/'生産者価格表(106分類)'!BW$119,0)</f>
        <v>0</v>
      </c>
      <c r="BX76" s="303">
        <f>IFERROR('生産者価格表(106分類)'!BX76/'生産者価格表(106分類)'!BX$119,0)</f>
        <v>0</v>
      </c>
      <c r="BY76" s="303">
        <f>IFERROR('生産者価格表(106分類)'!BY76/'生産者価格表(106分類)'!BY$119,0)</f>
        <v>0</v>
      </c>
      <c r="BZ76" s="303">
        <f>IFERROR('生産者価格表(106分類)'!BZ76/'生産者価格表(106分類)'!BZ$119,0)</f>
        <v>0</v>
      </c>
      <c r="CA76" s="303">
        <f>IFERROR('生産者価格表(106分類)'!CA76/'生産者価格表(106分類)'!CA$119,0)</f>
        <v>0</v>
      </c>
      <c r="CB76" s="303">
        <f>IFERROR('生産者価格表(106分類)'!CB76/'生産者価格表(106分類)'!CB$119,0)</f>
        <v>0</v>
      </c>
      <c r="CC76" s="303">
        <f>IFERROR('生産者価格表(106分類)'!CC76/'生産者価格表(106分類)'!CC$119,0)</f>
        <v>0</v>
      </c>
      <c r="CD76" s="303">
        <f>IFERROR('生産者価格表(106分類)'!CD76/'生産者価格表(106分類)'!CD$119,0)</f>
        <v>0</v>
      </c>
      <c r="CE76" s="303">
        <f>IFERROR('生産者価格表(106分類)'!CE76/'生産者価格表(106分類)'!CE$119,0)</f>
        <v>0</v>
      </c>
      <c r="CF76" s="303">
        <f>IFERROR('生産者価格表(106分類)'!CF76/'生産者価格表(106分類)'!CF$119,0)</f>
        <v>0</v>
      </c>
      <c r="CG76" s="303">
        <f>IFERROR('生産者価格表(106分類)'!CG76/'生産者価格表(106分類)'!CG$119,0)</f>
        <v>0</v>
      </c>
      <c r="CH76" s="303">
        <f>IFERROR('生産者価格表(106分類)'!CH76/'生産者価格表(106分類)'!CH$119,0)</f>
        <v>0</v>
      </c>
      <c r="CI76" s="303">
        <f>IFERROR('生産者価格表(106分類)'!CI76/'生産者価格表(106分類)'!CI$119,0)</f>
        <v>0</v>
      </c>
      <c r="CJ76" s="303">
        <f>IFERROR('生産者価格表(106分類)'!CJ76/'生産者価格表(106分類)'!CJ$119,0)</f>
        <v>0</v>
      </c>
      <c r="CK76" s="303">
        <f>IFERROR('生産者価格表(106分類)'!CK76/'生産者価格表(106分類)'!CK$119,0)</f>
        <v>0</v>
      </c>
      <c r="CL76" s="303">
        <f>IFERROR('生産者価格表(106分類)'!CL76/'生産者価格表(106分類)'!CL$119,0)</f>
        <v>0</v>
      </c>
      <c r="CM76" s="303">
        <f>IFERROR('生産者価格表(106分類)'!CM76/'生産者価格表(106分類)'!CM$119,0)</f>
        <v>0</v>
      </c>
      <c r="CN76" s="303">
        <f>IFERROR('生産者価格表(106分類)'!CN76/'生産者価格表(106分類)'!CN$119,0)</f>
        <v>0</v>
      </c>
      <c r="CO76" s="303">
        <f>IFERROR('生産者価格表(106分類)'!CO76/'生産者価格表(106分類)'!CO$119,0)</f>
        <v>0</v>
      </c>
      <c r="CP76" s="303">
        <f>IFERROR('生産者価格表(106分類)'!CP76/'生産者価格表(106分類)'!CP$119,0)</f>
        <v>0</v>
      </c>
      <c r="CQ76" s="303">
        <f>IFERROR('生産者価格表(106分類)'!CQ76/'生産者価格表(106分類)'!CQ$119,0)</f>
        <v>0</v>
      </c>
      <c r="CR76" s="303">
        <f>IFERROR('生産者価格表(106分類)'!CR76/'生産者価格表(106分類)'!CR$119,0)</f>
        <v>0</v>
      </c>
      <c r="CS76" s="303">
        <f>IFERROR('生産者価格表(106分類)'!CS76/'生産者価格表(106分類)'!CS$119,0)</f>
        <v>0</v>
      </c>
      <c r="CT76" s="303">
        <f>IFERROR('生産者価格表(106分類)'!CT76/'生産者価格表(106分類)'!CT$119,0)</f>
        <v>0</v>
      </c>
      <c r="CU76" s="303">
        <f>IFERROR('生産者価格表(106分類)'!CU76/'生産者価格表(106分類)'!CU$119,0)</f>
        <v>0</v>
      </c>
      <c r="CV76" s="303">
        <f>IFERROR('生産者価格表(106分類)'!CV76/'生産者価格表(106分類)'!CV$119,0)</f>
        <v>0</v>
      </c>
      <c r="CW76" s="303">
        <f>IFERROR('生産者価格表(106分類)'!CW76/'生産者価格表(106分類)'!CW$119,0)</f>
        <v>0</v>
      </c>
      <c r="CX76" s="303">
        <f>IFERROR('生産者価格表(106分類)'!CX76/'生産者価格表(106分類)'!CX$119,0)</f>
        <v>0</v>
      </c>
      <c r="CY76" s="303">
        <f>IFERROR('生産者価格表(106分類)'!CY76/'生産者価格表(106分類)'!CY$119,0)</f>
        <v>0</v>
      </c>
      <c r="CZ76" s="303">
        <f>IFERROR('生産者価格表(106分類)'!CZ76/'生産者価格表(106分類)'!CZ$119,0)</f>
        <v>0</v>
      </c>
      <c r="DA76" s="303">
        <f>IFERROR('生産者価格表(106分類)'!DA76/'生産者価格表(106分類)'!DA$119,0)</f>
        <v>0</v>
      </c>
      <c r="DB76" s="303">
        <f>IFERROR('生産者価格表(106分類)'!DB76/'生産者価格表(106分類)'!DB$119,0)</f>
        <v>0</v>
      </c>
      <c r="DC76" s="303">
        <f>IFERROR('生産者価格表(106分類)'!DC76/'生産者価格表(106分類)'!DC$119,0)</f>
        <v>0</v>
      </c>
      <c r="DD76" s="304">
        <f>IFERROR('生産者価格表(106分類)'!DD76/'生産者価格表(106分類)'!DD$119,0)</f>
        <v>0</v>
      </c>
      <c r="DE76" s="304">
        <f>IFERROR('生産者価格表(106分類)'!DE76/'生産者価格表(106分類)'!DE$119,0)</f>
        <v>0</v>
      </c>
    </row>
    <row r="77" spans="1:109" x14ac:dyDescent="0.15">
      <c r="A77" s="309" t="s">
        <v>163</v>
      </c>
      <c r="B77" s="302" t="s">
        <v>164</v>
      </c>
      <c r="C77" s="303">
        <f>IFERROR('生産者価格表(106分類)'!C77/'生産者価格表(106分類)'!C$119,0)</f>
        <v>2.0109943891702452E-4</v>
      </c>
      <c r="D77" s="303">
        <f>IFERROR('生産者価格表(106分類)'!D77/'生産者価格表(106分類)'!D$119,0)</f>
        <v>1.0104041707146041E-4</v>
      </c>
      <c r="E77" s="303">
        <f>IFERROR('生産者価格表(106分類)'!E77/'生産者価格表(106分類)'!E$119,0)</f>
        <v>6.5895254232851378E-4</v>
      </c>
      <c r="F77" s="303">
        <f>IFERROR('生産者価格表(106分類)'!F77/'生産者価格表(106分類)'!F$119,0)</f>
        <v>1.1917184345773886E-3</v>
      </c>
      <c r="G77" s="303">
        <f>IFERROR('生産者価格表(106分類)'!G77/'生産者価格表(106分類)'!G$119,0)</f>
        <v>3.3903490022510268E-4</v>
      </c>
      <c r="H77" s="303">
        <f>IFERROR('生産者価格表(106分類)'!H77/'生産者価格表(106分類)'!H$119,0)</f>
        <v>0</v>
      </c>
      <c r="I77" s="303">
        <f>IFERROR('生産者価格表(106分類)'!I77/'生産者価格表(106分類)'!I$119,0)</f>
        <v>5.0014415958942286E-3</v>
      </c>
      <c r="J77" s="303">
        <f>IFERROR('生産者価格表(106分類)'!J77/'生産者価格表(106分類)'!J$119,0)</f>
        <v>3.5160261942250717E-4</v>
      </c>
      <c r="K77" s="303">
        <f>IFERROR('生産者価格表(106分類)'!K77/'生産者価格表(106分類)'!K$119,0)</f>
        <v>2.4713869238607929E-4</v>
      </c>
      <c r="L77" s="303">
        <f>IFERROR('生産者価格表(106分類)'!L77/'生産者価格表(106分類)'!L$119,0)</f>
        <v>4.0161399728539982E-4</v>
      </c>
      <c r="M77" s="303">
        <f>IFERROR('生産者価格表(106分類)'!M77/'生産者価格表(106分類)'!M$119,0)</f>
        <v>0</v>
      </c>
      <c r="N77" s="303">
        <f>IFERROR('生産者価格表(106分類)'!N77/'生産者価格表(106分類)'!N$119,0)</f>
        <v>1.4812923986107565E-3</v>
      </c>
      <c r="O77" s="303">
        <f>IFERROR('生産者価格表(106分類)'!O77/'生産者価格表(106分類)'!O$119,0)</f>
        <v>2.4982057647305192E-3</v>
      </c>
      <c r="P77" s="303">
        <f>IFERROR('生産者価格表(106分類)'!P77/'生産者価格表(106分類)'!P$119,0)</f>
        <v>7.9934401915596111E-4</v>
      </c>
      <c r="Q77" s="303">
        <f>IFERROR('生産者価格表(106分類)'!Q77/'生産者価格表(106分類)'!Q$119,0)</f>
        <v>1.7798596171041685E-3</v>
      </c>
      <c r="R77" s="303">
        <f>IFERROR('生産者価格表(106分類)'!R77/'生産者価格表(106分類)'!R$119,0)</f>
        <v>1.0579427809572085E-3</v>
      </c>
      <c r="S77" s="303">
        <f>IFERROR('生産者価格表(106分類)'!S77/'生産者価格表(106分類)'!S$119,0)</f>
        <v>2.1675338028552564E-3</v>
      </c>
      <c r="T77" s="303">
        <f>IFERROR('生産者価格表(106分類)'!T77/'生産者価格表(106分類)'!T$119,0)</f>
        <v>2.8324511517863436E-3</v>
      </c>
      <c r="U77" s="303">
        <f>IFERROR('生産者価格表(106分類)'!U77/'生産者価格表(106分類)'!U$119,0)</f>
        <v>1.3173754039608172E-3</v>
      </c>
      <c r="V77" s="303">
        <f>IFERROR('生産者価格表(106分類)'!V77/'生産者価格表(106分類)'!V$119,0)</f>
        <v>1.0253615654331257E-3</v>
      </c>
      <c r="W77" s="303">
        <f>IFERROR('生産者価格表(106分類)'!W77/'生産者価格表(106分類)'!W$119,0)</f>
        <v>0</v>
      </c>
      <c r="X77" s="303">
        <f>IFERROR('生産者価格表(106分類)'!X77/'生産者価格表(106分類)'!X$119,0)</f>
        <v>1.9260620448786723E-3</v>
      </c>
      <c r="Y77" s="303">
        <f>IFERROR('生産者価格表(106分類)'!Y77/'生産者価格表(106分類)'!Y$119,0)</f>
        <v>0</v>
      </c>
      <c r="Z77" s="303">
        <f>IFERROR('生産者価格表(106分類)'!Z77/'生産者価格表(106分類)'!Z$119,0)</f>
        <v>4.4834342400225935E-3</v>
      </c>
      <c r="AA77" s="303">
        <f>IFERROR('生産者価格表(106分類)'!AA77/'生産者価格表(106分類)'!AA$119,0)</f>
        <v>1.972659849635528E-3</v>
      </c>
      <c r="AB77" s="303">
        <f>IFERROR('生産者価格表(106分類)'!AB77/'生産者価格表(106分類)'!AB$119,0)</f>
        <v>2.0557097337855896E-4</v>
      </c>
      <c r="AC77" s="303">
        <f>IFERROR('生産者価格表(106分類)'!AC77/'生産者価格表(106分類)'!AC$119,0)</f>
        <v>7.102576152433033E-4</v>
      </c>
      <c r="AD77" s="303">
        <f>IFERROR('生産者価格表(106分類)'!AD77/'生産者価格表(106分類)'!AD$119,0)</f>
        <v>3.1632431739463248E-3</v>
      </c>
      <c r="AE77" s="303">
        <f>IFERROR('生産者価格表(106分類)'!AE77/'生産者価格表(106分類)'!AE$119,0)</f>
        <v>1.5201739754660811E-3</v>
      </c>
      <c r="AF77" s="303">
        <f>IFERROR('生産者価格表(106分類)'!AF77/'生産者価格表(106分類)'!AF$119,0)</f>
        <v>1.9911504424778761E-3</v>
      </c>
      <c r="AG77" s="303">
        <f>IFERROR('生産者価格表(106分類)'!AG77/'生産者価格表(106分類)'!AG$119,0)</f>
        <v>2.7543610716968532E-3</v>
      </c>
      <c r="AH77" s="303">
        <f>IFERROR('生産者価格表(106分類)'!AH77/'生産者価格表(106分類)'!AH$119,0)</f>
        <v>1.2764853728542578E-3</v>
      </c>
      <c r="AI77" s="303">
        <f>IFERROR('生産者価格表(106分類)'!AI77/'生産者価格表(106分類)'!AI$119,0)</f>
        <v>3.6070495288354106E-3</v>
      </c>
      <c r="AJ77" s="303">
        <f>IFERROR('生産者価格表(106分類)'!AJ77/'生産者価格表(106分類)'!AJ$119,0)</f>
        <v>6.2320432483410288E-3</v>
      </c>
      <c r="AK77" s="303">
        <f>IFERROR('生産者価格表(106分類)'!AK77/'生産者価格表(106分類)'!AK$119,0)</f>
        <v>0</v>
      </c>
      <c r="AL77" s="303">
        <f>IFERROR('生産者価格表(106分類)'!AL77/'生産者価格表(106分類)'!AL$119,0)</f>
        <v>0</v>
      </c>
      <c r="AM77" s="303">
        <f>IFERROR('生産者価格表(106分類)'!AM77/'生産者価格表(106分類)'!AM$119,0)</f>
        <v>0</v>
      </c>
      <c r="AN77" s="303">
        <f>IFERROR('生産者価格表(106分類)'!AN77/'生産者価格表(106分類)'!AN$119,0)</f>
        <v>2.3834461274035878E-4</v>
      </c>
      <c r="AO77" s="303">
        <f>IFERROR('生産者価格表(106分類)'!AO77/'生産者価格表(106分類)'!AO$119,0)</f>
        <v>4.4499851588008312E-4</v>
      </c>
      <c r="AP77" s="303">
        <f>IFERROR('生産者価格表(106分類)'!AP77/'生産者価格表(106分類)'!AP$119,0)</f>
        <v>2.2105927997834521E-3</v>
      </c>
      <c r="AQ77" s="303">
        <f>IFERROR('生産者価格表(106分類)'!AQ77/'生産者価格表(106分類)'!AQ$119,0)</f>
        <v>4.4908298611285626E-3</v>
      </c>
      <c r="AR77" s="303">
        <f>IFERROR('生産者価格表(106分類)'!AR77/'生産者価格表(106分類)'!AR$119,0)</f>
        <v>1.3692312828831135E-3</v>
      </c>
      <c r="AS77" s="303">
        <f>IFERROR('生産者価格表(106分類)'!AS77/'生産者価格表(106分類)'!AS$119,0)</f>
        <v>1.5029286038682854E-3</v>
      </c>
      <c r="AT77" s="303">
        <f>IFERROR('生産者価格表(106分類)'!AT77/'生産者価格表(106分類)'!AT$119,0)</f>
        <v>2.3933431013866981E-3</v>
      </c>
      <c r="AU77" s="303">
        <f>IFERROR('生産者価格表(106分類)'!AU77/'生産者価格表(106分類)'!AU$119,0)</f>
        <v>2.6440005399417633E-3</v>
      </c>
      <c r="AV77" s="303">
        <f>IFERROR('生産者価格表(106分類)'!AV77/'生産者価格表(106分類)'!AV$119,0)</f>
        <v>3.345133630723386E-3</v>
      </c>
      <c r="AW77" s="303">
        <f>IFERROR('生産者価格表(106分類)'!AW77/'生産者価格表(106分類)'!AW$119,0)</f>
        <v>3.8618919535995805E-3</v>
      </c>
      <c r="AX77" s="303">
        <f>IFERROR('生産者価格表(106分類)'!AX77/'生産者価格表(106分類)'!AX$119,0)</f>
        <v>7.3086508806427801E-4</v>
      </c>
      <c r="AY77" s="303">
        <f>IFERROR('生産者価格表(106分類)'!AY77/'生産者価格表(106分類)'!AY$119,0)</f>
        <v>1.7157018491453264E-3</v>
      </c>
      <c r="AZ77" s="303">
        <f>IFERROR('生産者価格表(106分類)'!AZ77/'生産者価格表(106分類)'!AZ$119,0)</f>
        <v>4.8445700444085587E-3</v>
      </c>
      <c r="BA77" s="303">
        <f>IFERROR('生産者価格表(106分類)'!BA77/'生産者価格表(106分類)'!BA$119,0)</f>
        <v>1.1285249887676085E-3</v>
      </c>
      <c r="BB77" s="303">
        <f>IFERROR('生産者価格表(106分類)'!BB77/'生産者価格表(106分類)'!BB$119,0)</f>
        <v>1.1820891258189564E-2</v>
      </c>
      <c r="BC77" s="303">
        <f>IFERROR('生産者価格表(106分類)'!BC77/'生産者価格表(106分類)'!BC$119,0)</f>
        <v>4.574396569578614E-3</v>
      </c>
      <c r="BD77" s="303">
        <f>IFERROR('生産者価格表(106分類)'!BD77/'生産者価格表(106分類)'!BD$119,0)</f>
        <v>0</v>
      </c>
      <c r="BE77" s="303">
        <f>IFERROR('生産者価格表(106分類)'!BE77/'生産者価格表(106分類)'!BE$119,0)</f>
        <v>3.176178660049628E-4</v>
      </c>
      <c r="BF77" s="303">
        <f>IFERROR('生産者価格表(106分類)'!BF77/'生産者価格表(106分類)'!BF$119,0)</f>
        <v>7.0061113935173834E-4</v>
      </c>
      <c r="BG77" s="303">
        <f>IFERROR('生産者価格表(106分類)'!BG77/'生産者価格表(106分類)'!BG$119,0)</f>
        <v>5.952094903990718E-3</v>
      </c>
      <c r="BH77" s="303">
        <f>IFERROR('生産者価格表(106分類)'!BH77/'生産者価格表(106分類)'!BH$119,0)</f>
        <v>1.3541848680761839E-3</v>
      </c>
      <c r="BI77" s="303">
        <f>IFERROR('生産者価格表(106分類)'!BI77/'生産者価格表(106分類)'!BI$119,0)</f>
        <v>1.7011958901802257E-3</v>
      </c>
      <c r="BJ77" s="303">
        <f>IFERROR('生産者価格表(106分類)'!BJ77/'生産者価格表(106分類)'!BJ$119,0)</f>
        <v>1.7247217166800695E-3</v>
      </c>
      <c r="BK77" s="303">
        <f>IFERROR('生産者価格表(106分類)'!BK77/'生産者価格表(106分類)'!BK$119,0)</f>
        <v>1.2904691960327456E-3</v>
      </c>
      <c r="BL77" s="303">
        <f>IFERROR('生産者価格表(106分類)'!BL77/'生産者価格表(106分類)'!BL$119,0)</f>
        <v>1.4472957449469493E-3</v>
      </c>
      <c r="BM77" s="303">
        <f>IFERROR('生産者価格表(106分類)'!BM77/'生産者価格表(106分類)'!BM$119,0)</f>
        <v>1.2804728816130236E-3</v>
      </c>
      <c r="BN77" s="303">
        <f>IFERROR('生産者価格表(106分類)'!BN77/'生産者価格表(106分類)'!BN$119,0)</f>
        <v>9.3140088243872916E-4</v>
      </c>
      <c r="BO77" s="303">
        <f>IFERROR('生産者価格表(106分類)'!BO77/'生産者価格表(106分類)'!BO$119,0)</f>
        <v>7.6995032867063404E-4</v>
      </c>
      <c r="BP77" s="303">
        <f>IFERROR('生産者価格表(106分類)'!BP77/'生産者価格表(106分類)'!BP$119,0)</f>
        <v>5.6201102607229088E-4</v>
      </c>
      <c r="BQ77" s="303">
        <f>IFERROR('生産者価格表(106分類)'!BQ77/'生産者価格表(106分類)'!BQ$119,0)</f>
        <v>2.1773785518474816E-3</v>
      </c>
      <c r="BR77" s="303">
        <f>IFERROR('生産者価格表(106分類)'!BR77/'生産者価格表(106分類)'!BR$119,0)</f>
        <v>1.2030245041145762E-2</v>
      </c>
      <c r="BS77" s="303">
        <f>IFERROR('生産者価格表(106分類)'!BS77/'生産者価格表(106分類)'!BS$119,0)</f>
        <v>4.6555982492852638E-3</v>
      </c>
      <c r="BT77" s="303">
        <f>IFERROR('生産者価格表(106分類)'!BT77/'生産者価格表(106分類)'!BT$119,0)</f>
        <v>1.1532725299200722E-2</v>
      </c>
      <c r="BU77" s="303">
        <f>IFERROR('生産者価格表(106分類)'!BU77/'生産者価格表(106分類)'!BU$119,0)</f>
        <v>9.2242442101339497E-4</v>
      </c>
      <c r="BV77" s="303">
        <f>IFERROR('生産者価格表(106分類)'!BV77/'生産者価格表(106分類)'!BV$119,0)</f>
        <v>1.170972421469703E-4</v>
      </c>
      <c r="BW77" s="303">
        <f>IFERROR('生産者価格表(106分類)'!BW77/'生産者価格表(106分類)'!BW$119,0)</f>
        <v>1.1364341554055822E-6</v>
      </c>
      <c r="BX77" s="303">
        <f>IFERROR('生産者価格表(106分類)'!BX77/'生産者価格表(106分類)'!BX$119,0)</f>
        <v>4.4832937618548632E-4</v>
      </c>
      <c r="BY77" s="303">
        <f>IFERROR('生産者価格表(106分類)'!BY77/'生産者価格表(106分類)'!BY$119,0)</f>
        <v>5.2387901366598186E-4</v>
      </c>
      <c r="BZ77" s="303">
        <f>IFERROR('生産者価格表(106分類)'!BZ77/'生産者価格表(106分類)'!BZ$119,0)</f>
        <v>3.059917605040344E-4</v>
      </c>
      <c r="CA77" s="303">
        <f>IFERROR('生産者価格表(106分類)'!CA77/'生産者価格表(106分類)'!CA$119,0)</f>
        <v>3.3336915461625498E-3</v>
      </c>
      <c r="CB77" s="303">
        <f>IFERROR('生産者価格表(106分類)'!CB77/'生産者価格表(106分類)'!CB$119,0)</f>
        <v>7.6859116303054198E-4</v>
      </c>
      <c r="CC77" s="303">
        <f>IFERROR('生産者価格表(106分類)'!CC77/'生産者価格表(106分類)'!CC$119,0)</f>
        <v>6.2811722938496259E-3</v>
      </c>
      <c r="CD77" s="303">
        <f>IFERROR('生産者価格表(106分類)'!CD77/'生産者価格表(106分類)'!CD$119,0)</f>
        <v>1.7972553694713882E-3</v>
      </c>
      <c r="CE77" s="303">
        <f>IFERROR('生産者価格表(106分類)'!CE77/'生産者価格表(106分類)'!CE$119,0)</f>
        <v>2.3876751942811811E-3</v>
      </c>
      <c r="CF77" s="303">
        <f>IFERROR('生産者価格表(106分類)'!CF77/'生産者価格表(106分類)'!CF$119,0)</f>
        <v>2.9506546324459238E-3</v>
      </c>
      <c r="CG77" s="303">
        <f>IFERROR('生産者価格表(106分類)'!CG77/'生産者価格表(106分類)'!CG$119,0)</f>
        <v>2.466666825165905E-3</v>
      </c>
      <c r="CH77" s="303">
        <f>IFERROR('生産者価格表(106分類)'!CH77/'生産者価格表(106分類)'!CH$119,0)</f>
        <v>3.9756834583525901E-3</v>
      </c>
      <c r="CI77" s="303">
        <f>IFERROR('生産者価格表(106分類)'!CI77/'生産者価格表(106分類)'!CI$119,0)</f>
        <v>8.2066561843552397E-4</v>
      </c>
      <c r="CJ77" s="303">
        <f>IFERROR('生産者価格表(106分類)'!CJ77/'生産者価格表(106分類)'!CJ$119,0)</f>
        <v>3.7994645953878877E-3</v>
      </c>
      <c r="CK77" s="303">
        <f>IFERROR('生産者価格表(106分類)'!CK77/'生産者価格表(106分類)'!CK$119,0)</f>
        <v>2.2267286805299508E-3</v>
      </c>
      <c r="CL77" s="303">
        <f>IFERROR('生産者価格表(106分類)'!CL77/'生産者価格表(106分類)'!CL$119,0)</f>
        <v>5.9223866761044519E-3</v>
      </c>
      <c r="CM77" s="303">
        <f>IFERROR('生産者価格表(106分類)'!CM77/'生産者価格表(106分類)'!CM$119,0)</f>
        <v>4.6139849427614408E-3</v>
      </c>
      <c r="CN77" s="303">
        <f>IFERROR('生産者価格表(106分類)'!CN77/'生産者価格表(106分類)'!CN$119,0)</f>
        <v>4.6850428582368127E-3</v>
      </c>
      <c r="CO77" s="303">
        <f>IFERROR('生産者価格表(106分類)'!CO77/'生産者価格表(106分類)'!CO$119,0)</f>
        <v>1.7247147839593777E-3</v>
      </c>
      <c r="CP77" s="303">
        <f>IFERROR('生産者価格表(106分類)'!CP77/'生産者価格表(106分類)'!CP$119,0)</f>
        <v>2.4058178177391309E-3</v>
      </c>
      <c r="CQ77" s="303">
        <f>IFERROR('生産者価格表(106分類)'!CQ77/'生産者価格表(106分類)'!CQ$119,0)</f>
        <v>1.2292296372497229E-3</v>
      </c>
      <c r="CR77" s="303">
        <f>IFERROR('生産者価格表(106分類)'!CR77/'生産者価格表(106分類)'!CR$119,0)</f>
        <v>8.4302585475240748E-4</v>
      </c>
      <c r="CS77" s="303">
        <f>IFERROR('生産者価格表(106分類)'!CS77/'生産者価格表(106分類)'!CS$119,0)</f>
        <v>6.0116179122526531E-3</v>
      </c>
      <c r="CT77" s="303">
        <f>IFERROR('生産者価格表(106分類)'!CT77/'生産者価格表(106分類)'!CT$119,0)</f>
        <v>6.5642041790184465E-4</v>
      </c>
      <c r="CU77" s="303">
        <f>IFERROR('生産者価格表(106分類)'!CU77/'生産者価格表(106分類)'!CU$119,0)</f>
        <v>5.1617050643322396E-4</v>
      </c>
      <c r="CV77" s="303">
        <f>IFERROR('生産者価格表(106分類)'!CV77/'生産者価格表(106分類)'!CV$119,0)</f>
        <v>4.1467194786069692E-4</v>
      </c>
      <c r="CW77" s="303">
        <f>IFERROR('生産者価格表(106分類)'!CW77/'生産者価格表(106分類)'!CW$119,0)</f>
        <v>2.2845262901997421E-3</v>
      </c>
      <c r="CX77" s="303">
        <f>IFERROR('生産者価格表(106分類)'!CX77/'生産者価格表(106分類)'!CX$119,0)</f>
        <v>1.5574731196090789E-3</v>
      </c>
      <c r="CY77" s="303">
        <f>IFERROR('生産者価格表(106分類)'!CY77/'生産者価格表(106分類)'!CY$119,0)</f>
        <v>2.1926118235243088E-3</v>
      </c>
      <c r="CZ77" s="303">
        <f>IFERROR('生産者価格表(106分類)'!CZ77/'生産者価格表(106分類)'!CZ$119,0)</f>
        <v>2.5977755306933257E-3</v>
      </c>
      <c r="DA77" s="303">
        <f>IFERROR('生産者価格表(106分類)'!DA77/'生産者価格表(106分類)'!DA$119,0)</f>
        <v>2.1838400175375047E-3</v>
      </c>
      <c r="DB77" s="303">
        <f>IFERROR('生産者価格表(106分類)'!DB77/'生産者価格表(106分類)'!DB$119,0)</f>
        <v>1.4912852249375755E-3</v>
      </c>
      <c r="DC77" s="303">
        <f>IFERROR('生産者価格表(106分類)'!DC77/'生産者価格表(106分類)'!DC$119,0)</f>
        <v>6.3668320247051483E-4</v>
      </c>
      <c r="DD77" s="304">
        <f>IFERROR('生産者価格表(106分類)'!DD77/'生産者価格表(106分類)'!DD$119,0)</f>
        <v>1.4496368883348536E-2</v>
      </c>
      <c r="DE77" s="304">
        <f>IFERROR('生産者価格表(106分類)'!DE77/'生産者価格表(106分類)'!DE$119,0)</f>
        <v>2.4313719799694804E-3</v>
      </c>
    </row>
    <row r="78" spans="1:109" x14ac:dyDescent="0.15">
      <c r="A78" s="309" t="s">
        <v>165</v>
      </c>
      <c r="B78" s="302" t="s">
        <v>427</v>
      </c>
      <c r="C78" s="303">
        <f>IFERROR('生産者価格表(106分類)'!C78/'生産者価格表(106分類)'!C$119,0)</f>
        <v>8.8477536757527349E-3</v>
      </c>
      <c r="D78" s="303">
        <f>IFERROR('生産者価格表(106分類)'!D78/'生産者価格表(106分類)'!D$119,0)</f>
        <v>4.2621694031663646E-2</v>
      </c>
      <c r="E78" s="303">
        <f>IFERROR('生産者価格表(106分類)'!E78/'生産者価格表(106分類)'!E$119,0)</f>
        <v>7.8022195978224868E-3</v>
      </c>
      <c r="F78" s="303">
        <f>IFERROR('生産者価格表(106分類)'!F78/'生産者価格表(106分類)'!F$119,0)</f>
        <v>6.5890716883978115E-2</v>
      </c>
      <c r="G78" s="303">
        <f>IFERROR('生産者価格表(106分類)'!G78/'生産者価格表(106分類)'!G$119,0)</f>
        <v>1.7354274404296412E-2</v>
      </c>
      <c r="H78" s="303">
        <f>IFERROR('生産者価格表(106分類)'!H78/'生産者価格表(106分類)'!H$119,0)</f>
        <v>0</v>
      </c>
      <c r="I78" s="303">
        <f>IFERROR('生産者価格表(106分類)'!I78/'生産者価格表(106分類)'!I$119,0)</f>
        <v>1.3314460191485534E-2</v>
      </c>
      <c r="J78" s="303">
        <f>IFERROR('生産者価格表(106分類)'!J78/'生産者価格表(106分類)'!J$119,0)</f>
        <v>1.5047736064918701E-2</v>
      </c>
      <c r="K78" s="303">
        <f>IFERROR('生産者価格表(106分類)'!K78/'生産者価格表(106分類)'!K$119,0)</f>
        <v>1.3575122902140597E-2</v>
      </c>
      <c r="L78" s="303">
        <f>IFERROR('生産者価格表(106分類)'!L78/'生産者価格表(106分類)'!L$119,0)</f>
        <v>2.4885911246404394E-2</v>
      </c>
      <c r="M78" s="303">
        <f>IFERROR('生産者価格表(106分類)'!M78/'生産者価格表(106分類)'!M$119,0)</f>
        <v>0</v>
      </c>
      <c r="N78" s="303">
        <f>IFERROR('生産者価格表(106分類)'!N78/'生産者価格表(106分類)'!N$119,0)</f>
        <v>8.7137122038382104E-3</v>
      </c>
      <c r="O78" s="303">
        <f>IFERROR('生産者価格表(106分類)'!O78/'生産者価格表(106分類)'!O$119,0)</f>
        <v>1.0717124832012816E-2</v>
      </c>
      <c r="P78" s="303">
        <f>IFERROR('生産者価格表(106分類)'!P78/'生産者価格表(106分類)'!P$119,0)</f>
        <v>1.9701825817279153E-2</v>
      </c>
      <c r="Q78" s="303">
        <f>IFERROR('生産者価格表(106分類)'!Q78/'生産者価格表(106分類)'!Q$119,0)</f>
        <v>1.9468274002325116E-2</v>
      </c>
      <c r="R78" s="303">
        <f>IFERROR('生産者価格表(106分類)'!R78/'生産者価格表(106分類)'!R$119,0)</f>
        <v>2.2515306928342783E-2</v>
      </c>
      <c r="S78" s="303">
        <f>IFERROR('生産者価格表(106分類)'!S78/'生産者価格表(106分類)'!S$119,0)</f>
        <v>2.6935563525668532E-2</v>
      </c>
      <c r="T78" s="303">
        <f>IFERROR('生産者価格表(106分類)'!T78/'生産者価格表(106分類)'!T$119,0)</f>
        <v>1.4248886578733693E-2</v>
      </c>
      <c r="U78" s="303">
        <f>IFERROR('生産者価格表(106分類)'!U78/'生産者価格表(106分類)'!U$119,0)</f>
        <v>1.2924459041289199E-2</v>
      </c>
      <c r="V78" s="303">
        <f>IFERROR('生産者価格表(106分類)'!V78/'生産者価格表(106分類)'!V$119,0)</f>
        <v>1.1568181763860905E-2</v>
      </c>
      <c r="W78" s="303">
        <f>IFERROR('生産者価格表(106分類)'!W78/'生産者価格表(106分類)'!W$119,0)</f>
        <v>0</v>
      </c>
      <c r="X78" s="303">
        <f>IFERROR('生産者価格表(106分類)'!X78/'生産者価格表(106分類)'!X$119,0)</f>
        <v>1.7210909976335592E-2</v>
      </c>
      <c r="Y78" s="303">
        <f>IFERROR('生産者価格表(106分類)'!Y78/'生産者価格表(106分類)'!Y$119,0)</f>
        <v>0</v>
      </c>
      <c r="Z78" s="303">
        <f>IFERROR('生産者価格表(106分類)'!Z78/'生産者価格表(106分類)'!Z$119,0)</f>
        <v>1.0784954018322065E-2</v>
      </c>
      <c r="AA78" s="303">
        <f>IFERROR('生産者価格表(106分類)'!AA78/'生産者価格表(106分類)'!AA$119,0)</f>
        <v>1.3875984264478777E-2</v>
      </c>
      <c r="AB78" s="303">
        <f>IFERROR('生産者価格表(106分類)'!AB78/'生産者価格表(106分類)'!AB$119,0)</f>
        <v>2.6724226539212663E-3</v>
      </c>
      <c r="AC78" s="303">
        <f>IFERROR('生産者価格表(106分類)'!AC78/'生産者価格表(106分類)'!AC$119,0)</f>
        <v>5.0955198587317181E-2</v>
      </c>
      <c r="AD78" s="303">
        <f>IFERROR('生産者価格表(106分類)'!AD78/'生産者価格表(106分類)'!AD$119,0)</f>
        <v>9.9212841395851861E-3</v>
      </c>
      <c r="AE78" s="303">
        <f>IFERROR('生産者価格表(106分類)'!AE78/'生産者価格表(106分類)'!AE$119,0)</f>
        <v>9.2688385448556898E-3</v>
      </c>
      <c r="AF78" s="303">
        <f>IFERROR('生産者価格表(106分類)'!AF78/'生産者価格表(106分類)'!AF$119,0)</f>
        <v>1.084070796460177E-2</v>
      </c>
      <c r="AG78" s="303">
        <f>IFERROR('生産者価格表(106分類)'!AG78/'生産者価格表(106分類)'!AG$119,0)</f>
        <v>1.684810473726257E-2</v>
      </c>
      <c r="AH78" s="303">
        <f>IFERROR('生産者価格表(106分類)'!AH78/'生産者価格表(106分類)'!AH$119,0)</f>
        <v>4.3456335987729668E-2</v>
      </c>
      <c r="AI78" s="303">
        <f>IFERROR('生産者価格表(106分類)'!AI78/'生産者価格表(106分類)'!AI$119,0)</f>
        <v>2.0204836763171051E-2</v>
      </c>
      <c r="AJ78" s="303">
        <f>IFERROR('生産者価格表(106分類)'!AJ78/'生産者価格表(106分類)'!AJ$119,0)</f>
        <v>2.109129258343841E-2</v>
      </c>
      <c r="AK78" s="303">
        <f>IFERROR('生産者価格表(106分類)'!AK78/'生産者価格表(106分類)'!AK$119,0)</f>
        <v>0</v>
      </c>
      <c r="AL78" s="303">
        <f>IFERROR('生産者価格表(106分類)'!AL78/'生産者価格表(106分類)'!AL$119,0)</f>
        <v>0</v>
      </c>
      <c r="AM78" s="303">
        <f>IFERROR('生産者価格表(106分類)'!AM78/'生産者価格表(106分類)'!AM$119,0)</f>
        <v>0</v>
      </c>
      <c r="AN78" s="303">
        <f>IFERROR('生産者価格表(106分類)'!AN78/'生産者価格表(106分類)'!AN$119,0)</f>
        <v>2.0782978837683961E-2</v>
      </c>
      <c r="AO78" s="303">
        <f>IFERROR('生産者価格表(106分類)'!AO78/'生産者価格表(106分類)'!AO$119,0)</f>
        <v>6.1886613238349656E-3</v>
      </c>
      <c r="AP78" s="303">
        <f>IFERROR('生産者価格表(106分類)'!AP78/'生産者価格表(106分類)'!AP$119,0)</f>
        <v>1.590273391680953E-2</v>
      </c>
      <c r="AQ78" s="303">
        <f>IFERROR('生産者価格表(106分類)'!AQ78/'生産者価格表(106分類)'!AQ$119,0)</f>
        <v>1.4477711712345636E-2</v>
      </c>
      <c r="AR78" s="303">
        <f>IFERROR('生産者価格表(106分類)'!AR78/'生産者価格表(106分類)'!AR$119,0)</f>
        <v>1.099662787235996E-2</v>
      </c>
      <c r="AS78" s="303">
        <f>IFERROR('生産者価格表(106分類)'!AS78/'生産者価格表(106分類)'!AS$119,0)</f>
        <v>9.7175336988430724E-3</v>
      </c>
      <c r="AT78" s="303">
        <f>IFERROR('生産者価格表(106分類)'!AT78/'生産者価格表(106分類)'!AT$119,0)</f>
        <v>9.7601896141533903E-3</v>
      </c>
      <c r="AU78" s="303">
        <f>IFERROR('生産者価格表(106分類)'!AU78/'生産者価格表(106分類)'!AU$119,0)</f>
        <v>9.6589582123642378E-3</v>
      </c>
      <c r="AV78" s="303">
        <f>IFERROR('生産者価格表(106分類)'!AV78/'生産者価格表(106分類)'!AV$119,0)</f>
        <v>1.0652553289541797E-2</v>
      </c>
      <c r="AW78" s="303">
        <f>IFERROR('生産者価格表(106分類)'!AW78/'生産者価格表(106分類)'!AW$119,0)</f>
        <v>9.2255147072793624E-3</v>
      </c>
      <c r="AX78" s="303">
        <f>IFERROR('生産者価格表(106分類)'!AX78/'生産者価格表(106分類)'!AX$119,0)</f>
        <v>8.5772380409717408E-3</v>
      </c>
      <c r="AY78" s="303">
        <f>IFERROR('生産者価格表(106分類)'!AY78/'生産者価格表(106分類)'!AY$119,0)</f>
        <v>9.5713922602783247E-3</v>
      </c>
      <c r="AZ78" s="303">
        <f>IFERROR('生産者価格表(106分類)'!AZ78/'生産者価格表(106分類)'!AZ$119,0)</f>
        <v>5.3950893676368043E-3</v>
      </c>
      <c r="BA78" s="303">
        <f>IFERROR('生産者価格表(106分類)'!BA78/'生産者価格表(106分類)'!BA$119,0)</f>
        <v>8.4639374157570637E-3</v>
      </c>
      <c r="BB78" s="303">
        <f>IFERROR('生産者価格表(106分類)'!BB78/'生産者価格表(106分類)'!BB$119,0)</f>
        <v>8.3989688780380118E-3</v>
      </c>
      <c r="BC78" s="303">
        <f>IFERROR('生産者価格表(106分類)'!BC78/'生産者価格表(106分類)'!BC$119,0)</f>
        <v>1.1990507563056325E-2</v>
      </c>
      <c r="BD78" s="303">
        <f>IFERROR('生産者価格表(106分類)'!BD78/'生産者価格表(106分類)'!BD$119,0)</f>
        <v>0</v>
      </c>
      <c r="BE78" s="303">
        <f>IFERROR('生産者価格表(106分類)'!BE78/'生産者価格表(106分類)'!BE$119,0)</f>
        <v>1.2367245657568238E-2</v>
      </c>
      <c r="BF78" s="303">
        <f>IFERROR('生産者価格表(106分類)'!BF78/'生産者価格表(106分類)'!BF$119,0)</f>
        <v>9.2801289051420936E-3</v>
      </c>
      <c r="BG78" s="303">
        <f>IFERROR('生産者価格表(106分類)'!BG78/'生産者価格表(106分類)'!BG$119,0)</f>
        <v>1.1780616903400314E-2</v>
      </c>
      <c r="BH78" s="303">
        <f>IFERROR('生産者価格表(106分類)'!BH78/'生産者価格表(106分類)'!BH$119,0)</f>
        <v>6.9019744889044204E-3</v>
      </c>
      <c r="BI78" s="303">
        <f>IFERROR('生産者価格表(106分類)'!BI78/'生産者価格表(106分類)'!BI$119,0)</f>
        <v>1.4247599797877717E-2</v>
      </c>
      <c r="BJ78" s="303">
        <f>IFERROR('生産者価格表(106分類)'!BJ78/'生産者価格表(106分類)'!BJ$119,0)</f>
        <v>0.37637781230916206</v>
      </c>
      <c r="BK78" s="303">
        <f>IFERROR('生産者価格表(106分類)'!BK78/'生産者価格表(106分類)'!BK$119,0)</f>
        <v>1.8867239581641621E-2</v>
      </c>
      <c r="BL78" s="303">
        <f>IFERROR('生産者価格表(106分類)'!BL78/'生産者価格表(106分類)'!BL$119,0)</f>
        <v>1.866529939545427E-2</v>
      </c>
      <c r="BM78" s="303">
        <f>IFERROR('生産者価格表(106分類)'!BM78/'生産者価格表(106分類)'!BM$119,0)</f>
        <v>2.0476321643124639E-2</v>
      </c>
      <c r="BN78" s="303">
        <f>IFERROR('生産者価格表(106分類)'!BN78/'生産者価格表(106分類)'!BN$119,0)</f>
        <v>1.9178141892368966E-2</v>
      </c>
      <c r="BO78" s="303">
        <f>IFERROR('生産者価格表(106分類)'!BO78/'生産者価格表(106分類)'!BO$119,0)</f>
        <v>5.4335911760695077E-3</v>
      </c>
      <c r="BP78" s="303">
        <f>IFERROR('生産者価格表(106分類)'!BP78/'生産者価格表(106分類)'!BP$119,0)</f>
        <v>2.3721271220783241E-2</v>
      </c>
      <c r="BQ78" s="303">
        <f>IFERROR('生産者価格表(106分類)'!BQ78/'生産者価格表(106分類)'!BQ$119,0)</f>
        <v>9.2365870119092627E-3</v>
      </c>
      <c r="BR78" s="303">
        <f>IFERROR('生産者価格表(106分類)'!BR78/'生産者価格表(106分類)'!BR$119,0)</f>
        <v>2.1086545596389641E-2</v>
      </c>
      <c r="BS78" s="303">
        <f>IFERROR('生産者価格表(106分類)'!BS78/'生産者価格表(106分類)'!BS$119,0)</f>
        <v>4.0433286160491766E-3</v>
      </c>
      <c r="BT78" s="303">
        <f>IFERROR('生産者価格表(106分類)'!BT78/'生産者価格表(106分類)'!BT$119,0)</f>
        <v>7.8317162300999277E-3</v>
      </c>
      <c r="BU78" s="303">
        <f>IFERROR('生産者価格表(106分類)'!BU78/'生産者価格表(106分類)'!BU$119,0)</f>
        <v>1.0431056592574682E-3</v>
      </c>
      <c r="BV78" s="303">
        <f>IFERROR('生産者価格表(106分類)'!BV78/'生産者価格表(106分類)'!BV$119,0)</f>
        <v>7.9942777463000241E-4</v>
      </c>
      <c r="BW78" s="303">
        <f>IFERROR('生産者価格表(106分類)'!BW78/'生産者価格表(106分類)'!BW$119,0)</f>
        <v>5.9523067647882548E-5</v>
      </c>
      <c r="BX78" s="303">
        <f>IFERROR('生産者価格表(106分類)'!BX78/'生産者価格表(106分類)'!BX$119,0)</f>
        <v>8.6164130997068618E-4</v>
      </c>
      <c r="BY78" s="303">
        <f>IFERROR('生産者価格表(106分類)'!BY78/'生産者価格表(106分類)'!BY$119,0)</f>
        <v>1.3083726514364399E-3</v>
      </c>
      <c r="BZ78" s="303">
        <f>IFERROR('生産者価格表(106分類)'!BZ78/'生産者価格表(106分類)'!BZ$119,0)</f>
        <v>3.3461597939106881E-3</v>
      </c>
      <c r="CA78" s="303">
        <f>IFERROR('生産者価格表(106分類)'!CA78/'生産者価格表(106分類)'!CA$119,0)</f>
        <v>4.0601735893498045E-3</v>
      </c>
      <c r="CB78" s="303">
        <f>IFERROR('生産者価格表(106分類)'!CB78/'生産者価格表(106分類)'!CB$119,0)</f>
        <v>4.359290273195573E-3</v>
      </c>
      <c r="CC78" s="303">
        <f>IFERROR('生産者価格表(106分類)'!CC78/'生産者価格表(106分類)'!CC$119,0)</f>
        <v>2.3644229801790925E-3</v>
      </c>
      <c r="CD78" s="303">
        <f>IFERROR('生産者価格表(106分類)'!CD78/'生産者価格表(106分類)'!CD$119,0)</f>
        <v>2.1222385321703241E-3</v>
      </c>
      <c r="CE78" s="303">
        <f>IFERROR('生産者価格表(106分類)'!CE78/'生産者価格表(106分類)'!CE$119,0)</f>
        <v>4.6105703748567598E-3</v>
      </c>
      <c r="CF78" s="303">
        <f>IFERROR('生産者価格表(106分類)'!CF78/'生産者価格表(106分類)'!CF$119,0)</f>
        <v>9.956424528675098E-2</v>
      </c>
      <c r="CG78" s="303">
        <f>IFERROR('生産者価格表(106分類)'!CG78/'生産者価格表(106分類)'!CG$119,0)</f>
        <v>5.5074747119324939E-3</v>
      </c>
      <c r="CH78" s="303">
        <f>IFERROR('生産者価格表(106分類)'!CH78/'生産者価格表(106分類)'!CH$119,0)</f>
        <v>3.7808667211774324E-3</v>
      </c>
      <c r="CI78" s="303">
        <f>IFERROR('生産者価格表(106分類)'!CI78/'生産者価格表(106分類)'!CI$119,0)</f>
        <v>6.2422057318632365E-3</v>
      </c>
      <c r="CJ78" s="303">
        <f>IFERROR('生産者価格表(106分類)'!CJ78/'生産者価格表(106分類)'!CJ$119,0)</f>
        <v>8.1769865812114512E-3</v>
      </c>
      <c r="CK78" s="303">
        <f>IFERROR('生産者価格表(106分類)'!CK78/'生産者価格表(106分類)'!CK$119,0)</f>
        <v>1.5642489967940397E-2</v>
      </c>
      <c r="CL78" s="303">
        <f>IFERROR('生産者価格表(106分類)'!CL78/'生産者価格表(106分類)'!CL$119,0)</f>
        <v>5.358912379946435E-3</v>
      </c>
      <c r="CM78" s="303">
        <f>IFERROR('生産者価格表(106分類)'!CM78/'生産者価格表(106分類)'!CM$119,0)</f>
        <v>3.2282395363250928E-3</v>
      </c>
      <c r="CN78" s="303">
        <f>IFERROR('生産者価格表(106分類)'!CN78/'生産者価格表(106分類)'!CN$119,0)</f>
        <v>4.027278626759211E-3</v>
      </c>
      <c r="CO78" s="303">
        <f>IFERROR('生産者価格表(106分類)'!CO78/'生産者価格表(106分類)'!CO$119,0)</f>
        <v>7.8910676573038969E-3</v>
      </c>
      <c r="CP78" s="303">
        <f>IFERROR('生産者価格表(106分類)'!CP78/'生産者価格表(106分類)'!CP$119,0)</f>
        <v>3.1781929060438158E-3</v>
      </c>
      <c r="CQ78" s="303">
        <f>IFERROR('生産者価格表(106分類)'!CQ78/'生産者価格表(106分類)'!CQ$119,0)</f>
        <v>4.9450939544268399E-3</v>
      </c>
      <c r="CR78" s="303">
        <f>IFERROR('生産者価格表(106分類)'!CR78/'生産者価格表(106分類)'!CR$119,0)</f>
        <v>3.9286094819129406E-3</v>
      </c>
      <c r="CS78" s="303">
        <f>IFERROR('生産者価格表(106分類)'!CS78/'生産者価格表(106分類)'!CS$119,0)</f>
        <v>1.2268847034788475E-2</v>
      </c>
      <c r="CT78" s="303">
        <f>IFERROR('生産者価格表(106分類)'!CT78/'生産者価格表(106分類)'!CT$119,0)</f>
        <v>2.2126746163034791E-3</v>
      </c>
      <c r="CU78" s="303">
        <f>IFERROR('生産者価格表(106分類)'!CU78/'生産者価格表(106分類)'!CU$119,0)</f>
        <v>3.2978190378052355E-3</v>
      </c>
      <c r="CV78" s="303">
        <f>IFERROR('生産者価格表(106分類)'!CV78/'生産者価格表(106分類)'!CV$119,0)</f>
        <v>5.757321582735413E-3</v>
      </c>
      <c r="CW78" s="303">
        <f>IFERROR('生産者価格表(106分類)'!CW78/'生産者価格表(106分類)'!CW$119,0)</f>
        <v>3.6767369601914618E-3</v>
      </c>
      <c r="CX78" s="303">
        <f>IFERROR('生産者価格表(106分類)'!CX78/'生産者価格表(106分類)'!CX$119,0)</f>
        <v>6.864265916869566E-3</v>
      </c>
      <c r="CY78" s="303">
        <f>IFERROR('生産者価格表(106分類)'!CY78/'生産者価格表(106分類)'!CY$119,0)</f>
        <v>1.3406720282409088E-2</v>
      </c>
      <c r="CZ78" s="303">
        <f>IFERROR('生産者価格表(106分類)'!CZ78/'生産者価格表(106分類)'!CZ$119,0)</f>
        <v>3.5507020776071462E-3</v>
      </c>
      <c r="DA78" s="303">
        <f>IFERROR('生産者価格表(106分類)'!DA78/'生産者価格表(106分類)'!DA$119,0)</f>
        <v>4.2530834556907503E-3</v>
      </c>
      <c r="DB78" s="303">
        <f>IFERROR('生産者価格表(106分類)'!DB78/'生産者価格表(106分類)'!DB$119,0)</f>
        <v>1.462724853356953E-2</v>
      </c>
      <c r="DC78" s="303">
        <f>IFERROR('生産者価格表(106分類)'!DC78/'生産者価格表(106分類)'!DC$119,0)</f>
        <v>4.0053221196491344E-2</v>
      </c>
      <c r="DD78" s="304">
        <f>IFERROR('生産者価格表(106分類)'!DD78/'生産者価格表(106分類)'!DD$119,0)</f>
        <v>3.7737297259512623E-2</v>
      </c>
      <c r="DE78" s="304">
        <f>IFERROR('生産者価格表(106分類)'!DE78/'生産者価格表(106分類)'!DE$119,0)</f>
        <v>1.0518294958105072E-2</v>
      </c>
    </row>
    <row r="79" spans="1:109" x14ac:dyDescent="0.15">
      <c r="A79" s="305" t="s">
        <v>167</v>
      </c>
      <c r="B79" s="306" t="s">
        <v>168</v>
      </c>
      <c r="C79" s="307">
        <f>IFERROR('生産者価格表(106分類)'!C79/'生産者価格表(106分類)'!C$119,0)</f>
        <v>5.2129139532488253E-2</v>
      </c>
      <c r="D79" s="307">
        <f>IFERROR('生産者価格表(106分類)'!D79/'生産者価格表(106分類)'!D$119,0)</f>
        <v>1.2853878925606349E-2</v>
      </c>
      <c r="E79" s="307">
        <f>IFERROR('生産者価格表(106分類)'!E79/'生産者価格表(106分類)'!E$119,0)</f>
        <v>2.0607243141909884E-2</v>
      </c>
      <c r="F79" s="307">
        <f>IFERROR('生産者価格表(106分類)'!F79/'生産者価格表(106分類)'!F$119,0)</f>
        <v>5.0373021523098076E-2</v>
      </c>
      <c r="G79" s="307">
        <f>IFERROR('生産者価格表(106分類)'!G79/'生産者価格表(106分類)'!G$119,0)</f>
        <v>2.1006492311890453E-2</v>
      </c>
      <c r="H79" s="307">
        <f>IFERROR('生産者価格表(106分類)'!H79/'生産者価格表(106分類)'!H$119,0)</f>
        <v>0</v>
      </c>
      <c r="I79" s="307">
        <f>IFERROR('生産者価格表(106分類)'!I79/'生産者価格表(106分類)'!I$119,0)</f>
        <v>0.21495378595387735</v>
      </c>
      <c r="J79" s="307">
        <f>IFERROR('生産者価格表(106分類)'!J79/'生産者価格表(106分類)'!J$119,0)</f>
        <v>1.0689085292633072E-2</v>
      </c>
      <c r="K79" s="307">
        <f>IFERROR('生産者価格表(106分類)'!K79/'生産者価格表(106分類)'!K$119,0)</f>
        <v>8.3858416963609028E-3</v>
      </c>
      <c r="L79" s="307">
        <f>IFERROR('生産者価格表(106分類)'!L79/'生産者価格表(106分類)'!L$119,0)</f>
        <v>4.0989476693996984E-3</v>
      </c>
      <c r="M79" s="307">
        <f>IFERROR('生産者価格表(106分類)'!M79/'生産者価格表(106分類)'!M$119,0)</f>
        <v>0</v>
      </c>
      <c r="N79" s="307">
        <f>IFERROR('生産者価格表(106分類)'!N79/'生産者価格表(106分類)'!N$119,0)</f>
        <v>1.3544349817062323E-2</v>
      </c>
      <c r="O79" s="307">
        <f>IFERROR('生産者価格表(106分類)'!O79/'生産者価格表(106分類)'!O$119,0)</f>
        <v>7.6984383545490214E-3</v>
      </c>
      <c r="P79" s="307">
        <f>IFERROR('生産者価格表(106分類)'!P79/'生産者価格表(106分類)'!P$119,0)</f>
        <v>2.4769053832518564E-2</v>
      </c>
      <c r="Q79" s="307">
        <f>IFERROR('生産者価格表(106分類)'!Q79/'生産者価格表(106分類)'!Q$119,0)</f>
        <v>8.9741651963990334E-3</v>
      </c>
      <c r="R79" s="307">
        <f>IFERROR('生産者価格表(106分類)'!R79/'生産者価格表(106分類)'!R$119,0)</f>
        <v>5.0623744501687084E-3</v>
      </c>
      <c r="S79" s="307">
        <f>IFERROR('生産者価格表(106分類)'!S79/'生産者価格表(106分類)'!S$119,0)</f>
        <v>3.9420411029177432E-3</v>
      </c>
      <c r="T79" s="307">
        <f>IFERROR('生産者価格表(106分類)'!T79/'生産者価格表(106分類)'!T$119,0)</f>
        <v>1.3800666250193036E-2</v>
      </c>
      <c r="U79" s="307">
        <f>IFERROR('生産者価格表(106分類)'!U79/'生産者価格表(106分類)'!U$119,0)</f>
        <v>4.2746087326436932E-3</v>
      </c>
      <c r="V79" s="307">
        <f>IFERROR('生産者価格表(106分類)'!V79/'生産者価格表(106分類)'!V$119,0)</f>
        <v>5.960959776667169E-3</v>
      </c>
      <c r="W79" s="307">
        <f>IFERROR('生産者価格表(106分類)'!W79/'生産者価格表(106分類)'!W$119,0)</f>
        <v>0</v>
      </c>
      <c r="X79" s="307">
        <f>IFERROR('生産者価格表(106分類)'!X79/'生産者価格表(106分類)'!X$119,0)</f>
        <v>4.7119562322612066E-3</v>
      </c>
      <c r="Y79" s="307">
        <f>IFERROR('生産者価格表(106分類)'!Y79/'生産者価格表(106分類)'!Y$119,0)</f>
        <v>0</v>
      </c>
      <c r="Z79" s="307">
        <f>IFERROR('生産者価格表(106分類)'!Z79/'生産者価格表(106分類)'!Z$119,0)</f>
        <v>3.0713289675745326E-3</v>
      </c>
      <c r="AA79" s="307">
        <f>IFERROR('生産者価格表(106分類)'!AA79/'生産者価格表(106分類)'!AA$119,0)</f>
        <v>2.0018938551391477E-3</v>
      </c>
      <c r="AB79" s="307">
        <f>IFERROR('生産者価格表(106分類)'!AB79/'生産者価格表(106分類)'!AB$119,0)</f>
        <v>4.6253469010175765E-4</v>
      </c>
      <c r="AC79" s="307">
        <f>IFERROR('生産者価格表(106分類)'!AC79/'生産者価格表(106分類)'!AC$119,0)</f>
        <v>3.0973640363993676E-4</v>
      </c>
      <c r="AD79" s="307">
        <f>IFERROR('生産者価格表(106分類)'!AD79/'生産者価格表(106分類)'!AD$119,0)</f>
        <v>1.9080825931438717E-3</v>
      </c>
      <c r="AE79" s="307">
        <f>IFERROR('生産者価格表(106分類)'!AE79/'生産者価格表(106分類)'!AE$119,0)</f>
        <v>1.6468551400882546E-3</v>
      </c>
      <c r="AF79" s="307">
        <f>IFERROR('生産者価格表(106分類)'!AF79/'生産者価格表(106分類)'!AF$119,0)</f>
        <v>1.72724399494311E-2</v>
      </c>
      <c r="AG79" s="307">
        <f>IFERROR('生産者価格表(106分類)'!AG79/'生産者価格表(106分類)'!AG$119,0)</f>
        <v>8.3823196251207269E-3</v>
      </c>
      <c r="AH79" s="307">
        <f>IFERROR('生産者価格表(106分類)'!AH79/'生産者価格表(106分類)'!AH$119,0)</f>
        <v>4.4804607045750226E-2</v>
      </c>
      <c r="AI79" s="307">
        <f>IFERROR('生産者価格表(106分類)'!AI79/'生産者価格表(106分類)'!AI$119,0)</f>
        <v>5.4408689032231956E-3</v>
      </c>
      <c r="AJ79" s="307">
        <f>IFERROR('生産者価格表(106分類)'!AJ79/'生産者価格表(106分類)'!AJ$119,0)</f>
        <v>5.4761371846043681E-3</v>
      </c>
      <c r="AK79" s="307">
        <f>IFERROR('生産者価格表(106分類)'!AK79/'生産者価格表(106分類)'!AK$119,0)</f>
        <v>0</v>
      </c>
      <c r="AL79" s="307">
        <f>IFERROR('生産者価格表(106分類)'!AL79/'生産者価格表(106分類)'!AL$119,0)</f>
        <v>0</v>
      </c>
      <c r="AM79" s="307">
        <f>IFERROR('生産者価格表(106分類)'!AM79/'生産者価格表(106分類)'!AM$119,0)</f>
        <v>0</v>
      </c>
      <c r="AN79" s="307">
        <f>IFERROR('生産者価格表(106分類)'!AN79/'生産者価格表(106分類)'!AN$119,0)</f>
        <v>5.3812171017295091E-3</v>
      </c>
      <c r="AO79" s="307">
        <f>IFERROR('生産者価格表(106分類)'!AO79/'生産者価格表(106分類)'!AO$119,0)</f>
        <v>2.6139507272187595E-3</v>
      </c>
      <c r="AP79" s="307">
        <f>IFERROR('生産者価格表(106分類)'!AP79/'生産者価格表(106分類)'!AP$119,0)</f>
        <v>8.1205449787963551E-3</v>
      </c>
      <c r="AQ79" s="307">
        <f>IFERROR('生産者価格表(106分類)'!AQ79/'生産者価格表(106分類)'!AQ$119,0)</f>
        <v>1.4257819371635647E-2</v>
      </c>
      <c r="AR79" s="307">
        <f>IFERROR('生産者価格表(106分類)'!AR79/'生産者価格表(106分類)'!AR$119,0)</f>
        <v>1.2480280565471305E-2</v>
      </c>
      <c r="AS79" s="307">
        <f>IFERROR('生産者価格表(106分類)'!AS79/'生産者価格表(106分類)'!AS$119,0)</f>
        <v>7.4561177621814472E-3</v>
      </c>
      <c r="AT79" s="307">
        <f>IFERROR('生産者価格表(106分類)'!AT79/'生産者価格表(106分類)'!AT$119,0)</f>
        <v>4.7675581609365426E-3</v>
      </c>
      <c r="AU79" s="307">
        <f>IFERROR('生産者価格表(106分類)'!AU79/'生産者価格表(106分類)'!AU$119,0)</f>
        <v>8.0348476700013074E-3</v>
      </c>
      <c r="AV79" s="307">
        <f>IFERROR('生産者価格表(106分類)'!AV79/'生産者価格表(106分類)'!AV$119,0)</f>
        <v>6.2671391338725551E-3</v>
      </c>
      <c r="AW79" s="307">
        <f>IFERROR('生産者価格表(106分類)'!AW79/'生産者価格表(106分類)'!AW$119,0)</f>
        <v>1.171429677624407E-3</v>
      </c>
      <c r="AX79" s="307">
        <f>IFERROR('生産者価格表(106分類)'!AX79/'生産者価格表(106分類)'!AX$119,0)</f>
        <v>2.5570347850074945E-3</v>
      </c>
      <c r="AY79" s="307">
        <f>IFERROR('生産者価格表(106分類)'!AY79/'生産者価格表(106分類)'!AY$119,0)</f>
        <v>3.8682722246933979E-3</v>
      </c>
      <c r="AZ79" s="307">
        <f>IFERROR('生産者価格表(106分類)'!AZ79/'生産者価格表(106分類)'!AZ$119,0)</f>
        <v>4.0738429918890156E-3</v>
      </c>
      <c r="BA79" s="307">
        <f>IFERROR('生産者価格表(106分類)'!BA79/'生産者価格表(106分類)'!BA$119,0)</f>
        <v>4.1639136295160825E-3</v>
      </c>
      <c r="BB79" s="307">
        <f>IFERROR('生産者価格表(106分類)'!BB79/'生産者価格表(106分類)'!BB$119,0)</f>
        <v>4.7075782269637094E-5</v>
      </c>
      <c r="BC79" s="307">
        <f>IFERROR('生産者価格表(106分類)'!BC79/'生産者価格表(106分類)'!BC$119,0)</f>
        <v>4.362656447602419E-3</v>
      </c>
      <c r="BD79" s="307">
        <f>IFERROR('生産者価格表(106分類)'!BD79/'生産者価格表(106分類)'!BD$119,0)</f>
        <v>0</v>
      </c>
      <c r="BE79" s="307">
        <f>IFERROR('生産者価格表(106分類)'!BE79/'生産者価格表(106分類)'!BE$119,0)</f>
        <v>5.7568238213399502E-4</v>
      </c>
      <c r="BF79" s="307">
        <f>IFERROR('生産者価格表(106分類)'!BF79/'生産者価格表(106分類)'!BF$119,0)</f>
        <v>8.0839746848277501E-4</v>
      </c>
      <c r="BG79" s="307">
        <f>IFERROR('生産者価格表(106分類)'!BG79/'生産者価格表(106分類)'!BG$119,0)</f>
        <v>5.5745110288817339E-4</v>
      </c>
      <c r="BH79" s="307">
        <f>IFERROR('生産者価格表(106分類)'!BH79/'生産者価格表(106分類)'!BH$119,0)</f>
        <v>2.6210029704700334E-4</v>
      </c>
      <c r="BI79" s="307">
        <f>IFERROR('生産者価格表(106分類)'!BI79/'生産者価格表(106分類)'!BI$119,0)</f>
        <v>2.1816405592049858E-2</v>
      </c>
      <c r="BJ79" s="307">
        <f>IFERROR('生産者価格表(106分類)'!BJ79/'生産者価格表(106分類)'!BJ$119,0)</f>
        <v>7.8330481470956347E-3</v>
      </c>
      <c r="BK79" s="307">
        <f>IFERROR('生産者価格表(106分類)'!BK79/'生産者価格表(106分類)'!BK$119,0)</f>
        <v>2.4391950777999775E-2</v>
      </c>
      <c r="BL79" s="307">
        <f>IFERROR('生産者価格表(106分類)'!BL79/'生産者価格表(106分類)'!BL$119,0)</f>
        <v>2.4790425184850882E-2</v>
      </c>
      <c r="BM79" s="307">
        <f>IFERROR('生産者価格表(106分類)'!BM79/'生産者価格表(106分類)'!BM$119,0)</f>
        <v>3.1633504032031676E-2</v>
      </c>
      <c r="BN79" s="307">
        <f>IFERROR('生産者価格表(106分類)'!BN79/'生産者価格表(106分類)'!BN$119,0)</f>
        <v>2.1071377616285723E-2</v>
      </c>
      <c r="BO79" s="307">
        <f>IFERROR('生産者価格表(106分類)'!BO79/'生産者価格表(106分類)'!BO$119,0)</f>
        <v>1.0486954155589754E-2</v>
      </c>
      <c r="BP79" s="307">
        <f>IFERROR('生産者価格表(106分類)'!BP79/'生産者価格表(106分類)'!BP$119,0)</f>
        <v>6.2374514516227364E-3</v>
      </c>
      <c r="BQ79" s="307">
        <f>IFERROR('生産者価格表(106分類)'!BQ79/'生産者価格表(106分類)'!BQ$119,0)</f>
        <v>9.8971193246907875E-3</v>
      </c>
      <c r="BR79" s="307">
        <f>IFERROR('生産者価格表(106分類)'!BR79/'生産者価格表(106分類)'!BR$119,0)</f>
        <v>2.6106260811446961E-2</v>
      </c>
      <c r="BS79" s="307">
        <f>IFERROR('生産者価格表(106分類)'!BS79/'生産者価格表(106分類)'!BS$119,0)</f>
        <v>4.6408916173389922E-2</v>
      </c>
      <c r="BT79" s="307">
        <f>IFERROR('生産者価格表(106分類)'!BT79/'生産者価格表(106分類)'!BT$119,0)</f>
        <v>1.1088565735433011E-2</v>
      </c>
      <c r="BU79" s="307">
        <f>IFERROR('生産者価格表(106分類)'!BU79/'生産者価格表(106分類)'!BU$119,0)</f>
        <v>1.2065815139849617E-2</v>
      </c>
      <c r="BV79" s="307">
        <f>IFERROR('生産者価格表(106分類)'!BV79/'生産者価格表(106分類)'!BV$119,0)</f>
        <v>5.3980462361313706E-3</v>
      </c>
      <c r="BW79" s="307">
        <f>IFERROR('生産者価格表(106分類)'!BW79/'生産者価格表(106分類)'!BW$119,0)</f>
        <v>1.4655529388382875E-3</v>
      </c>
      <c r="BX79" s="307">
        <f>IFERROR('生産者価格表(106分類)'!BX79/'生産者価格表(106分類)'!BX$119,0)</f>
        <v>3.4852966534466979E-3</v>
      </c>
      <c r="BY79" s="307">
        <f>IFERROR('生産者価格表(106分類)'!BY79/'生産者価格表(106分類)'!BY$119,0)</f>
        <v>9.9370281200855779E-4</v>
      </c>
      <c r="BZ79" s="307">
        <f>IFERROR('生産者価格表(106分類)'!BZ79/'生産者価格表(106分類)'!BZ$119,0)</f>
        <v>0</v>
      </c>
      <c r="CA79" s="307">
        <f>IFERROR('生産者価格表(106分類)'!CA79/'生産者価格表(106分類)'!CA$119,0)</f>
        <v>1.0154342750660529E-2</v>
      </c>
      <c r="CB79" s="307">
        <f>IFERROR('生産者価格表(106分類)'!CB79/'生産者価格表(106分類)'!CB$119,0)</f>
        <v>2.0173845239730855E-3</v>
      </c>
      <c r="CC79" s="307">
        <f>IFERROR('生産者価格表(106分類)'!CC79/'生産者価格表(106分類)'!CC$119,0)</f>
        <v>3.4400318131075753E-3</v>
      </c>
      <c r="CD79" s="307">
        <f>IFERROR('生産者価格表(106分類)'!CD79/'生産者価格表(106分類)'!CD$119,0)</f>
        <v>3.098555794520915E-3</v>
      </c>
      <c r="CE79" s="307">
        <f>IFERROR('生産者価格表(106分類)'!CE79/'生産者価格表(106分類)'!CE$119,0)</f>
        <v>5.5075480335872564E-3</v>
      </c>
      <c r="CF79" s="307">
        <f>IFERROR('生産者価格表(106分類)'!CF79/'生産者価格表(106分類)'!CF$119,0)</f>
        <v>1.2981243403770418E-2</v>
      </c>
      <c r="CG79" s="307">
        <f>IFERROR('生産者価格表(106分類)'!CG79/'生産者価格表(106分類)'!CG$119,0)</f>
        <v>1.0458617097435449E-2</v>
      </c>
      <c r="CH79" s="307">
        <f>IFERROR('生産者価格表(106分類)'!CH79/'生産者価格表(106分類)'!CH$119,0)</f>
        <v>8.2724590280493435E-3</v>
      </c>
      <c r="CI79" s="307">
        <f>IFERROR('生産者価格表(106分類)'!CI79/'生産者価格表(106分類)'!CI$119,0)</f>
        <v>2.1509588669953381E-2</v>
      </c>
      <c r="CJ79" s="307">
        <f>IFERROR('生産者価格表(106分類)'!CJ79/'生産者価格表(106分類)'!CJ$119,0)</f>
        <v>3.1821217512332826E-3</v>
      </c>
      <c r="CK79" s="307">
        <f>IFERROR('生産者価格表(106分類)'!CK79/'生産者価格表(106分類)'!CK$119,0)</f>
        <v>1.6377430304673691E-2</v>
      </c>
      <c r="CL79" s="307">
        <f>IFERROR('生産者価格表(106分類)'!CL79/'生産者価格表(106分類)'!CL$119,0)</f>
        <v>1.5107817388393866E-2</v>
      </c>
      <c r="CM79" s="307">
        <f>IFERROR('生産者価格表(106分類)'!CM79/'生産者価格表(106分類)'!CM$119,0)</f>
        <v>1.3293557147089725E-2</v>
      </c>
      <c r="CN79" s="307">
        <f>IFERROR('生産者価格表(106分類)'!CN79/'生産者価格表(106分類)'!CN$119,0)</f>
        <v>5.0696261766511536E-3</v>
      </c>
      <c r="CO79" s="307">
        <f>IFERROR('生産者価格表(106分類)'!CO79/'生産者価格表(106分類)'!CO$119,0)</f>
        <v>6.3211685641314935E-3</v>
      </c>
      <c r="CP79" s="307">
        <f>IFERROR('生産者価格表(106分類)'!CP79/'生産者価格表(106分類)'!CP$119,0)</f>
        <v>4.7208744516835039E-3</v>
      </c>
      <c r="CQ79" s="307">
        <f>IFERROR('生産者価格表(106分類)'!CQ79/'生産者価格表(106分類)'!CQ$119,0)</f>
        <v>9.3711770815542699E-3</v>
      </c>
      <c r="CR79" s="307">
        <f>IFERROR('生産者価格表(106分類)'!CR79/'生産者価格表(106分類)'!CR$119,0)</f>
        <v>1.0669019733675598E-2</v>
      </c>
      <c r="CS79" s="307">
        <f>IFERROR('生産者価格表(106分類)'!CS79/'生産者価格表(106分類)'!CS$119,0)</f>
        <v>1.8537789636694352E-2</v>
      </c>
      <c r="CT79" s="307">
        <f>IFERROR('生産者価格表(106分類)'!CT79/'生産者価格表(106分類)'!CT$119,0)</f>
        <v>1.3289014027063381E-2</v>
      </c>
      <c r="CU79" s="307">
        <f>IFERROR('生産者価格表(106分類)'!CU79/'生産者価格表(106分類)'!CU$119,0)</f>
        <v>1.6295105833861165E-2</v>
      </c>
      <c r="CV79" s="307">
        <f>IFERROR('生産者価格表(106分類)'!CV79/'生産者価格表(106分類)'!CV$119,0)</f>
        <v>4.7067221720189919E-3</v>
      </c>
      <c r="CW79" s="307">
        <f>IFERROR('生産者価格表(106分類)'!CW79/'生産者価格表(106分類)'!CW$119,0)</f>
        <v>1.1627255946401936E-2</v>
      </c>
      <c r="CX79" s="307">
        <f>IFERROR('生産者価格表(106分類)'!CX79/'生産者価格表(106分類)'!CX$119,0)</f>
        <v>5.4118013732764703E-2</v>
      </c>
      <c r="CY79" s="307">
        <f>IFERROR('生産者価格表(106分類)'!CY79/'生産者価格表(106分類)'!CY$119,0)</f>
        <v>2.4026764316006574E-3</v>
      </c>
      <c r="CZ79" s="307">
        <f>IFERROR('生産者価格表(106分類)'!CZ79/'生産者価格表(106分類)'!CZ$119,0)</f>
        <v>2.1205005651180903E-2</v>
      </c>
      <c r="DA79" s="307">
        <f>IFERROR('生産者価格表(106分類)'!DA79/'生産者価格表(106分類)'!DA$119,0)</f>
        <v>4.9260917113063893E-2</v>
      </c>
      <c r="DB79" s="307">
        <f>IFERROR('生産者価格表(106分類)'!DB79/'生産者価格表(106分類)'!DB$119,0)</f>
        <v>2.242104199344163E-2</v>
      </c>
      <c r="DC79" s="307">
        <f>IFERROR('生産者価格表(106分類)'!DC79/'生産者価格表(106分類)'!DC$119,0)</f>
        <v>0</v>
      </c>
      <c r="DD79" s="308">
        <f>IFERROR('生産者価格表(106分類)'!DD79/'生産者価格表(106分類)'!DD$119,0)</f>
        <v>1.6108904031200806E-2</v>
      </c>
      <c r="DE79" s="308">
        <f>IFERROR('生産者価格表(106分類)'!DE79/'生産者価格表(106分類)'!DE$119,0)</f>
        <v>1.6006041906294739E-2</v>
      </c>
    </row>
    <row r="80" spans="1:109" x14ac:dyDescent="0.15">
      <c r="A80" s="309" t="s">
        <v>169</v>
      </c>
      <c r="B80" s="302" t="s">
        <v>170</v>
      </c>
      <c r="C80" s="303">
        <f>IFERROR('生産者価格表(106分類)'!C80/'生産者価格表(106分類)'!C$119,0)</f>
        <v>2.9393464821491767E-3</v>
      </c>
      <c r="D80" s="303">
        <f>IFERROR('生産者価格表(106分類)'!D80/'生産者価格表(106分類)'!D$119,0)</f>
        <v>8.6870403209021382E-3</v>
      </c>
      <c r="E80" s="303">
        <f>IFERROR('生産者価格表(106分類)'!E80/'生産者価格表(106分類)'!E$119,0)</f>
        <v>1.3410615529130334E-3</v>
      </c>
      <c r="F80" s="303">
        <f>IFERROR('生産者価格表(106分類)'!F80/'生産者価格表(106分類)'!F$119,0)</f>
        <v>1.2614466408558528E-3</v>
      </c>
      <c r="G80" s="303">
        <f>IFERROR('生産者価格表(106分類)'!G80/'生産者価格表(106分類)'!G$119,0)</f>
        <v>4.031808538779766E-3</v>
      </c>
      <c r="H80" s="303">
        <f>IFERROR('生産者価格表(106分類)'!H80/'生産者価格表(106分類)'!H$119,0)</f>
        <v>0</v>
      </c>
      <c r="I80" s="303">
        <f>IFERROR('生産者価格表(106分類)'!I80/'生産者価格表(106分類)'!I$119,0)</f>
        <v>7.0052930798750338E-3</v>
      </c>
      <c r="J80" s="303">
        <f>IFERROR('生産者価格表(106分類)'!J80/'生産者価格表(106分類)'!J$119,0)</f>
        <v>1.1412770448644546E-3</v>
      </c>
      <c r="K80" s="303">
        <f>IFERROR('生産者価格表(106分類)'!K80/'生産者価格表(106分類)'!K$119,0)</f>
        <v>2.3146323496283594E-2</v>
      </c>
      <c r="L80" s="303">
        <f>IFERROR('生産者価格表(106分類)'!L80/'生産者価格表(106分類)'!L$119,0)</f>
        <v>5.5806591599235796E-3</v>
      </c>
      <c r="M80" s="303">
        <f>IFERROR('生産者価格表(106分類)'!M80/'生産者価格表(106分類)'!M$119,0)</f>
        <v>0</v>
      </c>
      <c r="N80" s="303">
        <f>IFERROR('生産者価格表(106分類)'!N80/'生産者価格表(106分類)'!N$119,0)</f>
        <v>1.9686105245244781E-3</v>
      </c>
      <c r="O80" s="303">
        <f>IFERROR('生産者価格表(106分類)'!O80/'生産者価格表(106分類)'!O$119,0)</f>
        <v>1.7428987929320346E-3</v>
      </c>
      <c r="P80" s="303">
        <f>IFERROR('生産者価格表(106分類)'!P80/'生産者価格表(106分類)'!P$119,0)</f>
        <v>5.1356084770551131E-3</v>
      </c>
      <c r="Q80" s="303">
        <f>IFERROR('生産者価格表(106分類)'!Q80/'生産者価格表(106分類)'!Q$119,0)</f>
        <v>2.0002231887456369E-3</v>
      </c>
      <c r="R80" s="303">
        <f>IFERROR('生産者価格表(106分類)'!R80/'生産者価格表(106分類)'!R$119,0)</f>
        <v>4.3870491026449911E-3</v>
      </c>
      <c r="S80" s="303">
        <f>IFERROR('生産者価格表(106分類)'!S80/'生産者価格表(106分類)'!S$119,0)</f>
        <v>3.4790941548715781E-3</v>
      </c>
      <c r="T80" s="303">
        <f>IFERROR('生産者価格表(106分類)'!T80/'生産者価格表(106分類)'!T$119,0)</f>
        <v>1.4894044050426671E-3</v>
      </c>
      <c r="U80" s="303">
        <f>IFERROR('生産者価格表(106分類)'!U80/'生産者価格表(106分類)'!U$119,0)</f>
        <v>5.0499390485164658E-3</v>
      </c>
      <c r="V80" s="303">
        <f>IFERROR('生産者価格表(106分類)'!V80/'生産者価格表(106分類)'!V$119,0)</f>
        <v>4.8925760476494365E-3</v>
      </c>
      <c r="W80" s="303">
        <f>IFERROR('生産者価格表(106分類)'!W80/'生産者価格表(106分類)'!W$119,0)</f>
        <v>0</v>
      </c>
      <c r="X80" s="303">
        <f>IFERROR('生産者価格表(106分類)'!X80/'生産者価格表(106分類)'!X$119,0)</f>
        <v>6.1015743298255222E-3</v>
      </c>
      <c r="Y80" s="303">
        <f>IFERROR('生産者価格表(106分類)'!Y80/'生産者価格表(106分類)'!Y$119,0)</f>
        <v>0</v>
      </c>
      <c r="Z80" s="303">
        <f>IFERROR('生産者価格表(106分類)'!Z80/'生産者価格表(106分類)'!Z$119,0)</f>
        <v>3.8832894992321676E-3</v>
      </c>
      <c r="AA80" s="303">
        <f>IFERROR('生産者価格表(106分類)'!AA80/'生産者価格表(106分類)'!AA$119,0)</f>
        <v>3.1293096326048134E-3</v>
      </c>
      <c r="AB80" s="303">
        <f>IFERROR('生産者価格表(106分類)'!AB80/'生産者価格表(106分類)'!AB$119,0)</f>
        <v>1.0946654332408264E-2</v>
      </c>
      <c r="AC80" s="303">
        <f>IFERROR('生産者価格表(106分類)'!AC80/'生産者価格表(106分類)'!AC$119,0)</f>
        <v>5.9383944973725811E-3</v>
      </c>
      <c r="AD80" s="303">
        <f>IFERROR('生産者価格表(106分類)'!AD80/'生産者価格表(106分類)'!AD$119,0)</f>
        <v>1.3528007447484872E-3</v>
      </c>
      <c r="AE80" s="303">
        <f>IFERROR('生産者価格表(106分類)'!AE80/'生産者価格表(106分類)'!AE$119,0)</f>
        <v>2.238033908325064E-3</v>
      </c>
      <c r="AF80" s="303">
        <f>IFERROR('生産者価格表(106分類)'!AF80/'生産者価格表(106分類)'!AF$119,0)</f>
        <v>1.5802781289506952E-3</v>
      </c>
      <c r="AG80" s="303">
        <f>IFERROR('生産者価格表(106分類)'!AG80/'生産者価格表(106分類)'!AG$119,0)</f>
        <v>7.2257264478281088E-3</v>
      </c>
      <c r="AH80" s="303">
        <f>IFERROR('生産者価格表(106分類)'!AH80/'生産者価格表(106分類)'!AH$119,0)</f>
        <v>1.8135781884956202E-2</v>
      </c>
      <c r="AI80" s="303">
        <f>IFERROR('生産者価格表(106分類)'!AI80/'生産者価格表(106分類)'!AI$119,0)</f>
        <v>3.8671634623973399E-3</v>
      </c>
      <c r="AJ80" s="303">
        <f>IFERROR('生産者価格表(106分類)'!AJ80/'生産者価格表(106分類)'!AJ$119,0)</f>
        <v>1.1592683721415559E-2</v>
      </c>
      <c r="AK80" s="303">
        <f>IFERROR('生産者価格表(106分類)'!AK80/'生産者価格表(106分類)'!AK$119,0)</f>
        <v>0</v>
      </c>
      <c r="AL80" s="303">
        <f>IFERROR('生産者価格表(106分類)'!AL80/'生産者価格表(106分類)'!AL$119,0)</f>
        <v>0</v>
      </c>
      <c r="AM80" s="303">
        <f>IFERROR('生産者価格表(106分類)'!AM80/'生産者価格表(106分類)'!AM$119,0)</f>
        <v>0</v>
      </c>
      <c r="AN80" s="303">
        <f>IFERROR('生産者価格表(106分類)'!AN80/'生産者価格表(106分類)'!AN$119,0)</f>
        <v>7.3618272639381244E-3</v>
      </c>
      <c r="AO80" s="303">
        <f>IFERROR('生産者価格表(106分類)'!AO80/'生産者価格表(106分類)'!AO$119,0)</f>
        <v>1.5594894627485902E-2</v>
      </c>
      <c r="AP80" s="303">
        <f>IFERROR('生産者価格表(106分類)'!AP80/'生産者価格表(106分類)'!AP$119,0)</f>
        <v>1.6692231345303617E-3</v>
      </c>
      <c r="AQ80" s="303">
        <f>IFERROR('生産者価格表(106分類)'!AQ80/'生産者価格表(106分類)'!AQ$119,0)</f>
        <v>4.7741768487291475E-3</v>
      </c>
      <c r="AR80" s="303">
        <f>IFERROR('生産者価格表(106分類)'!AR80/'生産者価格表(106分類)'!AR$119,0)</f>
        <v>2.7906303819797062E-3</v>
      </c>
      <c r="AS80" s="303">
        <f>IFERROR('生産者価格表(106分類)'!AS80/'生産者価格表(106分類)'!AS$119,0)</f>
        <v>2.0460429903128995E-3</v>
      </c>
      <c r="AT80" s="303">
        <f>IFERROR('生産者価格表(106分類)'!AT80/'生産者価格表(106分類)'!AT$119,0)</f>
        <v>2.4860078373963421E-3</v>
      </c>
      <c r="AU80" s="303">
        <f>IFERROR('生産者価格表(106分類)'!AU80/'生産者価格表(106分類)'!AU$119,0)</f>
        <v>1.6583925590882697E-3</v>
      </c>
      <c r="AV80" s="303">
        <f>IFERROR('生産者価格表(106分類)'!AV80/'生産者価格表(106分類)'!AV$119,0)</f>
        <v>2.7702009144596664E-3</v>
      </c>
      <c r="AW80" s="303">
        <f>IFERROR('生産者価格表(106分類)'!AW80/'生産者価格表(106分類)'!AW$119,0)</f>
        <v>1.703672166309847E-3</v>
      </c>
      <c r="AX80" s="303">
        <f>IFERROR('生産者価格表(106分類)'!AX80/'生産者価格表(106分類)'!AX$119,0)</f>
        <v>1.8989582987844005E-3</v>
      </c>
      <c r="AY80" s="303">
        <f>IFERROR('生産者価格表(106分類)'!AY80/'生産者価格表(106分類)'!AY$119,0)</f>
        <v>2.0731397343839359E-3</v>
      </c>
      <c r="AZ80" s="303">
        <f>IFERROR('生産者価格表(106分類)'!AZ80/'生産者価格表(106分類)'!AZ$119,0)</f>
        <v>1.0276360700260578E-3</v>
      </c>
      <c r="BA80" s="303">
        <f>IFERROR('生産者価格表(106分類)'!BA80/'生産者価格表(106分類)'!BA$119,0)</f>
        <v>1.5751777360784418E-3</v>
      </c>
      <c r="BB80" s="303">
        <f>IFERROR('生産者価格表(106分類)'!BB80/'生産者価格表(106分類)'!BB$119,0)</f>
        <v>1.8684215652535275E-3</v>
      </c>
      <c r="BC80" s="303">
        <f>IFERROR('生産者価格表(106分類)'!BC80/'生産者価格表(106分類)'!BC$119,0)</f>
        <v>2.3355051158958978E-3</v>
      </c>
      <c r="BD80" s="303">
        <f>IFERROR('生産者価格表(106分類)'!BD80/'生産者価格表(106分類)'!BD$119,0)</f>
        <v>0</v>
      </c>
      <c r="BE80" s="303">
        <f>IFERROR('生産者価格表(106分類)'!BE80/'生産者価格表(106分類)'!BE$119,0)</f>
        <v>3.8511166253101738E-3</v>
      </c>
      <c r="BF80" s="303">
        <f>IFERROR('生産者価格表(106分類)'!BF80/'生産者価格表(106分類)'!BF$119,0)</f>
        <v>1.6517341495864157E-3</v>
      </c>
      <c r="BG80" s="303">
        <f>IFERROR('生産者価格表(106分類)'!BG80/'生産者価格表(106分類)'!BG$119,0)</f>
        <v>2.4069255747856352E-3</v>
      </c>
      <c r="BH80" s="303">
        <f>IFERROR('生産者価格表(106分類)'!BH80/'生産者価格表(106分類)'!BH$119,0)</f>
        <v>1.179451336711515E-3</v>
      </c>
      <c r="BI80" s="303">
        <f>IFERROR('生産者価格表(106分類)'!BI80/'生産者価格表(106分類)'!BI$119,0)</f>
        <v>1.503789792824659E-3</v>
      </c>
      <c r="BJ80" s="303">
        <f>IFERROR('生産者価格表(106分類)'!BJ80/'生産者価格表(106分類)'!BJ$119,0)</f>
        <v>0.14045976455507925</v>
      </c>
      <c r="BK80" s="303">
        <f>IFERROR('生産者価格表(106分類)'!BK80/'生産者価格表(106分類)'!BK$119,0)</f>
        <v>1.6325862690795736E-3</v>
      </c>
      <c r="BL80" s="303">
        <f>IFERROR('生産者価格表(106分類)'!BL80/'生産者価格表(106分類)'!BL$119,0)</f>
        <v>1.3164436171978862E-3</v>
      </c>
      <c r="BM80" s="303">
        <f>IFERROR('生産者価格表(106分類)'!BM80/'生産者価格表(106分類)'!BM$119,0)</f>
        <v>3.5412302651925097E-3</v>
      </c>
      <c r="BN80" s="303">
        <f>IFERROR('生産者価格表(106分類)'!BN80/'生産者価格表(106分類)'!BN$119,0)</f>
        <v>4.4724528845793317E-3</v>
      </c>
      <c r="BO80" s="303">
        <f>IFERROR('生産者価格表(106分類)'!BO80/'生産者価格表(106分類)'!BO$119,0)</f>
        <v>3.5672089822359836E-3</v>
      </c>
      <c r="BP80" s="303">
        <f>IFERROR('生産者価格表(106分類)'!BP80/'生産者価格表(106分類)'!BP$119,0)</f>
        <v>9.8738728400102668E-3</v>
      </c>
      <c r="BQ80" s="303">
        <f>IFERROR('生産者価格表(106分類)'!BQ80/'生産者価格表(106分類)'!BQ$119,0)</f>
        <v>1.3700612806700611E-3</v>
      </c>
      <c r="BR80" s="303">
        <f>IFERROR('生産者価格表(106分類)'!BR80/'生産者価格表(106分類)'!BR$119,0)</f>
        <v>2.4264880070549626E-3</v>
      </c>
      <c r="BS80" s="303">
        <f>IFERROR('生産者価格表(106分類)'!BS80/'生産者価格表(106分類)'!BS$119,0)</f>
        <v>1.213209648167343E-3</v>
      </c>
      <c r="BT80" s="303">
        <f>IFERROR('生産者価格表(106分類)'!BT80/'生産者価格表(106分類)'!BT$119,0)</f>
        <v>2.9446674566300955E-3</v>
      </c>
      <c r="BU80" s="303">
        <f>IFERROR('生産者価格表(106分類)'!BU80/'生産者価格表(106分類)'!BU$119,0)</f>
        <v>3.5301885691570655E-4</v>
      </c>
      <c r="BV80" s="303">
        <f>IFERROR('生産者価格表(106分類)'!BV80/'生産者価格表(106分類)'!BV$119,0)</f>
        <v>6.5018303978654063E-5</v>
      </c>
      <c r="BW80" s="303">
        <f>IFERROR('生産者価格表(106分類)'!BW80/'生産者価格表(106分類)'!BW$119,0)</f>
        <v>2.6845928162941705E-5</v>
      </c>
      <c r="BX80" s="303">
        <f>IFERROR('生産者価格表(106分類)'!BX80/'生産者価格表(106分類)'!BX$119,0)</f>
        <v>1.2945842341924101E-4</v>
      </c>
      <c r="BY80" s="303">
        <f>IFERROR('生産者価格表(106分類)'!BY80/'生産者価格表(106分類)'!BY$119,0)</f>
        <v>2.4544981256578299E-3</v>
      </c>
      <c r="BZ80" s="303">
        <f>IFERROR('生産者価格表(106分類)'!BZ80/'生産者価格表(106分類)'!BZ$119,0)</f>
        <v>6.1509787653491995E-3</v>
      </c>
      <c r="CA80" s="303">
        <f>IFERROR('生産者価格表(106分類)'!CA80/'生産者価格表(106分類)'!CA$119,0)</f>
        <v>0.19108063268019684</v>
      </c>
      <c r="CB80" s="303">
        <f>IFERROR('生産者価格表(106分類)'!CB80/'生産者価格表(106分類)'!CB$119,0)</f>
        <v>4.5742995248384752E-3</v>
      </c>
      <c r="CC80" s="303">
        <f>IFERROR('生産者価格表(106分類)'!CC80/'生産者価格表(106分類)'!CC$119,0)</f>
        <v>4.9827758852811674E-4</v>
      </c>
      <c r="CD80" s="303">
        <f>IFERROR('生産者価格表(106分類)'!CD80/'生産者価格表(106分類)'!CD$119,0)</f>
        <v>4.6312836233105935E-4</v>
      </c>
      <c r="CE80" s="303">
        <f>IFERROR('生産者価格表(106分類)'!CE80/'生産者価格表(106分類)'!CE$119,0)</f>
        <v>1.0758329281365783E-3</v>
      </c>
      <c r="CF80" s="303">
        <f>IFERROR('生産者価格表(106分類)'!CF80/'生産者価格表(106分類)'!CF$119,0)</f>
        <v>3.4931312816226827E-3</v>
      </c>
      <c r="CG80" s="303">
        <f>IFERROR('生産者価格表(106分類)'!CG80/'生産者価格表(106分類)'!CG$119,0)</f>
        <v>3.0858007365818473E-4</v>
      </c>
      <c r="CH80" s="303">
        <f>IFERROR('生産者価格表(106分類)'!CH80/'生産者価格表(106分類)'!CH$119,0)</f>
        <v>6.1829428703473281E-4</v>
      </c>
      <c r="CI80" s="303">
        <f>IFERROR('生産者価格表(106分類)'!CI80/'生産者価格表(106分類)'!CI$119,0)</f>
        <v>4.5315325394275144E-3</v>
      </c>
      <c r="CJ80" s="303">
        <f>IFERROR('生産者価格表(106分類)'!CJ80/'生産者価格表(106分類)'!CJ$119,0)</f>
        <v>9.7652413529910264E-4</v>
      </c>
      <c r="CK80" s="303">
        <f>IFERROR('生産者価格表(106分類)'!CK80/'生産者価格表(106分類)'!CK$119,0)</f>
        <v>1.5959531159320845E-3</v>
      </c>
      <c r="CL80" s="303">
        <f>IFERROR('生産者価格表(106分類)'!CL80/'生産者価格表(106分類)'!CL$119,0)</f>
        <v>9.9998777054524537E-4</v>
      </c>
      <c r="CM80" s="303">
        <f>IFERROR('生産者価格表(106分類)'!CM80/'生産者価格表(106分類)'!CM$119,0)</f>
        <v>1.2808113891977265E-3</v>
      </c>
      <c r="CN80" s="303">
        <f>IFERROR('生産者価格表(106分類)'!CN80/'生産者価格表(106分類)'!CN$119,0)</f>
        <v>2.3670887630843924E-3</v>
      </c>
      <c r="CO80" s="303">
        <f>IFERROR('生産者価格表(106分類)'!CO80/'生産者価格表(106分類)'!CO$119,0)</f>
        <v>4.4936210340501179E-4</v>
      </c>
      <c r="CP80" s="303">
        <f>IFERROR('生産者価格表(106分類)'!CP80/'生産者価格表(106分類)'!CP$119,0)</f>
        <v>4.6880349350398161E-4</v>
      </c>
      <c r="CQ80" s="303">
        <f>IFERROR('生産者価格表(106分類)'!CQ80/'生産者価格表(106分類)'!CQ$119,0)</f>
        <v>6.3624285561085276E-4</v>
      </c>
      <c r="CR80" s="303">
        <f>IFERROR('生産者価格表(106分類)'!CR80/'生産者価格表(106分類)'!CR$119,0)</f>
        <v>6.0384092058643783E-4</v>
      </c>
      <c r="CS80" s="303">
        <f>IFERROR('生産者価格表(106分類)'!CS80/'生産者価格表(106分類)'!CS$119,0)</f>
        <v>3.97663328201094E-3</v>
      </c>
      <c r="CT80" s="303">
        <f>IFERROR('生産者価格表(106分類)'!CT80/'生産者価格表(106分類)'!CT$119,0)</f>
        <v>5.3206153289417748E-4</v>
      </c>
      <c r="CU80" s="303">
        <f>IFERROR('生産者価格表(106分類)'!CU80/'生産者価格表(106分類)'!CU$119,0)</f>
        <v>3.921383261327863E-4</v>
      </c>
      <c r="CV80" s="303">
        <f>IFERROR('生産者価格表(106分類)'!CV80/'生産者価格表(106分類)'!CV$119,0)</f>
        <v>1.2544459129198112E-3</v>
      </c>
      <c r="CW80" s="303">
        <f>IFERROR('生産者価格表(106分類)'!CW80/'生産者価格表(106分類)'!CW$119,0)</f>
        <v>1.0402692729190009E-3</v>
      </c>
      <c r="CX80" s="303">
        <f>IFERROR('生産者価格表(106分類)'!CX80/'生産者価格表(106分類)'!CX$119,0)</f>
        <v>7.758403860733253E-4</v>
      </c>
      <c r="CY80" s="303">
        <f>IFERROR('生産者価格表(106分類)'!CY80/'生産者価格表(106分類)'!CY$119,0)</f>
        <v>1.7247860886105641E-3</v>
      </c>
      <c r="CZ80" s="303">
        <f>IFERROR('生産者価格表(106分類)'!CZ80/'生産者価格表(106分類)'!CZ$119,0)</f>
        <v>1.5930810642329851E-3</v>
      </c>
      <c r="DA80" s="303">
        <f>IFERROR('生産者価格表(106分類)'!DA80/'生産者価格表(106分類)'!DA$119,0)</f>
        <v>1.2733555580587794E-3</v>
      </c>
      <c r="DB80" s="303">
        <f>IFERROR('生産者価格表(106分類)'!DB80/'生産者価格表(106分類)'!DB$119,0)</f>
        <v>1.205681509131349E-3</v>
      </c>
      <c r="DC80" s="303">
        <f>IFERROR('生産者価格表(106分類)'!DC80/'生産者価格表(106分類)'!DC$119,0)</f>
        <v>3.7583363448207893E-3</v>
      </c>
      <c r="DD80" s="304">
        <f>IFERROR('生産者価格表(106分類)'!DD80/'生産者価格表(106分類)'!DD$119,0)</f>
        <v>2.5133755438793907E-3</v>
      </c>
      <c r="DE80" s="304">
        <f>IFERROR('生産者価格表(106分類)'!DE80/'生産者価格表(106分類)'!DE$119,0)</f>
        <v>4.2876289908210371E-3</v>
      </c>
    </row>
    <row r="81" spans="1:109" x14ac:dyDescent="0.15">
      <c r="A81" s="309" t="s">
        <v>171</v>
      </c>
      <c r="B81" s="302" t="s">
        <v>172</v>
      </c>
      <c r="C81" s="303">
        <f>IFERROR('生産者価格表(106分類)'!C81/'生産者価格表(106分類)'!C$119,0)</f>
        <v>2.8595283431787103E-6</v>
      </c>
      <c r="D81" s="303">
        <f>IFERROR('生産者価格表(106分類)'!D81/'生産者価格表(106分類)'!D$119,0)</f>
        <v>0</v>
      </c>
      <c r="E81" s="303">
        <f>IFERROR('生産者価格表(106分類)'!E81/'生産者価格表(106分類)'!E$119,0)</f>
        <v>1.6254833912748442E-3</v>
      </c>
      <c r="F81" s="303">
        <f>IFERROR('生産者価格表(106分類)'!F81/'生産者価格表(106分類)'!F$119,0)</f>
        <v>2.9012785129850499E-4</v>
      </c>
      <c r="G81" s="303">
        <f>IFERROR('生産者価格表(106分類)'!G81/'生産者価格表(106分類)'!G$119,0)</f>
        <v>1.495607272982185E-4</v>
      </c>
      <c r="H81" s="303">
        <f>IFERROR('生産者価格表(106分類)'!H81/'生産者価格表(106分類)'!H$119,0)</f>
        <v>0</v>
      </c>
      <c r="I81" s="303">
        <f>IFERROR('生産者価格表(106分類)'!I81/'生産者価格表(106分類)'!I$119,0)</f>
        <v>4.6460765911158306E-3</v>
      </c>
      <c r="J81" s="303">
        <f>IFERROR('生産者価格表(106分類)'!J81/'生産者価格表(106分類)'!J$119,0)</f>
        <v>7.1204916155219117E-5</v>
      </c>
      <c r="K81" s="303">
        <f>IFERROR('生産者価格表(106分類)'!K81/'生産者価格表(106分類)'!K$119,0)</f>
        <v>5.9402820859171405E-5</v>
      </c>
      <c r="L81" s="303">
        <f>IFERROR('生産者価格表(106分類)'!L81/'生産者価格表(106分類)'!L$119,0)</f>
        <v>1.5379048067236387E-4</v>
      </c>
      <c r="M81" s="303">
        <f>IFERROR('生産者価格表(106分類)'!M81/'生産者価格表(106分類)'!M$119,0)</f>
        <v>0</v>
      </c>
      <c r="N81" s="303">
        <f>IFERROR('生産者価格表(106分類)'!N81/'生産者価格表(106分類)'!N$119,0)</f>
        <v>1.4039403151323881E-3</v>
      </c>
      <c r="O81" s="303">
        <f>IFERROR('生産者価格表(106分類)'!O81/'生産者価格表(106分類)'!O$119,0)</f>
        <v>2.4392450589912026E-3</v>
      </c>
      <c r="P81" s="303">
        <f>IFERROR('生産者価格表(106分類)'!P81/'生産者価格表(106分類)'!P$119,0)</f>
        <v>3.5251307039473799E-4</v>
      </c>
      <c r="Q81" s="303">
        <f>IFERROR('生産者価格表(106分類)'!Q81/'生産者価格表(106分類)'!Q$119,0)</f>
        <v>1.3589086917890555E-3</v>
      </c>
      <c r="R81" s="303">
        <f>IFERROR('生産者価格表(106分類)'!R81/'生産者価格表(106分類)'!R$119,0)</f>
        <v>2.9315411517877939E-4</v>
      </c>
      <c r="S81" s="303">
        <f>IFERROR('生産者価格表(106分類)'!S81/'生産者価格表(106分類)'!S$119,0)</f>
        <v>6.778603166144962E-4</v>
      </c>
      <c r="T81" s="303">
        <f>IFERROR('生産者価格表(106分類)'!T81/'生産者価格表(106分類)'!T$119,0)</f>
        <v>1.5937918525059174E-3</v>
      </c>
      <c r="U81" s="303">
        <f>IFERROR('生産者価格表(106分類)'!U81/'生産者価格表(106分類)'!U$119,0)</f>
        <v>4.0939270366143453E-4</v>
      </c>
      <c r="V81" s="303">
        <f>IFERROR('生産者価格表(106分類)'!V81/'生産者価格表(106分類)'!V$119,0)</f>
        <v>3.1788598648626042E-4</v>
      </c>
      <c r="W81" s="303">
        <f>IFERROR('生産者価格表(106分類)'!W81/'生産者価格表(106分類)'!W$119,0)</f>
        <v>0</v>
      </c>
      <c r="X81" s="303">
        <f>IFERROR('生産者価格表(106分類)'!X81/'生産者価格表(106分類)'!X$119,0)</f>
        <v>6.1348642910950303E-4</v>
      </c>
      <c r="Y81" s="303">
        <f>IFERROR('生産者価格表(106分類)'!Y81/'生産者価格表(106分類)'!Y$119,0)</f>
        <v>0</v>
      </c>
      <c r="Z81" s="303">
        <f>IFERROR('生産者価格表(106分類)'!Z81/'生産者価格表(106分類)'!Z$119,0)</f>
        <v>4.7482039786066049E-3</v>
      </c>
      <c r="AA81" s="303">
        <f>IFERROR('生産者価格表(106分類)'!AA81/'生産者価格表(106分類)'!AA$119,0)</f>
        <v>9.100673017648442E-4</v>
      </c>
      <c r="AB81" s="303">
        <f>IFERROR('生産者価格表(106分類)'!AB81/'生産者価格表(106分類)'!AB$119,0)</f>
        <v>1.0278548668927948E-4</v>
      </c>
      <c r="AC81" s="303">
        <f>IFERROR('生産者価格表(106分類)'!AC81/'生産者価格表(106分類)'!AC$119,0)</f>
        <v>2.5811366969994733E-4</v>
      </c>
      <c r="AD81" s="303">
        <f>IFERROR('生産者価格表(106分類)'!AD81/'生産者価格表(106分類)'!AD$119,0)</f>
        <v>7.0286011145885585E-4</v>
      </c>
      <c r="AE81" s="303">
        <f>IFERROR('生産者価格表(106分類)'!AE81/'生産者価格表(106分類)'!AE$119,0)</f>
        <v>1.1612440090365897E-3</v>
      </c>
      <c r="AF81" s="303">
        <f>IFERROR('生産者価格表(106分類)'!AF81/'生産者価格表(106分類)'!AF$119,0)</f>
        <v>1.2326169405815423E-3</v>
      </c>
      <c r="AG81" s="303">
        <f>IFERROR('生産者価格表(106分類)'!AG81/'生産者価格表(106分類)'!AG$119,0)</f>
        <v>7.8696030619910097E-4</v>
      </c>
      <c r="AH81" s="303">
        <f>IFERROR('生産者価格表(106分類)'!AH81/'生産者価格表(106分類)'!AH$119,0)</f>
        <v>5.6601387974745618E-4</v>
      </c>
      <c r="AI81" s="303">
        <f>IFERROR('生産者価格表(106分類)'!AI81/'生産者価格表(106分類)'!AI$119,0)</f>
        <v>6.9650698304212129E-4</v>
      </c>
      <c r="AJ81" s="303">
        <f>IFERROR('生産者価格表(106分類)'!AJ81/'生産者価格表(106分類)'!AJ$119,0)</f>
        <v>8.9290905948239947E-4</v>
      </c>
      <c r="AK81" s="303">
        <f>IFERROR('生産者価格表(106分類)'!AK81/'生産者価格表(106分類)'!AK$119,0)</f>
        <v>0</v>
      </c>
      <c r="AL81" s="303">
        <f>IFERROR('生産者価格表(106分類)'!AL81/'生産者価格表(106分類)'!AL$119,0)</f>
        <v>0</v>
      </c>
      <c r="AM81" s="303">
        <f>IFERROR('生産者価格表(106分類)'!AM81/'生産者価格表(106分類)'!AM$119,0)</f>
        <v>0</v>
      </c>
      <c r="AN81" s="303">
        <f>IFERROR('生産者価格表(106分類)'!AN81/'生産者価格表(106分類)'!AN$119,0)</f>
        <v>1.4099258781824042E-4</v>
      </c>
      <c r="AO81" s="303">
        <f>IFERROR('生産者価格表(106分類)'!AO81/'生産者価格表(106分類)'!AO$119,0)</f>
        <v>1.609973285841496E-4</v>
      </c>
      <c r="AP81" s="303">
        <f>IFERROR('生産者価格表(106分類)'!AP81/'生産者価格表(106分類)'!AP$119,0)</f>
        <v>6.5415501218081746E-4</v>
      </c>
      <c r="AQ81" s="303">
        <f>IFERROR('生産者価格表(106分類)'!AQ81/'生産者価格表(106分類)'!AQ$119,0)</f>
        <v>1.2577841888611336E-3</v>
      </c>
      <c r="AR81" s="303">
        <f>IFERROR('生産者価格表(106分類)'!AR81/'生産者価格表(106分類)'!AR$119,0)</f>
        <v>7.9086409379634239E-4</v>
      </c>
      <c r="AS81" s="303">
        <f>IFERROR('生産者価格表(106分類)'!AS81/'生産者価格表(106分類)'!AS$119,0)</f>
        <v>1.4842005215770918E-3</v>
      </c>
      <c r="AT81" s="303">
        <f>IFERROR('生産者価格表(106分類)'!AT81/'生産者価格表(106分類)'!AT$119,0)</f>
        <v>1.3154779438800256E-3</v>
      </c>
      <c r="AU81" s="303">
        <f>IFERROR('生産者価格表(106分類)'!AU81/'生産者価格表(106分類)'!AU$119,0)</f>
        <v>1.2770051230188745E-3</v>
      </c>
      <c r="AV81" s="303">
        <f>IFERROR('生産者価格表(106分類)'!AV81/'生産者価格表(106分類)'!AV$119,0)</f>
        <v>4.8226672500847109E-4</v>
      </c>
      <c r="AW81" s="303">
        <f>IFERROR('生産者価格表(106分類)'!AW81/'生産者価格表(106分類)'!AW$119,0)</f>
        <v>6.7659824708626295E-4</v>
      </c>
      <c r="AX81" s="303">
        <f>IFERROR('生産者価格表(106分類)'!AX81/'生産者価格表(106分類)'!AX$119,0)</f>
        <v>5.798262566857771E-4</v>
      </c>
      <c r="AY81" s="303">
        <f>IFERROR('生産者価格表(106分類)'!AY81/'生産者価格表(106分類)'!AY$119,0)</f>
        <v>1.3264917074410625E-3</v>
      </c>
      <c r="AZ81" s="303">
        <f>IFERROR('生産者価格表(106分類)'!AZ81/'生産者価格表(106分類)'!AZ$119,0)</f>
        <v>2.5690901750651447E-3</v>
      </c>
      <c r="BA81" s="303">
        <f>IFERROR('生産者価格表(106分類)'!BA81/'生産者価格表(106分類)'!BA$119,0)</f>
        <v>7.770172053809763E-4</v>
      </c>
      <c r="BB81" s="303">
        <f>IFERROR('生産者価格表(106分類)'!BB81/'生産者価格表(106分類)'!BB$119,0)</f>
        <v>1.2580596985851292E-3</v>
      </c>
      <c r="BC81" s="303">
        <f>IFERROR('生産者価格表(106分類)'!BC81/'生産者価格表(106分類)'!BC$119,0)</f>
        <v>9.0018478086054425E-4</v>
      </c>
      <c r="BD81" s="303">
        <f>IFERROR('生産者価格表(106分類)'!BD81/'生産者価格表(106分類)'!BD$119,0)</f>
        <v>0</v>
      </c>
      <c r="BE81" s="303">
        <f>IFERROR('生産者価格表(106分類)'!BE81/'生産者価格表(106分類)'!BE$119,0)</f>
        <v>2.1836228287841191E-4</v>
      </c>
      <c r="BF81" s="303">
        <f>IFERROR('生産者価格表(106分類)'!BF81/'生産者価格表(106分類)'!BF$119,0)</f>
        <v>5.4349886299124423E-4</v>
      </c>
      <c r="BG81" s="303">
        <f>IFERROR('生産者価格表(106分類)'!BG81/'生産者価格表(106分類)'!BG$119,0)</f>
        <v>2.2792335733851424E-4</v>
      </c>
      <c r="BH81" s="303">
        <f>IFERROR('生産者価格表(106分類)'!BH81/'生産者価格表(106分類)'!BH$119,0)</f>
        <v>3.4946706272933774E-4</v>
      </c>
      <c r="BI81" s="303">
        <f>IFERROR('生産者価格表(106分類)'!BI81/'生産者価格表(106分類)'!BI$119,0)</f>
        <v>7.6941216102408623E-4</v>
      </c>
      <c r="BJ81" s="303">
        <f>IFERROR('生産者価格表(106分類)'!BJ81/'生産者価格表(106分類)'!BJ$119,0)</f>
        <v>0</v>
      </c>
      <c r="BK81" s="303">
        <f>IFERROR('生産者価格表(106分類)'!BK81/'生産者価格表(106分類)'!BK$119,0)</f>
        <v>8.987503922901228E-5</v>
      </c>
      <c r="BL81" s="303">
        <f>IFERROR('生産者価格表(106分類)'!BL81/'生産者価格表(106分類)'!BL$119,0)</f>
        <v>3.8961888650180187E-4</v>
      </c>
      <c r="BM81" s="303">
        <f>IFERROR('生産者価格表(106分類)'!BM81/'生産者価格表(106分類)'!BM$119,0)</f>
        <v>1.559490652206753E-4</v>
      </c>
      <c r="BN81" s="303">
        <f>IFERROR('生産者価格表(106分類)'!BN81/'生産者価格表(106分類)'!BN$119,0)</f>
        <v>5.6022831799542954E-4</v>
      </c>
      <c r="BO81" s="303">
        <f>IFERROR('生産者価格表(106分類)'!BO81/'生産者価格表(106分類)'!BO$119,0)</f>
        <v>1.0197742200888853E-3</v>
      </c>
      <c r="BP81" s="303">
        <f>IFERROR('生産者価格表(106分類)'!BP81/'生産者価格表(106分類)'!BP$119,0)</f>
        <v>1.762368213025233E-4</v>
      </c>
      <c r="BQ81" s="303">
        <f>IFERROR('生産者価格表(106分類)'!BQ81/'生産者価格表(106分類)'!BQ$119,0)</f>
        <v>9.7296286668563663E-4</v>
      </c>
      <c r="BR81" s="303">
        <f>IFERROR('生産者価格表(106分類)'!BR81/'生産者価格表(106分類)'!BR$119,0)</f>
        <v>3.5847758924581262E-3</v>
      </c>
      <c r="BS81" s="303">
        <f>IFERROR('生産者価格表(106分類)'!BS81/'生産者価格表(106分類)'!BS$119,0)</f>
        <v>3.1347938385117543E-3</v>
      </c>
      <c r="BT81" s="303">
        <f>IFERROR('生産者価格表(106分類)'!BT81/'生産者価格表(106分類)'!BT$119,0)</f>
        <v>1.136485945257027E-3</v>
      </c>
      <c r="BU81" s="303">
        <f>IFERROR('生産者価格表(106分類)'!BU81/'生産者価格表(106分類)'!BU$119,0)</f>
        <v>3.2783320719520433E-4</v>
      </c>
      <c r="BV81" s="303">
        <f>IFERROR('生産者価格表(106分類)'!BV81/'生産者価格表(106分類)'!BV$119,0)</f>
        <v>1.2111567873403174E-4</v>
      </c>
      <c r="BW81" s="303">
        <f>IFERROR('生産者価格表(106分類)'!BW81/'生産者価格表(106分類)'!BW$119,0)</f>
        <v>1.863006812140299E-8</v>
      </c>
      <c r="BX81" s="303">
        <f>IFERROR('生産者価格表(106分類)'!BX81/'生産者価格表(106分類)'!BX$119,0)</f>
        <v>4.5098221273096255E-5</v>
      </c>
      <c r="BY81" s="303">
        <f>IFERROR('生産者価格表(106分類)'!BY81/'生産者価格表(106分類)'!BY$119,0)</f>
        <v>1.6991111422922828E-4</v>
      </c>
      <c r="BZ81" s="303">
        <f>IFERROR('生産者価格表(106分類)'!BZ81/'生産者価格表(106分類)'!BZ$119,0)</f>
        <v>2.0255970906348986E-6</v>
      </c>
      <c r="CA81" s="303">
        <f>IFERROR('生産者価格表(106分類)'!CA81/'生産者価格表(106分類)'!CA$119,0)</f>
        <v>5.6770861089322283E-4</v>
      </c>
      <c r="CB81" s="303">
        <f>IFERROR('生産者価格表(106分類)'!CB81/'生産者価格表(106分類)'!CB$119,0)</f>
        <v>4.527907487139592E-3</v>
      </c>
      <c r="CC81" s="303">
        <f>IFERROR('生産者価格表(106分類)'!CC81/'生産者価格表(106分類)'!CC$119,0)</f>
        <v>2.1536132311864276E-3</v>
      </c>
      <c r="CD81" s="303">
        <f>IFERROR('生産者価格表(106分類)'!CD81/'生産者価格表(106分類)'!CD$119,0)</f>
        <v>3.2498316269893591E-4</v>
      </c>
      <c r="CE81" s="303">
        <f>IFERROR('生産者価格表(106分類)'!CE81/'生産者価格表(106分類)'!CE$119,0)</f>
        <v>6.5073177112212491E-4</v>
      </c>
      <c r="CF81" s="303">
        <f>IFERROR('生産者価格表(106分類)'!CF81/'生産者価格表(106分類)'!CF$119,0)</f>
        <v>3.0856599276182457E-2</v>
      </c>
      <c r="CG81" s="303">
        <f>IFERROR('生産者価格表(106分類)'!CG81/'生産者価格表(106分類)'!CG$119,0)</f>
        <v>1.4678973325071636E-3</v>
      </c>
      <c r="CH81" s="303">
        <f>IFERROR('生産者価格表(106分類)'!CH81/'生産者価格表(106分類)'!CH$119,0)</f>
        <v>4.3860784244018625E-3</v>
      </c>
      <c r="CI81" s="303">
        <f>IFERROR('生産者価格表(106分類)'!CI81/'生産者価格表(106分類)'!CI$119,0)</f>
        <v>4.6162441036998224E-3</v>
      </c>
      <c r="CJ81" s="303">
        <f>IFERROR('生産者価格表(106分類)'!CJ81/'生産者価格表(106分類)'!CJ$119,0)</f>
        <v>2.2055976159341801E-3</v>
      </c>
      <c r="CK81" s="303">
        <f>IFERROR('生産者価格表(106分類)'!CK81/'生産者価格表(106分類)'!CK$119,0)</f>
        <v>1.9976488522860859E-2</v>
      </c>
      <c r="CL81" s="303">
        <f>IFERROR('生産者価格表(106分類)'!CL81/'生産者価格表(106分類)'!CL$119,0)</f>
        <v>7.4547633769635755E-4</v>
      </c>
      <c r="CM81" s="303">
        <f>IFERROR('生産者価格表(106分類)'!CM81/'生産者価格表(106分類)'!CM$119,0)</f>
        <v>2.5712275173557036E-3</v>
      </c>
      <c r="CN81" s="303">
        <f>IFERROR('生産者価格表(106分類)'!CN81/'生産者価格表(106分類)'!CN$119,0)</f>
        <v>2.4496768219487699E-3</v>
      </c>
      <c r="CO81" s="303">
        <f>IFERROR('生産者価格表(106分類)'!CO81/'生産者価格表(106分類)'!CO$119,0)</f>
        <v>7.9291695976714137E-4</v>
      </c>
      <c r="CP81" s="303">
        <f>IFERROR('生産者価格表(106分類)'!CP81/'生産者価格表(106分類)'!CP$119,0)</f>
        <v>9.8518549931062867E-5</v>
      </c>
      <c r="CQ81" s="303">
        <f>IFERROR('生産者価格表(106分類)'!CQ81/'生産者価格表(106分類)'!CQ$119,0)</f>
        <v>1.5117904762661309E-4</v>
      </c>
      <c r="CR81" s="303">
        <f>IFERROR('生産者価格表(106分類)'!CR81/'生産者価格表(106分類)'!CR$119,0)</f>
        <v>3.5369487448608304E-4</v>
      </c>
      <c r="CS81" s="303">
        <f>IFERROR('生産者価格表(106分類)'!CS81/'生産者価格表(106分類)'!CS$119,0)</f>
        <v>3.7868005449184974E-3</v>
      </c>
      <c r="CT81" s="303">
        <f>IFERROR('生産者価格表(106分類)'!CT81/'生産者価格表(106分類)'!CT$119,0)</f>
        <v>1.3489402751720285E-3</v>
      </c>
      <c r="CU81" s="303">
        <f>IFERROR('生産者価格表(106分類)'!CU81/'生産者価格表(106分類)'!CU$119,0)</f>
        <v>2.8572779096039855E-3</v>
      </c>
      <c r="CV81" s="303">
        <f>IFERROR('生産者価格表(106分類)'!CV81/'生産者価格表(106分類)'!CV$119,0)</f>
        <v>1.7715779536863507E-4</v>
      </c>
      <c r="CW81" s="303">
        <f>IFERROR('生産者価格表(106分類)'!CW81/'生産者価格表(106分類)'!CW$119,0)</f>
        <v>3.1455501449404559E-3</v>
      </c>
      <c r="CX81" s="303">
        <f>IFERROR('生産者価格表(106分類)'!CX81/'生産者価格表(106分類)'!CX$119,0)</f>
        <v>8.5069533789547533E-4</v>
      </c>
      <c r="CY81" s="303">
        <f>IFERROR('生産者価格表(106分類)'!CY81/'生産者価格表(106分類)'!CY$119,0)</f>
        <v>3.6714895130135451E-4</v>
      </c>
      <c r="CZ81" s="303">
        <f>IFERROR('生産者価格表(106分類)'!CZ81/'生産者価格表(106分類)'!CZ$119,0)</f>
        <v>1.4321856487782951E-3</v>
      </c>
      <c r="DA81" s="303">
        <f>IFERROR('生産者価格表(106分類)'!DA81/'生産者価格表(106分類)'!DA$119,0)</f>
        <v>2.0457169880809798E-3</v>
      </c>
      <c r="DB81" s="303">
        <f>IFERROR('生産者価格表(106分類)'!DB81/'生産者価格表(106分類)'!DB$119,0)</f>
        <v>6.5353623576603172E-4</v>
      </c>
      <c r="DC81" s="303">
        <f>IFERROR('生産者価格表(106分類)'!DC81/'生産者価格表(106分類)'!DC$119,0)</f>
        <v>7.2275698938861332E-5</v>
      </c>
      <c r="DD81" s="304">
        <f>IFERROR('生産者価格表(106分類)'!DD81/'生産者価格表(106分類)'!DD$119,0)</f>
        <v>5.4310841677557391E-3</v>
      </c>
      <c r="DE81" s="304">
        <f>IFERROR('生産者価格表(106分類)'!DE81/'生産者価格表(106分類)'!DE$119,0)</f>
        <v>1.1117979566410833E-3</v>
      </c>
    </row>
    <row r="82" spans="1:109" x14ac:dyDescent="0.15">
      <c r="A82" s="309" t="s">
        <v>173</v>
      </c>
      <c r="B82" s="302" t="s">
        <v>174</v>
      </c>
      <c r="C82" s="303">
        <f>IFERROR('生産者価格表(106分類)'!C82/'生産者価格表(106分類)'!C$119,0)</f>
        <v>7.3943673135023385E-4</v>
      </c>
      <c r="D82" s="303">
        <f>IFERROR('生産者価格表(106分類)'!D82/'生産者価格表(106分類)'!D$119,0)</f>
        <v>3.0291944872849474E-3</v>
      </c>
      <c r="E82" s="303">
        <f>IFERROR('生産者価格表(106分類)'!E82/'生産者価格表(106分類)'!E$119,0)</f>
        <v>5.4669401143526812E-4</v>
      </c>
      <c r="F82" s="303">
        <f>IFERROR('生産者価格表(106分類)'!F82/'生産者価格表(106分類)'!F$119,0)</f>
        <v>4.0861704098848264E-4</v>
      </c>
      <c r="G82" s="303">
        <f>IFERROR('生産者価格表(106分類)'!G82/'生産者価格表(106分類)'!G$119,0)</f>
        <v>1.38421664541161E-3</v>
      </c>
      <c r="H82" s="303">
        <f>IFERROR('生産者価格表(106分類)'!H82/'生産者価格表(106分類)'!H$119,0)</f>
        <v>0</v>
      </c>
      <c r="I82" s="303">
        <f>IFERROR('生産者価格表(106分類)'!I82/'生産者価格表(106分類)'!I$119,0)</f>
        <v>3.2128890842978455E-4</v>
      </c>
      <c r="J82" s="303">
        <f>IFERROR('生産者価格表(106分類)'!J82/'生産者価格表(106分類)'!J$119,0)</f>
        <v>1.2948126453241457E-3</v>
      </c>
      <c r="K82" s="303">
        <f>IFERROR('生産者価格表(106分類)'!K82/'生産者価格表(106分類)'!K$119,0)</f>
        <v>4.7074583254775253E-4</v>
      </c>
      <c r="L82" s="303">
        <f>IFERROR('生産者価格表(106分類)'!L82/'生産者価格表(106分類)'!L$119,0)</f>
        <v>1.8714339561653494E-3</v>
      </c>
      <c r="M82" s="303">
        <f>IFERROR('生産者価格表(106分類)'!M82/'生産者価格表(106分類)'!M$119,0)</f>
        <v>0</v>
      </c>
      <c r="N82" s="303">
        <f>IFERROR('生産者価格表(106分類)'!N82/'生産者価格表(106分類)'!N$119,0)</f>
        <v>5.5306739687033474E-4</v>
      </c>
      <c r="O82" s="303">
        <f>IFERROR('生産者価格表(106分類)'!O82/'生産者価格表(106分類)'!O$119,0)</f>
        <v>6.90246882706825E-4</v>
      </c>
      <c r="P82" s="303">
        <f>IFERROR('生産者価格表(106分類)'!P82/'生産者価格表(106分類)'!P$119,0)</f>
        <v>1.2673964905496433E-3</v>
      </c>
      <c r="Q82" s="303">
        <f>IFERROR('生産者価格表(106分類)'!Q82/'生産者価格表(106分類)'!Q$119,0)</f>
        <v>1.2911045158993729E-3</v>
      </c>
      <c r="R82" s="303">
        <f>IFERROR('生産者価格表(106分類)'!R82/'生産者価格表(106分類)'!R$119,0)</f>
        <v>1.6803932994874935E-3</v>
      </c>
      <c r="S82" s="303">
        <f>IFERROR('生産者価格表(106分類)'!S82/'生産者価格表(106分類)'!S$119,0)</f>
        <v>2.0063487764290081E-3</v>
      </c>
      <c r="T82" s="303">
        <f>IFERROR('生産者価格表(106分類)'!T82/'生産者価格表(106分類)'!T$119,0)</f>
        <v>1.4990898383124532E-3</v>
      </c>
      <c r="U82" s="303">
        <f>IFERROR('生産者価格表(106分類)'!U82/'生産者価格表(106分類)'!U$119,0)</f>
        <v>1.2053070102210949E-3</v>
      </c>
      <c r="V82" s="303">
        <f>IFERROR('生産者価格表(106分類)'!V82/'生産者価格表(106分類)'!V$119,0)</f>
        <v>1.0014603634416774E-3</v>
      </c>
      <c r="W82" s="303">
        <f>IFERROR('生産者価格表(106分類)'!W82/'生産者価格表(106分類)'!W$119,0)</f>
        <v>0</v>
      </c>
      <c r="X82" s="303">
        <f>IFERROR('生産者価格表(106分類)'!X82/'生産者価格表(106分類)'!X$119,0)</f>
        <v>1.5265825096445773E-3</v>
      </c>
      <c r="Y82" s="303">
        <f>IFERROR('生産者価格表(106分類)'!Y82/'生産者価格表(106分類)'!Y$119,0)</f>
        <v>0</v>
      </c>
      <c r="Z82" s="303">
        <f>IFERROR('生産者価格表(106分類)'!Z82/'生産者価格表(106分類)'!Z$119,0)</f>
        <v>6.7075000441282895E-4</v>
      </c>
      <c r="AA82" s="303">
        <f>IFERROR('生産者価格表(106分類)'!AA82/'生産者価格表(106分類)'!AA$119,0)</f>
        <v>1.1757154387325153E-3</v>
      </c>
      <c r="AB82" s="303">
        <f>IFERROR('生産者価格表(106分類)'!AB82/'生産者価格表(106分類)'!AB$119,0)</f>
        <v>6.6810566348031659E-4</v>
      </c>
      <c r="AC82" s="303">
        <f>IFERROR('生産者価格表(106分類)'!AC82/'生産者価格表(106分類)'!AC$119,0)</f>
        <v>3.3536976118255222E-3</v>
      </c>
      <c r="AD82" s="303">
        <f>IFERROR('生産者価格表(106分類)'!AD82/'生産者価格表(106分類)'!AD$119,0)</f>
        <v>6.6112080473383367E-4</v>
      </c>
      <c r="AE82" s="303">
        <f>IFERROR('生産者価格表(106分類)'!AE82/'生産者価格表(106分類)'!AE$119,0)</f>
        <v>6.1229229567383824E-4</v>
      </c>
      <c r="AF82" s="303">
        <f>IFERROR('生産者価格表(106分類)'!AF82/'生産者価格表(106分類)'!AF$119,0)</f>
        <v>7.2692793931731982E-4</v>
      </c>
      <c r="AG82" s="303">
        <f>IFERROR('生産者価格表(106分類)'!AG82/'生産者価格表(106分類)'!AG$119,0)</f>
        <v>1.4785314843740684E-3</v>
      </c>
      <c r="AH82" s="303">
        <f>IFERROR('生産者価格表(106分類)'!AH82/'生産者価格表(106分類)'!AH$119,0)</f>
        <v>3.9612109152054485E-3</v>
      </c>
      <c r="AI82" s="303">
        <f>IFERROR('生産者価格表(106分類)'!AI82/'生産者価格表(106分類)'!AI$119,0)</f>
        <v>1.4873953975007969E-3</v>
      </c>
      <c r="AJ82" s="303">
        <f>IFERROR('生産者価格表(106分類)'!AJ82/'生産者価格表(106分類)'!AJ$119,0)</f>
        <v>2.0861095689423768E-3</v>
      </c>
      <c r="AK82" s="303">
        <f>IFERROR('生産者価格表(106分類)'!AK82/'生産者価格表(106分類)'!AK$119,0)</f>
        <v>0</v>
      </c>
      <c r="AL82" s="303">
        <f>IFERROR('生産者価格表(106分類)'!AL82/'生産者価格表(106分類)'!AL$119,0)</f>
        <v>0</v>
      </c>
      <c r="AM82" s="303">
        <f>IFERROR('生産者価格表(106分類)'!AM82/'生産者価格表(106分類)'!AM$119,0)</f>
        <v>0</v>
      </c>
      <c r="AN82" s="303">
        <f>IFERROR('生産者価格表(106分類)'!AN82/'生産者価格表(106分類)'!AN$119,0)</f>
        <v>1.4535664410785262E-3</v>
      </c>
      <c r="AO82" s="303">
        <f>IFERROR('生産者価格表(106分類)'!AO82/'生産者価格表(106分類)'!AO$119,0)</f>
        <v>5.1101216978331851E-4</v>
      </c>
      <c r="AP82" s="303">
        <f>IFERROR('生産者価格表(106分類)'!AP82/'生産者価格表(106分類)'!AP$119,0)</f>
        <v>1.0376251917350897E-3</v>
      </c>
      <c r="AQ82" s="303">
        <f>IFERROR('生産者価格表(106分類)'!AQ82/'生産者価格表(106分類)'!AQ$119,0)</f>
        <v>8.7956936283995358E-4</v>
      </c>
      <c r="AR82" s="303">
        <f>IFERROR('生産者価格表(106分類)'!AR82/'生産者価格表(106分類)'!AR$119,0)</f>
        <v>6.9765759549492655E-4</v>
      </c>
      <c r="AS82" s="303">
        <f>IFERROR('生産者価格表(106分類)'!AS82/'生産者価格表(106分類)'!AS$119,0)</f>
        <v>5.8759358188619881E-4</v>
      </c>
      <c r="AT82" s="303">
        <f>IFERROR('生産者価格表(106分類)'!AT82/'生産者価格表(106分類)'!AT$119,0)</f>
        <v>5.7809193106933825E-4</v>
      </c>
      <c r="AU82" s="303">
        <f>IFERROR('生産者価格表(106分類)'!AU82/'生産者価格表(106分類)'!AU$119,0)</f>
        <v>5.9779266664809728E-4</v>
      </c>
      <c r="AV82" s="303">
        <f>IFERROR('生産者価格表(106分類)'!AV82/'生産者価格表(106分類)'!AV$119,0)</f>
        <v>5.6950003670939184E-4</v>
      </c>
      <c r="AW82" s="303">
        <f>IFERROR('生産者価格表(106分類)'!AW82/'生産者価格表(106分類)'!AW$119,0)</f>
        <v>5.2825981059297046E-4</v>
      </c>
      <c r="AX82" s="303">
        <f>IFERROR('生産者価格表(106分類)'!AX82/'生産者価格表(106分類)'!AX$119,0)</f>
        <v>5.7208067558944364E-4</v>
      </c>
      <c r="AY82" s="303">
        <f>IFERROR('生産者価格表(106分類)'!AY82/'生産者価格表(106分類)'!AY$119,0)</f>
        <v>6.9104657812797861E-4</v>
      </c>
      <c r="AZ82" s="303">
        <f>IFERROR('生産者価格表(106分類)'!AZ82/'生産者価格表(106分類)'!AZ$119,0)</f>
        <v>4.7711674679781259E-4</v>
      </c>
      <c r="BA82" s="303">
        <f>IFERROR('生産者価格表(106分類)'!BA82/'生産者価格表(106分類)'!BA$119,0)</f>
        <v>6.0787060284906303E-4</v>
      </c>
      <c r="BB82" s="303">
        <f>IFERROR('生産者価格表(106分類)'!BB82/'生産者価格表(106分類)'!BB$119,0)</f>
        <v>5.9899874681020992E-4</v>
      </c>
      <c r="BC82" s="303">
        <f>IFERROR('生産者価格表(106分類)'!BC82/'生産者価格表(106分類)'!BC$119,0)</f>
        <v>5.8257459789625202E-4</v>
      </c>
      <c r="BD82" s="303">
        <f>IFERROR('生産者価格表(106分類)'!BD82/'生産者価格表(106分類)'!BD$119,0)</f>
        <v>0</v>
      </c>
      <c r="BE82" s="303">
        <f>IFERROR('生産者価格表(106分類)'!BE82/'生産者価格表(106分類)'!BE$119,0)</f>
        <v>1.0918114143920596E-3</v>
      </c>
      <c r="BF82" s="303">
        <f>IFERROR('生産者価格表(106分類)'!BF82/'生産者価格表(106分類)'!BF$119,0)</f>
        <v>6.617897919952209E-4</v>
      </c>
      <c r="BG82" s="303">
        <f>IFERROR('生産者価格表(106分類)'!BG82/'生産者価格表(106分類)'!BG$119,0)</f>
        <v>7.6889807294920468E-4</v>
      </c>
      <c r="BH82" s="303">
        <f>IFERROR('生産者価格表(106分類)'!BH82/'生産者価格表(106分類)'!BH$119,0)</f>
        <v>3.9315044557050496E-4</v>
      </c>
      <c r="BI82" s="303">
        <f>IFERROR('生産者価格表(106分類)'!BI82/'生産者価格表(106分類)'!BI$119,0)</f>
        <v>9.0685531413171633E-4</v>
      </c>
      <c r="BJ82" s="303">
        <f>IFERROR('生産者価格表(106分類)'!BJ82/'生産者価格表(106分類)'!BJ$119,0)</f>
        <v>1.3876376300721329E-3</v>
      </c>
      <c r="BK82" s="303">
        <f>IFERROR('生産者価格表(106分類)'!BK82/'生産者価格表(106分類)'!BK$119,0)</f>
        <v>1.092024809706744E-3</v>
      </c>
      <c r="BL82" s="303">
        <f>IFERROR('生産者価格表(106分類)'!BL82/'生産者価格表(106分類)'!BL$119,0)</f>
        <v>1.060703370243425E-3</v>
      </c>
      <c r="BM82" s="303">
        <f>IFERROR('生産者価格表(106分類)'!BM82/'生産者価格表(106分類)'!BM$119,0)</f>
        <v>1.1902069880690824E-3</v>
      </c>
      <c r="BN82" s="303">
        <f>IFERROR('生産者価格表(106分類)'!BN82/'生産者価格表(106分類)'!BN$119,0)</f>
        <v>1.054232341121343E-3</v>
      </c>
      <c r="BO82" s="303">
        <f>IFERROR('生産者価格表(106分類)'!BO82/'生産者価格表(106分類)'!BO$119,0)</f>
        <v>4.7461831632820392E-4</v>
      </c>
      <c r="BP82" s="303">
        <f>IFERROR('生産者価格表(106分類)'!BP82/'生産者価格表(106分類)'!BP$119,0)</f>
        <v>1.9170877480059367E-3</v>
      </c>
      <c r="BQ82" s="303">
        <f>IFERROR('生産者価格表(106分類)'!BQ82/'生産者価格表(106分類)'!BQ$119,0)</f>
        <v>2.5646366334254773E-4</v>
      </c>
      <c r="BR82" s="303">
        <f>IFERROR('生産者価格表(106分類)'!BR82/'生産者価格表(106分類)'!BR$119,0)</f>
        <v>2.0018058346559829E-4</v>
      </c>
      <c r="BS82" s="303">
        <f>IFERROR('生産者価格表(106分類)'!BS82/'生産者価格表(106分類)'!BS$119,0)</f>
        <v>1.27567565179398E-4</v>
      </c>
      <c r="BT82" s="303">
        <f>IFERROR('生産者価格表(106分類)'!BT82/'生産者価格表(106分類)'!BT$119,0)</f>
        <v>9.8543653495173565E-5</v>
      </c>
      <c r="BU82" s="303">
        <f>IFERROR('生産者価格表(106分類)'!BU82/'生産者価格表(106分類)'!BU$119,0)</f>
        <v>5.6247951042455033E-5</v>
      </c>
      <c r="BV82" s="303">
        <f>IFERROR('生産者価格表(106分類)'!BV82/'生産者価格表(106分類)'!BV$119,0)</f>
        <v>2.8129056109430065E-5</v>
      </c>
      <c r="BW82" s="303">
        <f>IFERROR('生産者価格表(106分類)'!BW82/'生産者価格表(106分類)'!BW$119,0)</f>
        <v>6.2038126844271948E-6</v>
      </c>
      <c r="BX82" s="303">
        <f>IFERROR('生産者価格表(106分類)'!BX82/'生産者価格表(106分類)'!BX$119,0)</f>
        <v>1.5184836386306058E-3</v>
      </c>
      <c r="BY82" s="303">
        <f>IFERROR('生産者価格表(106分類)'!BY82/'生産者価格表(106分類)'!BY$119,0)</f>
        <v>4.4271465943604107E-4</v>
      </c>
      <c r="BZ82" s="303">
        <f>IFERROR('生産者価格表(106分類)'!BZ82/'生産者価格表(106分類)'!BZ$119,0)</f>
        <v>7.1269367635807266E-4</v>
      </c>
      <c r="CA82" s="303">
        <f>IFERROR('生産者価格表(106分類)'!CA82/'生産者価格表(106分類)'!CA$119,0)</f>
        <v>3.7160910817777871E-4</v>
      </c>
      <c r="CB82" s="303">
        <f>IFERROR('生産者価格表(106分類)'!CB82/'生産者価格表(106分類)'!CB$119,0)</f>
        <v>8.7096590006798219E-4</v>
      </c>
      <c r="CC82" s="303">
        <f>IFERROR('生産者価格表(106分類)'!CC82/'生産者価格表(106分類)'!CC$119,0)</f>
        <v>4.8007129202420479E-3</v>
      </c>
      <c r="CD82" s="303">
        <f>IFERROR('生産者価格表(106分類)'!CD82/'生産者価格表(106分類)'!CD$119,0)</f>
        <v>8.7537552242137625E-5</v>
      </c>
      <c r="CE82" s="303">
        <f>IFERROR('生産者価格表(106分類)'!CE82/'生産者価格表(106分類)'!CE$119,0)</f>
        <v>1.0236549600348042E-4</v>
      </c>
      <c r="CF82" s="303">
        <f>IFERROR('生産者価格表(106分類)'!CF82/'生産者価格表(106分類)'!CF$119,0)</f>
        <v>1.3646948193707362E-2</v>
      </c>
      <c r="CG82" s="303">
        <f>IFERROR('生産者価格表(106分類)'!CG82/'生産者価格表(106分類)'!CG$119,0)</f>
        <v>5.9706364012072079E-5</v>
      </c>
      <c r="CH82" s="303">
        <f>IFERROR('生産者価格表(106分類)'!CH82/'生産者価格表(106分類)'!CH$119,0)</f>
        <v>8.190835081232891E-5</v>
      </c>
      <c r="CI82" s="303">
        <f>IFERROR('生産者価格表(106分類)'!CI82/'生産者価格表(106分類)'!CI$119,0)</f>
        <v>3.281232742699525E-4</v>
      </c>
      <c r="CJ82" s="303">
        <f>IFERROR('生産者価格表(106分類)'!CJ82/'生産者価格表(106分類)'!CJ$119,0)</f>
        <v>6.1734284415460505E-5</v>
      </c>
      <c r="CK82" s="303">
        <f>IFERROR('生産者価格表(106分類)'!CK82/'生産者価格表(106分類)'!CK$119,0)</f>
        <v>1.2474971520028571E-3</v>
      </c>
      <c r="CL82" s="303">
        <f>IFERROR('生産者価格表(106分類)'!CL82/'生産者価格表(106分類)'!CL$119,0)</f>
        <v>9.9761126657167009E-5</v>
      </c>
      <c r="CM82" s="303">
        <f>IFERROR('生産者価格表(106分類)'!CM82/'生産者価格表(106分類)'!CM$119,0)</f>
        <v>1.5119235503471739E-4</v>
      </c>
      <c r="CN82" s="303">
        <f>IFERROR('生産者価格表(106分類)'!CN82/'生産者価格表(106分類)'!CN$119,0)</f>
        <v>1.1303587170520035E-4</v>
      </c>
      <c r="CO82" s="303">
        <f>IFERROR('生産者価格表(106分類)'!CO82/'生産者価格表(106分類)'!CO$119,0)</f>
        <v>6.2036757777565656E-4</v>
      </c>
      <c r="CP82" s="303">
        <f>IFERROR('生産者価格表(106分類)'!CP82/'生産者価格表(106分類)'!CP$119,0)</f>
        <v>2.399611924830088E-4</v>
      </c>
      <c r="CQ82" s="303">
        <f>IFERROR('生産者価格表(106分類)'!CQ82/'生産者価格表(106分類)'!CQ$119,0)</f>
        <v>3.4356617720071017E-4</v>
      </c>
      <c r="CR82" s="303">
        <f>IFERROR('生産者価格表(106分類)'!CR82/'生産者価格表(106分類)'!CR$119,0)</f>
        <v>2.9846066797873424E-4</v>
      </c>
      <c r="CS82" s="303">
        <f>IFERROR('生産者価格表(106分類)'!CS82/'生産者価格表(106分類)'!CS$119,0)</f>
        <v>4.4492628781803725E-4</v>
      </c>
      <c r="CT82" s="303">
        <f>IFERROR('生産者価格表(106分類)'!CT82/'生産者価格表(106分類)'!CT$119,0)</f>
        <v>8.4133795425803202E-5</v>
      </c>
      <c r="CU82" s="303">
        <f>IFERROR('生産者価格表(106分類)'!CU82/'生産者価格表(106分類)'!CU$119,0)</f>
        <v>8.4780532998043087E-4</v>
      </c>
      <c r="CV82" s="303">
        <f>IFERROR('生産者価格表(106分類)'!CV82/'生産者価格表(106分類)'!CV$119,0)</f>
        <v>4.5685237532941956E-4</v>
      </c>
      <c r="CW82" s="303">
        <f>IFERROR('生産者価格表(106分類)'!CW82/'生産者価格表(106分類)'!CW$119,0)</f>
        <v>1.5068258574591858E-4</v>
      </c>
      <c r="CX82" s="303">
        <f>IFERROR('生産者価格表(106分類)'!CX82/'生産者価格表(106分類)'!CX$119,0)</f>
        <v>5.281061407571623E-4</v>
      </c>
      <c r="CY82" s="303">
        <f>IFERROR('生産者価格表(106分類)'!CY82/'生産者価格表(106分類)'!CY$119,0)</f>
        <v>1.0453606031753172E-3</v>
      </c>
      <c r="CZ82" s="303">
        <f>IFERROR('生産者価格表(106分類)'!CZ82/'生産者価格表(106分類)'!CZ$119,0)</f>
        <v>2.4350763549756908E-4</v>
      </c>
      <c r="DA82" s="303">
        <f>IFERROR('生産者価格表(106分類)'!DA82/'生産者価格表(106分類)'!DA$119,0)</f>
        <v>2.2496490276474818E-4</v>
      </c>
      <c r="DB82" s="303">
        <f>IFERROR('生産者価格表(106分類)'!DB82/'生産者価格表(106分類)'!DB$119,0)</f>
        <v>1.8092617439738519E-4</v>
      </c>
      <c r="DC82" s="303">
        <f>IFERROR('生産者価格表(106分類)'!DC82/'生産者価格表(106分類)'!DC$119,0)</f>
        <v>3.2267814317158906E-3</v>
      </c>
      <c r="DD82" s="304">
        <f>IFERROR('生産者価格表(106分類)'!DD82/'生産者価格表(106分類)'!DD$119,0)</f>
        <v>1.4597109498195235E-4</v>
      </c>
      <c r="DE82" s="304">
        <f>IFERROR('生産者価格表(106分類)'!DE82/'生産者価格表(106分類)'!DE$119,0)</f>
        <v>6.7691736937835773E-4</v>
      </c>
    </row>
    <row r="83" spans="1:109" x14ac:dyDescent="0.15">
      <c r="A83" s="309" t="s">
        <v>175</v>
      </c>
      <c r="B83" s="302" t="s">
        <v>176</v>
      </c>
      <c r="C83" s="303">
        <f>IFERROR('生産者価格表(106分類)'!C83/'生産者価格表(106分類)'!C$119,0)</f>
        <v>1.453262034931128E-3</v>
      </c>
      <c r="D83" s="303">
        <f>IFERROR('生産者価格表(106分類)'!D83/'生産者価格表(106分類)'!D$119,0)</f>
        <v>5.3602915475307131E-3</v>
      </c>
      <c r="E83" s="303">
        <f>IFERROR('生産者価格表(106分類)'!E83/'生産者価格表(106分類)'!E$119,0)</f>
        <v>1.0113335810068634E-3</v>
      </c>
      <c r="F83" s="303">
        <f>IFERROR('生産者価格表(106分類)'!F83/'生産者価格表(106分類)'!F$119,0)</f>
        <v>7.9285359027120859E-4</v>
      </c>
      <c r="G83" s="303">
        <f>IFERROR('生産者価格表(106分類)'!G83/'生産者価格表(106分類)'!G$119,0)</f>
        <v>2.7951340096230856E-3</v>
      </c>
      <c r="H83" s="303">
        <f>IFERROR('生産者価格表(106分類)'!H83/'生産者価格表(106分類)'!H$119,0)</f>
        <v>0</v>
      </c>
      <c r="I83" s="303">
        <f>IFERROR('生産者価格表(106分類)'!I83/'生産者価格表(106分類)'!I$119,0)</f>
        <v>7.2046603708497139E-4</v>
      </c>
      <c r="J83" s="303">
        <f>IFERROR('生産者価格表(106分類)'!J83/'生産者価格表(106分類)'!J$119,0)</f>
        <v>3.2543651348983091E-3</v>
      </c>
      <c r="K83" s="303">
        <f>IFERROR('生産者価格表(106分類)'!K83/'生産者価格表(106分類)'!K$119,0)</f>
        <v>1.4560865364223949E-3</v>
      </c>
      <c r="L83" s="303">
        <f>IFERROR('生産者価格表(106分類)'!L83/'生産者価格表(106分類)'!L$119,0)</f>
        <v>2.0759849552472034E-2</v>
      </c>
      <c r="M83" s="303">
        <f>IFERROR('生産者価格表(106分類)'!M83/'生産者価格表(106分類)'!M$119,0)</f>
        <v>0</v>
      </c>
      <c r="N83" s="303">
        <f>IFERROR('生産者価格表(106分類)'!N83/'生産者価格表(106分類)'!N$119,0)</f>
        <v>2.1387851081768887E-3</v>
      </c>
      <c r="O83" s="303">
        <f>IFERROR('生産者価格表(106分類)'!O83/'生産者価格表(106分類)'!O$119,0)</f>
        <v>1.8115168556458942E-3</v>
      </c>
      <c r="P83" s="303">
        <f>IFERROR('生産者価格表(106分類)'!P83/'生産者価格表(106分類)'!P$119,0)</f>
        <v>2.5182873523851516E-3</v>
      </c>
      <c r="Q83" s="303">
        <f>IFERROR('生産者価格表(106分類)'!Q83/'生産者価格表(106分類)'!Q$119,0)</f>
        <v>1.9606707528099887E-3</v>
      </c>
      <c r="R83" s="303">
        <f>IFERROR('生産者価格表(106分類)'!R83/'生産者価格表(106分類)'!R$119,0)</f>
        <v>2.6332557240906643E-3</v>
      </c>
      <c r="S83" s="303">
        <f>IFERROR('生産者価格表(106分類)'!S83/'生産者価格表(106分類)'!S$119,0)</f>
        <v>3.8323764045729443E-3</v>
      </c>
      <c r="T83" s="303">
        <f>IFERROR('生産者価格表(106分類)'!T83/'生産者価格表(106分類)'!T$119,0)</f>
        <v>2.3610933993234188E-3</v>
      </c>
      <c r="U83" s="303">
        <f>IFERROR('生産者価格表(106分類)'!U83/'生産者価格表(106分類)'!U$119,0)</f>
        <v>5.5645388156886607E-3</v>
      </c>
      <c r="V83" s="303">
        <f>IFERROR('生産者価格表(106分類)'!V83/'生産者価格表(106分類)'!V$119,0)</f>
        <v>1.859513514934666E-3</v>
      </c>
      <c r="W83" s="303">
        <f>IFERROR('生産者価格表(106分類)'!W83/'生産者価格表(106分類)'!W$119,0)</f>
        <v>0</v>
      </c>
      <c r="X83" s="303">
        <f>IFERROR('生産者価格表(106分類)'!X83/'生産者価格表(106分類)'!X$119,0)</f>
        <v>2.0107136606782781E-3</v>
      </c>
      <c r="Y83" s="303">
        <f>IFERROR('生産者価格表(106分類)'!Y83/'生産者価格表(106分類)'!Y$119,0)</f>
        <v>0</v>
      </c>
      <c r="Z83" s="303">
        <f>IFERROR('生産者価格表(106分類)'!Z83/'生産者価格表(106分類)'!Z$119,0)</f>
        <v>1.2532434292976541E-3</v>
      </c>
      <c r="AA83" s="303">
        <f>IFERROR('生産者価格表(106分類)'!AA83/'生産者価格表(106分類)'!AA$119,0)</f>
        <v>1.9879123742461121E-3</v>
      </c>
      <c r="AB83" s="303">
        <f>IFERROR('生産者価格表(106分類)'!AB83/'生産者価格表(106分類)'!AB$119,0)</f>
        <v>7.0921985815602835E-3</v>
      </c>
      <c r="AC83" s="303">
        <f>IFERROR('生産者価格表(106分類)'!AC83/'生産者価格表(106分類)'!AC$119,0)</f>
        <v>4.7172498255507612E-3</v>
      </c>
      <c r="AD83" s="303">
        <f>IFERROR('生産者価格表(106分類)'!AD83/'生産者価格表(106分類)'!AD$119,0)</f>
        <v>2.0019960332751715E-3</v>
      </c>
      <c r="AE83" s="303">
        <f>IFERROR('生産者価格表(106分類)'!AE83/'生産者価格表(106分類)'!AE$119,0)</f>
        <v>1.4779469205920233E-3</v>
      </c>
      <c r="AF83" s="303">
        <f>IFERROR('生産者価格表(106分類)'!AF83/'生産者価格表(106分類)'!AF$119,0)</f>
        <v>4.6618204804045509E-3</v>
      </c>
      <c r="AG83" s="303">
        <f>IFERROR('生産者価格表(106分類)'!AG83/'生産者価格表(106分類)'!AG$119,0)</f>
        <v>4.1613507100528215E-3</v>
      </c>
      <c r="AH83" s="303">
        <f>IFERROR('生産者価格表(106分類)'!AH83/'生産者価格表(106分類)'!AH$119,0)</f>
        <v>4.3018236518175667E-3</v>
      </c>
      <c r="AI83" s="303">
        <f>IFERROR('生産者価格表(106分類)'!AI83/'生産者価格表(106分類)'!AI$119,0)</f>
        <v>4.9023458897586138E-3</v>
      </c>
      <c r="AJ83" s="303">
        <f>IFERROR('生産者価格表(106分類)'!AJ83/'生産者価格表(106分類)'!AJ$119,0)</f>
        <v>5.4641892489288675E-3</v>
      </c>
      <c r="AK83" s="303">
        <f>IFERROR('生産者価格表(106分類)'!AK83/'生産者価格表(106分類)'!AK$119,0)</f>
        <v>0</v>
      </c>
      <c r="AL83" s="303">
        <f>IFERROR('生産者価格表(106分類)'!AL83/'生産者価格表(106分類)'!AL$119,0)</f>
        <v>0</v>
      </c>
      <c r="AM83" s="303">
        <f>IFERROR('生産者価格表(106分類)'!AM83/'生産者価格表(106分類)'!AM$119,0)</f>
        <v>0</v>
      </c>
      <c r="AN83" s="303">
        <f>IFERROR('生産者価格表(106分類)'!AN83/'生産者価格表(106分類)'!AN$119,0)</f>
        <v>2.7929960253518099E-3</v>
      </c>
      <c r="AO83" s="303">
        <f>IFERROR('生産者価格表(106分類)'!AO83/'生産者価格表(106分類)'!AO$119,0)</f>
        <v>4.1346393588601957E-3</v>
      </c>
      <c r="AP83" s="303">
        <f>IFERROR('生産者価格表(106分類)'!AP83/'生産者価格表(106分類)'!AP$119,0)</f>
        <v>5.5490390688441756E-3</v>
      </c>
      <c r="AQ83" s="303">
        <f>IFERROR('生産者価格表(106分類)'!AQ83/'生産者価格表(106分類)'!AQ$119,0)</f>
        <v>1.7748453214449062E-3</v>
      </c>
      <c r="AR83" s="303">
        <f>IFERROR('生産者価格表(106分類)'!AR83/'生産者価格表(106分類)'!AR$119,0)</f>
        <v>1.8877793760450953E-3</v>
      </c>
      <c r="AS83" s="303">
        <f>IFERROR('生産者価格表(106分類)'!AS83/'生産者価格表(106分類)'!AS$119,0)</f>
        <v>1.273509595801164E-3</v>
      </c>
      <c r="AT83" s="303">
        <f>IFERROR('生産者価格表(106分類)'!AT83/'生産者価格表(106分類)'!AT$119,0)</f>
        <v>1.4331154011766722E-3</v>
      </c>
      <c r="AU83" s="303">
        <f>IFERROR('生産者価格表(106分類)'!AU83/'生産者価格表(106分類)'!AU$119,0)</f>
        <v>2.1147719067443442E-3</v>
      </c>
      <c r="AV83" s="303">
        <f>IFERROR('生産者価格表(106分類)'!AV83/'生産者価格表(106分類)'!AV$119,0)</f>
        <v>1.3286781995727431E-3</v>
      </c>
      <c r="AW83" s="303">
        <f>IFERROR('生産者価格表(106分類)'!AW83/'生産者価格表(106分類)'!AW$119,0)</f>
        <v>1.2143903691792426E-3</v>
      </c>
      <c r="AX83" s="303">
        <f>IFERROR('生産者価格表(106分類)'!AX83/'生産者価格表(106分類)'!AX$119,0)</f>
        <v>1.4344220376478934E-3</v>
      </c>
      <c r="AY83" s="303">
        <f>IFERROR('生産者価格表(106分類)'!AY83/'生産者価格表(106分類)'!AY$119,0)</f>
        <v>1.5012391180021605E-3</v>
      </c>
      <c r="AZ83" s="303">
        <f>IFERROR('生産者価格表(106分類)'!AZ83/'生産者価格表(106分類)'!AZ$119,0)</f>
        <v>1.1744412228869234E-3</v>
      </c>
      <c r="BA83" s="303">
        <f>IFERROR('生産者価格表(106分類)'!BA83/'生産者価格表(106分類)'!BA$119,0)</f>
        <v>2.2266564473927635E-3</v>
      </c>
      <c r="BB83" s="303">
        <f>IFERROR('生産者価格表(106分類)'!BB83/'生産者価格表(106分類)'!BB$119,0)</f>
        <v>1.4025336510678087E-3</v>
      </c>
      <c r="BC83" s="303">
        <f>IFERROR('生産者価格表(106分類)'!BC83/'生産者価格表(106分類)'!BC$119,0)</f>
        <v>1.5278843227845098E-3</v>
      </c>
      <c r="BD83" s="303">
        <f>IFERROR('生産者価格表(106分類)'!BD83/'生産者価格表(106分類)'!BD$119,0)</f>
        <v>0</v>
      </c>
      <c r="BE83" s="303">
        <f>IFERROR('生産者価格表(106分類)'!BE83/'生産者価格表(106分類)'!BE$119,0)</f>
        <v>1.4689826302729529E-3</v>
      </c>
      <c r="BF83" s="303">
        <f>IFERROR('生産者価格表(106分類)'!BF83/'生産者価格表(106分類)'!BF$119,0)</f>
        <v>1.3340841838633817E-3</v>
      </c>
      <c r="BG83" s="303">
        <f>IFERROR('生産者価格表(106分類)'!BG83/'生産者価格表(106分類)'!BG$119,0)</f>
        <v>1.4238344672291522E-3</v>
      </c>
      <c r="BH83" s="303">
        <f>IFERROR('生産者価格表(106分類)'!BH83/'生産者価格表(106分類)'!BH$119,0)</f>
        <v>9.1735103966451164E-4</v>
      </c>
      <c r="BI83" s="303">
        <f>IFERROR('生産者価格表(106分類)'!BI83/'生産者価格表(106分類)'!BI$119,0)</f>
        <v>1.8480714165403402E-3</v>
      </c>
      <c r="BJ83" s="303">
        <f>IFERROR('生産者価格表(106分類)'!BJ83/'生産者価格表(106分類)'!BJ$119,0)</f>
        <v>2.4052385587916971E-2</v>
      </c>
      <c r="BK83" s="303">
        <f>IFERROR('生産者価格表(106分類)'!BK83/'生産者価格表(106分類)'!BK$119,0)</f>
        <v>1.22044983449918E-3</v>
      </c>
      <c r="BL83" s="303">
        <f>IFERROR('生産者価格表(106分類)'!BL83/'生産者価格表(106分類)'!BL$119,0)</f>
        <v>1.2447864996210185E-3</v>
      </c>
      <c r="BM83" s="303">
        <f>IFERROR('生産者価格表(106分類)'!BM83/'生産者価格表(106分類)'!BM$119,0)</f>
        <v>1.5001664180477193E-3</v>
      </c>
      <c r="BN83" s="303">
        <f>IFERROR('生産者価格表(106分類)'!BN83/'生産者価格表(106分類)'!BN$119,0)</f>
        <v>1.3696498926046453E-3</v>
      </c>
      <c r="BO83" s="303">
        <f>IFERROR('生産者価格表(106分類)'!BO83/'生産者価格表(106分類)'!BO$119,0)</f>
        <v>3.3881580650825761E-3</v>
      </c>
      <c r="BP83" s="303">
        <f>IFERROR('生産者価格表(106分類)'!BP83/'生産者価格表(106分類)'!BP$119,0)</f>
        <v>1.8514087930902871E-2</v>
      </c>
      <c r="BQ83" s="303">
        <f>IFERROR('生産者価格表(106分類)'!BQ83/'生産者価格表(106分類)'!BQ$119,0)</f>
        <v>4.7356599705938065E-4</v>
      </c>
      <c r="BR83" s="303">
        <f>IFERROR('生産者価格表(106分類)'!BR83/'生産者価格表(106分類)'!BR$119,0)</f>
        <v>3.8983765494994435E-4</v>
      </c>
      <c r="BS83" s="303">
        <f>IFERROR('生産者価格表(106分類)'!BS83/'生産者価格表(106分類)'!BS$119,0)</f>
        <v>2.7796934176853305E-4</v>
      </c>
      <c r="BT83" s="303">
        <f>IFERROR('生産者価格表(106分類)'!BT83/'生産者価格表(106分類)'!BT$119,0)</f>
        <v>2.3732071381957822E-4</v>
      </c>
      <c r="BU83" s="303">
        <f>IFERROR('生産者価格表(106分類)'!BU83/'生産者価格表(106分類)'!BU$119,0)</f>
        <v>1.6832409229869006E-4</v>
      </c>
      <c r="BV83" s="303">
        <f>IFERROR('生産者価格表(106分類)'!BV83/'生産者価格表(106分類)'!BV$119,0)</f>
        <v>5.1355619582645178E-5</v>
      </c>
      <c r="BW83" s="303">
        <f>IFERROR('生産者価格表(106分類)'!BW83/'生産者価格表(106分類)'!BW$119,0)</f>
        <v>6.5950441149766579E-6</v>
      </c>
      <c r="BX83" s="303">
        <f>IFERROR('生産者価格表(106分類)'!BX83/'生産者価格表(106分類)'!BX$119,0)</f>
        <v>1.4219203883752702E-4</v>
      </c>
      <c r="BY83" s="303">
        <f>IFERROR('生産者価格表(106分類)'!BY83/'生産者価格表(106分類)'!BY$119,0)</f>
        <v>1.0378927467073301E-4</v>
      </c>
      <c r="BZ83" s="303">
        <f>IFERROR('生産者価格表(106分類)'!BZ83/'生産者価格表(106分類)'!BZ$119,0)</f>
        <v>9.1759548205760911E-4</v>
      </c>
      <c r="CA83" s="303">
        <f>IFERROR('生産者価格表(106分類)'!CA83/'生産者価格表(106分類)'!CA$119,0)</f>
        <v>3.1127079964994971E-4</v>
      </c>
      <c r="CB83" s="303">
        <f>IFERROR('生産者価格表(106分類)'!CB83/'生産者価格表(106分類)'!CB$119,0)</f>
        <v>9.9051461259972058E-4</v>
      </c>
      <c r="CC83" s="303">
        <f>IFERROR('生産者価格表(106分類)'!CC83/'生産者価格表(106分類)'!CC$119,0)</f>
        <v>1.341516584498776E-4</v>
      </c>
      <c r="CD83" s="303">
        <f>IFERROR('生産者価格表(106分類)'!CD83/'生産者価格表(106分類)'!CD$119,0)</f>
        <v>1.7233955597670844E-4</v>
      </c>
      <c r="CE83" s="303">
        <f>IFERROR('生産者価格表(106分類)'!CE83/'生産者価格表(106分類)'!CE$119,0)</f>
        <v>2.5790418020876874E-4</v>
      </c>
      <c r="CF83" s="303">
        <f>IFERROR('生産者価格表(106分類)'!CF83/'生産者価格表(106分類)'!CF$119,0)</f>
        <v>1.9825634454406269E-4</v>
      </c>
      <c r="CG83" s="303">
        <f>IFERROR('生産者価格表(106分類)'!CG83/'生産者価格表(106分類)'!CG$119,0)</f>
        <v>2.4627192969667598E-4</v>
      </c>
      <c r="CH83" s="303">
        <f>IFERROR('生産者価格表(106分類)'!CH83/'生産者価格表(106分類)'!CH$119,0)</f>
        <v>6.2967044686977852E-4</v>
      </c>
      <c r="CI83" s="303">
        <f>IFERROR('生産者価格表(106分類)'!CI83/'生産者価格表(106分類)'!CI$119,0)</f>
        <v>8.4604334444115213E-4</v>
      </c>
      <c r="CJ83" s="303">
        <f>IFERROR('生産者価格表(106分類)'!CJ83/'生産者価格表(106分類)'!CJ$119,0)</f>
        <v>2.4693713766184202E-4</v>
      </c>
      <c r="CK83" s="303">
        <f>IFERROR('生産者価格表(106分類)'!CK83/'生産者価格表(106分類)'!CK$119,0)</f>
        <v>1.8538849326483811E-3</v>
      </c>
      <c r="CL83" s="303">
        <f>IFERROR('生産者価格表(106分類)'!CL83/'生産者価格表(106分類)'!CL$119,0)</f>
        <v>3.4180718902860055E-3</v>
      </c>
      <c r="CM83" s="303">
        <f>IFERROR('生産者価格表(106分類)'!CM83/'生産者価格表(106分類)'!CM$119,0)</f>
        <v>3.4185091159145975E-4</v>
      </c>
      <c r="CN83" s="303">
        <f>IFERROR('生産者価格表(106分類)'!CN83/'生産者価格表(106分類)'!CN$119,0)</f>
        <v>2.1182791680246217E-4</v>
      </c>
      <c r="CO83" s="303">
        <f>IFERROR('生産者価格表(106分類)'!CO83/'生産者価格表(106分類)'!CO$119,0)</f>
        <v>6.3987180524259751E-4</v>
      </c>
      <c r="CP83" s="303">
        <f>IFERROR('生産者価格表(106分類)'!CP83/'生産者価格表(106分類)'!CP$119,0)</f>
        <v>4.7811233286754662E-4</v>
      </c>
      <c r="CQ83" s="303">
        <f>IFERROR('生産者価格表(106分類)'!CQ83/'生産者価格表(106分類)'!CQ$119,0)</f>
        <v>6.8049189541289506E-4</v>
      </c>
      <c r="CR83" s="303">
        <f>IFERROR('生産者価格表(106分類)'!CR83/'生産者価格表(106分類)'!CR$119,0)</f>
        <v>5.0629314789662995E-4</v>
      </c>
      <c r="CS83" s="303">
        <f>IFERROR('生産者価格表(106分類)'!CS83/'生産者価格表(106分類)'!CS$119,0)</f>
        <v>7.5468274227054452E-4</v>
      </c>
      <c r="CT83" s="303">
        <f>IFERROR('生産者価格表(106分類)'!CT83/'生産者価格表(106分類)'!CT$119,0)</f>
        <v>1.4145086446369715E-4</v>
      </c>
      <c r="CU83" s="303">
        <f>IFERROR('生産者価格表(106分類)'!CU83/'生産者価格表(106分類)'!CU$119,0)</f>
        <v>3.8192836007146979E-4</v>
      </c>
      <c r="CV83" s="303">
        <f>IFERROR('生産者価格表(106分類)'!CV83/'生産者価格表(106分類)'!CV$119,0)</f>
        <v>5.8998914275796958E-4</v>
      </c>
      <c r="CW83" s="303">
        <f>IFERROR('生産者価格表(106分類)'!CW83/'生産者価格表(106分類)'!CW$119,0)</f>
        <v>2.4210184241639743E-4</v>
      </c>
      <c r="CX83" s="303">
        <f>IFERROR('生産者価格表(106分類)'!CX83/'生産者価格表(106分類)'!CX$119,0)</f>
        <v>8.649534239568372E-4</v>
      </c>
      <c r="CY83" s="303">
        <f>IFERROR('生産者価格表(106分類)'!CY83/'生産者価格表(106分類)'!CY$119,0)</f>
        <v>1.9883664763447047E-3</v>
      </c>
      <c r="CZ83" s="303">
        <f>IFERROR('生産者価格表(106分類)'!CZ83/'生産者価格表(106分類)'!CZ$119,0)</f>
        <v>3.4938836293243802E-4</v>
      </c>
      <c r="DA83" s="303">
        <f>IFERROR('生産者価格表(106分類)'!DA83/'生産者価格表(106分類)'!DA$119,0)</f>
        <v>3.7186969469064397E-4</v>
      </c>
      <c r="DB83" s="303">
        <f>IFERROR('生産者価格表(106分類)'!DB83/'生産者価格表(106分類)'!DB$119,0)</f>
        <v>2.7212874187290632E-4</v>
      </c>
      <c r="DC83" s="303">
        <f>IFERROR('生産者価格表(106分類)'!DC83/'生産者価格表(106分類)'!DC$119,0)</f>
        <v>4.1433687046223593E-3</v>
      </c>
      <c r="DD83" s="304">
        <f>IFERROR('生産者価格表(106分類)'!DD83/'生産者価格表(106分類)'!DD$119,0)</f>
        <v>2.1518743579499079E-4</v>
      </c>
      <c r="DE83" s="304">
        <f>IFERROR('生産者価格表(106分類)'!DE83/'生産者価格表(106分類)'!DE$119,0)</f>
        <v>1.9663077176121217E-3</v>
      </c>
    </row>
    <row r="84" spans="1:109" x14ac:dyDescent="0.15">
      <c r="A84" s="305" t="s">
        <v>177</v>
      </c>
      <c r="B84" s="306" t="s">
        <v>178</v>
      </c>
      <c r="C84" s="307">
        <f>IFERROR('生産者価格表(106分類)'!C84/'生産者価格表(106分類)'!C$119,0)</f>
        <v>2.4181663597750397E-5</v>
      </c>
      <c r="D84" s="307">
        <f>IFERROR('生産者価格表(106分類)'!D84/'生産者価格表(106分類)'!D$119,0)</f>
        <v>0</v>
      </c>
      <c r="E84" s="307">
        <f>IFERROR('生産者価格表(106分類)'!E84/'生産者価格表(106分類)'!E$119,0)</f>
        <v>3.6244906835487386E-5</v>
      </c>
      <c r="F84" s="307">
        <f>IFERROR('生産者価格表(106分類)'!F84/'生産者価格表(106分類)'!F$119,0)</f>
        <v>0</v>
      </c>
      <c r="G84" s="307">
        <f>IFERROR('生産者価格表(106分類)'!G84/'生産者価格表(106分類)'!G$119,0)</f>
        <v>2.2653403658071882E-3</v>
      </c>
      <c r="H84" s="307">
        <f>IFERROR('生産者価格表(106分類)'!H84/'生産者価格表(106分類)'!H$119,0)</f>
        <v>0</v>
      </c>
      <c r="I84" s="307">
        <f>IFERROR('生産者価格表(106分類)'!I84/'生産者価格表(106分類)'!I$119,0)</f>
        <v>1.169208396792687E-3</v>
      </c>
      <c r="J84" s="307">
        <f>IFERROR('生産者価格表(106分類)'!J84/'生産者価格表(106分類)'!J$119,0)</f>
        <v>5.8938225284928085E-4</v>
      </c>
      <c r="K84" s="307">
        <f>IFERROR('生産者価格表(106分類)'!K84/'生産者価格表(106分類)'!K$119,0)</f>
        <v>3.7822665648496579E-4</v>
      </c>
      <c r="L84" s="307">
        <f>IFERROR('生産者価格表(106分類)'!L84/'生産者価格表(106分類)'!L$119,0)</f>
        <v>8.5129376533324733E-4</v>
      </c>
      <c r="M84" s="307">
        <f>IFERROR('生産者価格表(106分類)'!M84/'生産者価格表(106分類)'!M$119,0)</f>
        <v>0</v>
      </c>
      <c r="N84" s="307">
        <f>IFERROR('生産者価格表(106分類)'!N84/'生産者価格表(106分類)'!N$119,0)</f>
        <v>1.0829291686971589E-4</v>
      </c>
      <c r="O84" s="307">
        <f>IFERROR('生産者価格表(106分類)'!O84/'生産者価格表(106分類)'!O$119,0)</f>
        <v>2.6735630361103828E-4</v>
      </c>
      <c r="P84" s="307">
        <f>IFERROR('生産者価格表(106分類)'!P84/'生産者価格表(106分類)'!P$119,0)</f>
        <v>4.2560942612876397E-4</v>
      </c>
      <c r="Q84" s="307">
        <f>IFERROR('生産者価格表(106分類)'!Q84/'生産者価格表(106分類)'!Q$119,0)</f>
        <v>1.1413702941429906E-3</v>
      </c>
      <c r="R84" s="307">
        <f>IFERROR('生産者価格表(106分類)'!R84/'生産者価格表(106分類)'!R$119,0)</f>
        <v>3.2777931965042822E-3</v>
      </c>
      <c r="S84" s="307">
        <f>IFERROR('生産者価格表(106分類)'!S84/'生産者価格表(106分類)'!S$119,0)</f>
        <v>1.4204890456742428E-4</v>
      </c>
      <c r="T84" s="307">
        <f>IFERROR('生産者価格表(106分類)'!T84/'生産者価格表(106分類)'!T$119,0)</f>
        <v>1.744992227439801E-3</v>
      </c>
      <c r="U84" s="307">
        <f>IFERROR('生産者価格表(106分類)'!U84/'生産者価格表(106分類)'!U$119,0)</f>
        <v>3.5999112601290389E-3</v>
      </c>
      <c r="V84" s="307">
        <f>IFERROR('生産者価格表(106分類)'!V84/'生産者価格表(106分類)'!V$119,0)</f>
        <v>9.799492816493741E-4</v>
      </c>
      <c r="W84" s="307">
        <f>IFERROR('生産者価格表(106分類)'!W84/'生産者価格表(106分類)'!W$119,0)</f>
        <v>0</v>
      </c>
      <c r="X84" s="307">
        <f>IFERROR('生産者価格表(106分類)'!X84/'生産者価格表(106分類)'!X$119,0)</f>
        <v>3.8140784197350497E-4</v>
      </c>
      <c r="Y84" s="307">
        <f>IFERROR('生産者価格表(106分類)'!Y84/'生産者価格表(106分類)'!Y$119,0)</f>
        <v>0</v>
      </c>
      <c r="Z84" s="307">
        <f>IFERROR('生産者価格表(106分類)'!Z84/'生産者価格表(106分類)'!Z$119,0)</f>
        <v>9.708223748080419E-4</v>
      </c>
      <c r="AA84" s="307">
        <f>IFERROR('生産者価格表(106分類)'!AA84/'生産者価格表(106分類)'!AA$119,0)</f>
        <v>4.1283499945980644E-3</v>
      </c>
      <c r="AB84" s="307">
        <f>IFERROR('生産者価格表(106分類)'!AB84/'生産者価格表(106分類)'!AB$119,0)</f>
        <v>0</v>
      </c>
      <c r="AC84" s="307">
        <f>IFERROR('生産者価格表(106分類)'!AC84/'生産者価格表(106分類)'!AC$119,0)</f>
        <v>3.5601885475854801E-6</v>
      </c>
      <c r="AD84" s="307">
        <f>IFERROR('生産者価格表(106分類)'!AD84/'生産者価格表(106分類)'!AD$119,0)</f>
        <v>2.0243563761635761E-3</v>
      </c>
      <c r="AE84" s="307">
        <f>IFERROR('生産者価格表(106分類)'!AE84/'生産者価格表(106分類)'!AE$119,0)</f>
        <v>7.3897346029601167E-4</v>
      </c>
      <c r="AF84" s="307">
        <f>IFERROR('生産者価格表(106分類)'!AF84/'生産者価格表(106分類)'!AF$119,0)</f>
        <v>3.7926675094816689E-4</v>
      </c>
      <c r="AG84" s="307">
        <f>IFERROR('生産者価格表(106分類)'!AG84/'生産者価格表(106分類)'!AG$119,0)</f>
        <v>9.0023489572775943E-3</v>
      </c>
      <c r="AH84" s="307">
        <f>IFERROR('生産者価格表(106分類)'!AH84/'生産者価格表(106分類)'!AH$119,0)</f>
        <v>1.2111988032174166E-5</v>
      </c>
      <c r="AI84" s="307">
        <f>IFERROR('生産者価格表(106分類)'!AI84/'生産者価格表(106分類)'!AI$119,0)</f>
        <v>4.8330395706796389E-3</v>
      </c>
      <c r="AJ84" s="307">
        <f>IFERROR('生産者価格表(106分類)'!AJ84/'生産者価格表(106分類)'!AJ$119,0)</f>
        <v>4.3968403285841616E-4</v>
      </c>
      <c r="AK84" s="307">
        <f>IFERROR('生産者価格表(106分類)'!AK84/'生産者価格表(106分類)'!AK$119,0)</f>
        <v>0</v>
      </c>
      <c r="AL84" s="307">
        <f>IFERROR('生産者価格表(106分類)'!AL84/'生産者価格表(106分類)'!AL$119,0)</f>
        <v>0</v>
      </c>
      <c r="AM84" s="307">
        <f>IFERROR('生産者価格表(106分類)'!AM84/'生産者価格表(106分類)'!AM$119,0)</f>
        <v>0</v>
      </c>
      <c r="AN84" s="307">
        <f>IFERROR('生産者価格表(106分類)'!AN84/'生産者価格表(106分類)'!AN$119,0)</f>
        <v>3.6590933505210014E-4</v>
      </c>
      <c r="AO84" s="307">
        <f>IFERROR('生産者価格表(106分類)'!AO84/'生産者価格表(106分類)'!AO$119,0)</f>
        <v>3.7043633125556543E-5</v>
      </c>
      <c r="AP84" s="307">
        <f>IFERROR('生産者価格表(106分類)'!AP84/'生産者価格表(106分類)'!AP$119,0)</f>
        <v>4.7369845709645405E-4</v>
      </c>
      <c r="AQ84" s="307">
        <f>IFERROR('生産者価格表(106分類)'!AQ84/'生産者価格表(106分類)'!AQ$119,0)</f>
        <v>6.5339438382396552E-5</v>
      </c>
      <c r="AR84" s="307">
        <f>IFERROR('生産者価格表(106分類)'!AR84/'生産者価格表(106分類)'!AR$119,0)</f>
        <v>9.1502349638442255E-4</v>
      </c>
      <c r="AS84" s="307">
        <f>IFERROR('生産者価格表(106分類)'!AS84/'生産者価格表(106分類)'!AS$119,0)</f>
        <v>4.682020572798397E-4</v>
      </c>
      <c r="AT84" s="307">
        <f>IFERROR('生産者価格表(106分類)'!AT84/'生産者価格表(106分類)'!AT$119,0)</f>
        <v>4.027515475648515E-4</v>
      </c>
      <c r="AU84" s="307">
        <f>IFERROR('生産者価格表(106分類)'!AU84/'生産者価格表(106分類)'!AU$119,0)</f>
        <v>1.6069695340002613E-4</v>
      </c>
      <c r="AV84" s="307">
        <f>IFERROR('生産者価格表(106分類)'!AV84/'生産者価格表(106分類)'!AV$119,0)</f>
        <v>4.8894115988950236E-4</v>
      </c>
      <c r="AW84" s="307">
        <f>IFERROR('生産者価格表(106分類)'!AW84/'生産者価格表(106分類)'!AW$119,0)</f>
        <v>7.2471683321987052E-4</v>
      </c>
      <c r="AX84" s="307">
        <f>IFERROR('生産者価格表(106分類)'!AX84/'生産者価格表(106分類)'!AX$119,0)</f>
        <v>6.6399490459926646E-3</v>
      </c>
      <c r="AY84" s="307">
        <f>IFERROR('生産者価格表(106分類)'!AY84/'生産者価格表(106分類)'!AY$119,0)</f>
        <v>1.9063353879392514E-4</v>
      </c>
      <c r="AZ84" s="307">
        <f>IFERROR('生産者価格表(106分類)'!AZ84/'生産者価格表(106分類)'!AZ$119,0)</f>
        <v>1.7249605461151687E-3</v>
      </c>
      <c r="BA84" s="307">
        <f>IFERROR('生産者価格表(106分類)'!BA84/'生産者価格表(106分類)'!BA$119,0)</f>
        <v>1.9174353146391098E-3</v>
      </c>
      <c r="BB84" s="307">
        <f>IFERROR('生産者価格表(106分類)'!BB84/'生産者価格表(106分類)'!BB$119,0)</f>
        <v>2.3537891134818548E-4</v>
      </c>
      <c r="BC84" s="307">
        <f>IFERROR('生産者価格表(106分類)'!BC84/'生産者価格表(106分類)'!BC$119,0)</f>
        <v>2.0034318098457998E-3</v>
      </c>
      <c r="BD84" s="307">
        <f>IFERROR('生産者価格表(106分類)'!BD84/'生産者価格表(106分類)'!BD$119,0)</f>
        <v>0</v>
      </c>
      <c r="BE84" s="307">
        <f>IFERROR('生産者価格表(106分類)'!BE84/'生産者価格表(106分類)'!BE$119,0)</f>
        <v>4.5657568238213401E-4</v>
      </c>
      <c r="BF84" s="307">
        <f>IFERROR('生産者価格表(106分類)'!BF84/'生産者価格表(106分類)'!BF$119,0)</f>
        <v>3.5144737400988438E-4</v>
      </c>
      <c r="BG84" s="307">
        <f>IFERROR('生産者価格表(106分類)'!BG84/'生産者価格表(106分類)'!BG$119,0)</f>
        <v>2.3341548643100856E-5</v>
      </c>
      <c r="BH84" s="307">
        <f>IFERROR('生産者価格表(106分類)'!BH84/'生産者価格表(106分類)'!BH$119,0)</f>
        <v>5.2420059409400669E-4</v>
      </c>
      <c r="BI84" s="307">
        <f>IFERROR('生産者価格表(106分類)'!BI84/'生産者価格表(106分類)'!BI$119,0)</f>
        <v>1.5004210880916289E-3</v>
      </c>
      <c r="BJ84" s="307">
        <f>IFERROR('生産者価格表(106分類)'!BJ84/'生産者価格表(106分類)'!BJ$119,0)</f>
        <v>3.9150124857154951E-4</v>
      </c>
      <c r="BK84" s="307">
        <f>IFERROR('生産者価格表(106分類)'!BK84/'生産者価格表(106分類)'!BK$119,0)</f>
        <v>0</v>
      </c>
      <c r="BL84" s="307">
        <f>IFERROR('生産者価格表(106分類)'!BL84/'生産者価格表(106分類)'!BL$119,0)</f>
        <v>0</v>
      </c>
      <c r="BM84" s="307">
        <f>IFERROR('生産者価格表(106分類)'!BM84/'生産者価格表(106分類)'!BM$119,0)</f>
        <v>2.1286931080594415E-5</v>
      </c>
      <c r="BN84" s="307">
        <f>IFERROR('生産者価格表(106分類)'!BN84/'生産者価格表(106分類)'!BN$119,0)</f>
        <v>0</v>
      </c>
      <c r="BO84" s="307">
        <f>IFERROR('生産者価格表(106分類)'!BO84/'生産者価格表(106分類)'!BO$119,0)</f>
        <v>0</v>
      </c>
      <c r="BP84" s="307">
        <f>IFERROR('生産者価格表(106分類)'!BP84/'生産者価格表(106分類)'!BP$119,0)</f>
        <v>0</v>
      </c>
      <c r="BQ84" s="307">
        <f>IFERROR('生産者価格表(106分類)'!BQ84/'生産者価格表(106分類)'!BQ$119,0)</f>
        <v>0</v>
      </c>
      <c r="BR84" s="307">
        <f>IFERROR('生産者価格表(106分類)'!BR84/'生産者価格表(106分類)'!BR$119,0)</f>
        <v>0</v>
      </c>
      <c r="BS84" s="307">
        <f>IFERROR('生産者価格表(106分類)'!BS84/'生産者価格表(106分類)'!BS$119,0)</f>
        <v>3.9115507197429828E-3</v>
      </c>
      <c r="BT84" s="307">
        <f>IFERROR('生産者価格表(106分類)'!BT84/'生産者価格表(106分類)'!BT$119,0)</f>
        <v>3.0349189817598052E-5</v>
      </c>
      <c r="BU84" s="307">
        <f>IFERROR('生産者価格表(106分類)'!BU84/'生産者価格表(106分類)'!BU$119,0)</f>
        <v>0</v>
      </c>
      <c r="BV84" s="307">
        <f>IFERROR('生産者価格表(106分類)'!BV84/'生産者価格表(106分類)'!BV$119,0)</f>
        <v>0</v>
      </c>
      <c r="BW84" s="307">
        <f>IFERROR('生産者価格表(106分類)'!BW84/'生産者価格表(106分類)'!BW$119,0)</f>
        <v>0</v>
      </c>
      <c r="BX84" s="307">
        <f>IFERROR('生産者価格表(106分類)'!BX84/'生産者価格表(106分類)'!BX$119,0)</f>
        <v>4.2846493613296018E-2</v>
      </c>
      <c r="BY84" s="307">
        <f>IFERROR('生産者価格表(106分類)'!BY84/'生産者価格表(106分類)'!BY$119,0)</f>
        <v>1.1037129206599482E-2</v>
      </c>
      <c r="BZ84" s="307">
        <f>IFERROR('生産者価格表(106分類)'!BZ84/'生産者価格表(106分類)'!BZ$119,0)</f>
        <v>0.12412308262201643</v>
      </c>
      <c r="CA84" s="307">
        <f>IFERROR('生産者価格表(106分類)'!CA84/'生産者価格表(106分類)'!CA$119,0)</f>
        <v>9.3372541489193495E-2</v>
      </c>
      <c r="CB84" s="307">
        <f>IFERROR('生産者価格表(106分類)'!CB84/'生産者価格表(106分類)'!CB$119,0)</f>
        <v>0.29737184645662967</v>
      </c>
      <c r="CC84" s="307">
        <f>IFERROR('生産者価格表(106分類)'!CC84/'生産者価格表(106分類)'!CC$119,0)</f>
        <v>4.1522333855566577E-2</v>
      </c>
      <c r="CD84" s="307">
        <f>IFERROR('生産者価格表(106分類)'!CD84/'生産者価格表(106分類)'!CD$119,0)</f>
        <v>1.0194295068298439E-2</v>
      </c>
      <c r="CE84" s="307">
        <f>IFERROR('生産者価格表(106分類)'!CE84/'生産者価格表(106分類)'!CE$119,0)</f>
        <v>1.4873137872105686E-2</v>
      </c>
      <c r="CF84" s="307">
        <f>IFERROR('生産者価格表(106分類)'!CF84/'生産者価格表(106分類)'!CF$119,0)</f>
        <v>0</v>
      </c>
      <c r="CG84" s="307">
        <f>IFERROR('生産者価格表(106分類)'!CG84/'生産者価格表(106分類)'!CG$119,0)</f>
        <v>0</v>
      </c>
      <c r="CH84" s="307">
        <f>IFERROR('生産者価格表(106分類)'!CH84/'生産者価格表(106分類)'!CH$119,0)</f>
        <v>0</v>
      </c>
      <c r="CI84" s="307">
        <f>IFERROR('生産者価格表(106分類)'!CI84/'生産者価格表(106分類)'!CI$119,0)</f>
        <v>0</v>
      </c>
      <c r="CJ84" s="307">
        <f>IFERROR('生産者価格表(106分類)'!CJ84/'生産者価格表(106分類)'!CJ$119,0)</f>
        <v>0</v>
      </c>
      <c r="CK84" s="307">
        <f>IFERROR('生産者価格表(106分類)'!CK84/'生産者価格表(106分類)'!CK$119,0)</f>
        <v>2.0138522612849303E-3</v>
      </c>
      <c r="CL84" s="307">
        <f>IFERROR('生産者価格表(106分類)'!CL84/'生産者価格表(106分類)'!CL$119,0)</f>
        <v>1.8472548039856921E-4</v>
      </c>
      <c r="CM84" s="307">
        <f>IFERROR('生産者価格表(106分類)'!CM84/'生産者価格表(106分類)'!CM$119,0)</f>
        <v>4.1889827240966622E-7</v>
      </c>
      <c r="CN84" s="307">
        <f>IFERROR('生産者価格表(106分類)'!CN84/'生産者価格表(106分類)'!CN$119,0)</f>
        <v>2.3521915499348049E-6</v>
      </c>
      <c r="CO84" s="307">
        <f>IFERROR('生産者価格表(106分類)'!CO84/'生産者価格表(106分類)'!CO$119,0)</f>
        <v>0</v>
      </c>
      <c r="CP84" s="307">
        <f>IFERROR('生産者価格表(106分類)'!CP84/'生産者価格表(106分類)'!CP$119,0)</f>
        <v>0</v>
      </c>
      <c r="CQ84" s="307">
        <f>IFERROR('生産者価格表(106分類)'!CQ84/'生産者価格表(106分類)'!CQ$119,0)</f>
        <v>0</v>
      </c>
      <c r="CR84" s="307">
        <f>IFERROR('生産者価格表(106分類)'!CR84/'生産者価格表(106分類)'!CR$119,0)</f>
        <v>0</v>
      </c>
      <c r="CS84" s="307">
        <f>IFERROR('生産者価格表(106分類)'!CS84/'生産者価格表(106分類)'!CS$119,0)</f>
        <v>0</v>
      </c>
      <c r="CT84" s="307">
        <f>IFERROR('生産者価格表(106分類)'!CT84/'生産者価格表(106分類)'!CT$119,0)</f>
        <v>4.4076678745489963E-3</v>
      </c>
      <c r="CU84" s="307">
        <f>IFERROR('生産者価格表(106分類)'!CU84/'生産者価格表(106分類)'!CU$119,0)</f>
        <v>0</v>
      </c>
      <c r="CV84" s="307">
        <f>IFERROR('生産者価格表(106分類)'!CV84/'生産者価格表(106分類)'!CV$119,0)</f>
        <v>4.6015011784061059E-7</v>
      </c>
      <c r="CW84" s="307">
        <f>IFERROR('生産者価格表(106分類)'!CW84/'生産者価格表(106分類)'!CW$119,0)</f>
        <v>9.0964434497988887E-8</v>
      </c>
      <c r="CX84" s="307">
        <f>IFERROR('生産者価格表(106分類)'!CX84/'生産者価格表(106分類)'!CX$119,0)</f>
        <v>7.7676938949326091E-2</v>
      </c>
      <c r="CY84" s="307">
        <f>IFERROR('生産者価格表(106分類)'!CY84/'生産者価格表(106分類)'!CY$119,0)</f>
        <v>3.1786730871321859E-3</v>
      </c>
      <c r="CZ84" s="307">
        <f>IFERROR('生産者価格表(106分類)'!CZ84/'生産者価格表(106分類)'!CZ$119,0)</f>
        <v>0</v>
      </c>
      <c r="DA84" s="307">
        <f>IFERROR('生産者価格表(106分類)'!DA84/'生産者価格表(106分類)'!DA$119,0)</f>
        <v>1.8408091971289925E-3</v>
      </c>
      <c r="DB84" s="307">
        <f>IFERROR('生産者価格表(106分類)'!DB84/'生産者価格表(106分類)'!DB$119,0)</f>
        <v>0</v>
      </c>
      <c r="DC84" s="307">
        <f>IFERROR('生産者価格表(106分類)'!DC84/'生産者価格表(106分類)'!DC$119,0)</f>
        <v>0</v>
      </c>
      <c r="DD84" s="308">
        <f>IFERROR('生産者価格表(106分類)'!DD84/'生産者価格表(106分類)'!DD$119,0)</f>
        <v>1.8608573368978608E-2</v>
      </c>
      <c r="DE84" s="308">
        <f>IFERROR('生産者価格表(106分類)'!DE84/'生産者価格表(106分類)'!DE$119,0)</f>
        <v>6.2732165296333795E-3</v>
      </c>
    </row>
    <row r="85" spans="1:109" x14ac:dyDescent="0.15">
      <c r="A85" s="309" t="s">
        <v>179</v>
      </c>
      <c r="B85" s="302" t="s">
        <v>180</v>
      </c>
      <c r="C85" s="303">
        <f>IFERROR('生産者価格表(106分類)'!C85/'生産者価格表(106分類)'!C$119,0)</f>
        <v>8.8085905701831141E-5</v>
      </c>
      <c r="D85" s="303">
        <f>IFERROR('生産者価格表(106分類)'!D85/'生産者価格表(106分類)'!D$119,0)</f>
        <v>1.4860317538299155E-4</v>
      </c>
      <c r="E85" s="303">
        <f>IFERROR('生産者価格表(106分類)'!E85/'生産者価格表(106分類)'!E$119,0)</f>
        <v>4.5507494137889723E-4</v>
      </c>
      <c r="F85" s="303">
        <f>IFERROR('生産者価格表(106分類)'!F85/'生産者価格表(106分類)'!F$119,0)</f>
        <v>2.9207829063496551E-4</v>
      </c>
      <c r="G85" s="303">
        <f>IFERROR('生産者価格表(106分類)'!G85/'生産者価格表(106分類)'!G$119,0)</f>
        <v>9.8911941121153084E-5</v>
      </c>
      <c r="H85" s="303">
        <f>IFERROR('生産者価格表(106分類)'!H85/'生産者価格表(106分類)'!H$119,0)</f>
        <v>0</v>
      </c>
      <c r="I85" s="303">
        <f>IFERROR('生産者価格表(106分類)'!I85/'生産者価格表(106分類)'!I$119,0)</f>
        <v>9.5899871152526598E-4</v>
      </c>
      <c r="J85" s="303">
        <f>IFERROR('生産者価格表(106分類)'!J85/'生産者価格表(106分類)'!J$119,0)</f>
        <v>5.8491777263652332E-5</v>
      </c>
      <c r="K85" s="303">
        <f>IFERROR('生産者価格表(106分類)'!K85/'生産者価格表(106分類)'!K$119,0)</f>
        <v>7.5530543237361904E-5</v>
      </c>
      <c r="L85" s="303">
        <f>IFERROR('生産者価格表(106分類)'!L85/'生産者価格表(106分類)'!L$119,0)</f>
        <v>3.147758376334933E-5</v>
      </c>
      <c r="M85" s="303">
        <f>IFERROR('生産者価格表(106分類)'!M85/'生産者価格表(106分類)'!M$119,0)</f>
        <v>0</v>
      </c>
      <c r="N85" s="303">
        <f>IFERROR('生産者価格表(106分類)'!N85/'生産者価格表(106分類)'!N$119,0)</f>
        <v>1.8564500034808437E-4</v>
      </c>
      <c r="O85" s="303">
        <f>IFERROR('生産者価格表(106分類)'!O85/'生産者価格表(106分類)'!O$119,0)</f>
        <v>1.8298150057029233E-4</v>
      </c>
      <c r="P85" s="303">
        <f>IFERROR('生産者価格表(106分類)'!P85/'生産者価格表(106分類)'!P$119,0)</f>
        <v>9.6675825325647212E-5</v>
      </c>
      <c r="Q85" s="303">
        <f>IFERROR('生産者価格表(106分類)'!Q85/'生産者価格表(106分類)'!Q$119,0)</f>
        <v>1.5820974374259274E-4</v>
      </c>
      <c r="R85" s="303">
        <f>IFERROR('生産者価格表(106分類)'!R85/'生産者価格表(106分類)'!R$119,0)</f>
        <v>1.2069739445336351E-4</v>
      </c>
      <c r="S85" s="303">
        <f>IFERROR('生産者価格表(106分類)'!S85/'生産者価格表(106分類)'!S$119,0)</f>
        <v>2.1712138262896459E-4</v>
      </c>
      <c r="T85" s="303">
        <f>IFERROR('生産者価格表(106分類)'!T85/'生産者価格表(106分類)'!T$119,0)</f>
        <v>2.432119909968517E-4</v>
      </c>
      <c r="U85" s="303">
        <f>IFERROR('生産者価格表(106分類)'!U85/'生産者価格表(106分類)'!U$119,0)</f>
        <v>9.8345733281797121E-5</v>
      </c>
      <c r="V85" s="303">
        <f>IFERROR('生産者価格表(106分類)'!V85/'生産者価格表(106分類)'!V$119,0)</f>
        <v>5.4972764580330744E-5</v>
      </c>
      <c r="W85" s="303">
        <f>IFERROR('生産者価格表(106分類)'!W85/'生産者価格表(106分類)'!W$119,0)</f>
        <v>0</v>
      </c>
      <c r="X85" s="303">
        <f>IFERROR('生産者価格表(106分類)'!X85/'生産者価格表(106分類)'!X$119,0)</f>
        <v>1.6169409759475274E-4</v>
      </c>
      <c r="Y85" s="303">
        <f>IFERROR('生産者価格表(106分類)'!Y85/'生産者価格表(106分類)'!Y$119,0)</f>
        <v>0</v>
      </c>
      <c r="Z85" s="303">
        <f>IFERROR('生産者価格表(106分類)'!Z85/'生産者価格表(106分類)'!Z$119,0)</f>
        <v>9.5317105890244114E-4</v>
      </c>
      <c r="AA85" s="303">
        <f>IFERROR('生産者価格表(106分類)'!AA85/'生産者価格表(106分類)'!AA$119,0)</f>
        <v>1.563383772584858E-4</v>
      </c>
      <c r="AB85" s="303">
        <f>IFERROR('生産者価格表(106分類)'!AB85/'生産者価格表(106分類)'!AB$119,0)</f>
        <v>0</v>
      </c>
      <c r="AC85" s="303">
        <f>IFERROR('生産者価格表(106分類)'!AC85/'生産者価格表(106分類)'!AC$119,0)</f>
        <v>2.5099329260477637E-4</v>
      </c>
      <c r="AD85" s="303">
        <f>IFERROR('生産者価格表(106分類)'!AD85/'生産者価格表(106分類)'!AD$119,0)</f>
        <v>1.796280878701848E-4</v>
      </c>
      <c r="AE85" s="303">
        <f>IFERROR('生産者価格表(106分類)'!AE85/'生産者価格表(106分類)'!AE$119,0)</f>
        <v>8.4454109748115613E-5</v>
      </c>
      <c r="AF85" s="303">
        <f>IFERROR('生産者価格表(106分類)'!AF85/'生産者価格表(106分類)'!AF$119,0)</f>
        <v>1.5802781289506955E-4</v>
      </c>
      <c r="AG85" s="303">
        <f>IFERROR('生産者価格表(106分類)'!AG85/'生産者価格表(106分類)'!AG$119,0)</f>
        <v>1.0731276902715013E-4</v>
      </c>
      <c r="AH85" s="303">
        <f>IFERROR('生産者価格表(106分類)'!AH85/'生産者価格表(106分類)'!AH$119,0)</f>
        <v>1.2643733848220838E-4</v>
      </c>
      <c r="AI85" s="303">
        <f>IFERROR('生産者価格表(106分類)'!AI85/'生産者価格表(106分類)'!AI$119,0)</f>
        <v>1.3861263815794997E-4</v>
      </c>
      <c r="AJ85" s="303">
        <f>IFERROR('生産者価格表(106分類)'!AJ85/'生産者価格表(106分類)'!AJ$119,0)</f>
        <v>1.9037044176297368E-4</v>
      </c>
      <c r="AK85" s="303">
        <f>IFERROR('生産者価格表(106分類)'!AK85/'生産者価格表(106分類)'!AK$119,0)</f>
        <v>0</v>
      </c>
      <c r="AL85" s="303">
        <f>IFERROR('生産者価格表(106分類)'!AL85/'生産者価格表(106分類)'!AL$119,0)</f>
        <v>0</v>
      </c>
      <c r="AM85" s="303">
        <f>IFERROR('生産者価格表(106分類)'!AM85/'生産者価格表(106分類)'!AM$119,0)</f>
        <v>0</v>
      </c>
      <c r="AN85" s="303">
        <f>IFERROR('生産者価格表(106分類)'!AN85/'生産者価格表(106分類)'!AN$119,0)</f>
        <v>6.7139327532495438E-5</v>
      </c>
      <c r="AO85" s="303">
        <f>IFERROR('生産者価格表(106分類)'!AO85/'生産者価格表(106分類)'!AO$119,0)</f>
        <v>3.3244286138319977E-5</v>
      </c>
      <c r="AP85" s="303">
        <f>IFERROR('生産者価格表(106分類)'!AP85/'生産者価格表(106分類)'!AP$119,0)</f>
        <v>9.0228277542181719E-5</v>
      </c>
      <c r="AQ85" s="303">
        <f>IFERROR('生産者価格表(106分類)'!AQ85/'生産者価格表(106分類)'!AQ$119,0)</f>
        <v>1.6837470660079111E-4</v>
      </c>
      <c r="AR85" s="303">
        <f>IFERROR('生産者価格表(106分類)'!AR85/'生産者価格表(106分類)'!AR$119,0)</f>
        <v>1.3702746392073832E-4</v>
      </c>
      <c r="AS85" s="303">
        <f>IFERROR('生産者価格表(106分類)'!AS85/'生産者価格表(106分類)'!AS$119,0)</f>
        <v>1.8259880233913747E-4</v>
      </c>
      <c r="AT85" s="303">
        <f>IFERROR('生産者価格表(106分類)'!AT85/'生産者価格表(106分類)'!AT$119,0)</f>
        <v>1.5334313539210574E-4</v>
      </c>
      <c r="AU85" s="303">
        <f>IFERROR('生産者価格表(106分類)'!AU85/'生産者価格表(106分類)'!AU$119,0)</f>
        <v>2.4211674312270604E-4</v>
      </c>
      <c r="AV85" s="303">
        <f>IFERROR('生産者価格表(106分類)'!AV85/'生産者価格表(106分類)'!AV$119,0)</f>
        <v>4.5324069424677685E-5</v>
      </c>
      <c r="AW85" s="303">
        <f>IFERROR('生産者価格表(106分類)'!AW85/'生産者価格表(106分類)'!AW$119,0)</f>
        <v>7.1688205664452057E-5</v>
      </c>
      <c r="AX85" s="303">
        <f>IFERROR('生産者価格表(106分類)'!AX85/'生産者価格表(106分類)'!AX$119,0)</f>
        <v>1.0814022838342374E-4</v>
      </c>
      <c r="AY85" s="303">
        <f>IFERROR('生産者価格表(106分類)'!AY85/'生産者価格表(106分類)'!AY$119,0)</f>
        <v>8.7373705280549029E-5</v>
      </c>
      <c r="AZ85" s="303">
        <f>IFERROR('生産者価格表(106分類)'!AZ85/'生産者価格表(106分類)'!AZ$119,0)</f>
        <v>5.5051932322824535E-4</v>
      </c>
      <c r="BA85" s="303">
        <f>IFERROR('生産者価格表(106分類)'!BA85/'生産者価格表(106分類)'!BA$119,0)</f>
        <v>1.1100245791156804E-4</v>
      </c>
      <c r="BB85" s="303">
        <f>IFERROR('生産者価格表(106分類)'!BB85/'生産者価格表(106分類)'!BB$119,0)</f>
        <v>1.5746037517775166E-4</v>
      </c>
      <c r="BC85" s="303">
        <f>IFERROR('生産者価格表(106分類)'!BC85/'生産者価格表(106分類)'!BC$119,0)</f>
        <v>6.1902166807248222E-5</v>
      </c>
      <c r="BD85" s="303">
        <f>IFERROR('生産者価格表(106分類)'!BD85/'生産者価格表(106分類)'!BD$119,0)</f>
        <v>0</v>
      </c>
      <c r="BE85" s="303">
        <f>IFERROR('生産者価格表(106分類)'!BE85/'生産者価格表(106分類)'!BE$119,0)</f>
        <v>3.970223325062035E-5</v>
      </c>
      <c r="BF85" s="303">
        <f>IFERROR('生産者価格表(106分類)'!BF85/'生産者価格表(106分類)'!BF$119,0)</f>
        <v>3.585265608807787E-5</v>
      </c>
      <c r="BG85" s="303">
        <f>IFERROR('生産者価格表(106分類)'!BG85/'生産者価格表(106分類)'!BG$119,0)</f>
        <v>1.1945380776175144E-4</v>
      </c>
      <c r="BH85" s="303">
        <f>IFERROR('生産者価格表(106分類)'!BH85/'生産者価格表(106分類)'!BH$119,0)</f>
        <v>0</v>
      </c>
      <c r="BI85" s="303">
        <f>IFERROR('生産者価格表(106分類)'!BI85/'生産者価格表(106分類)'!BI$119,0)</f>
        <v>1.3811689405423614E-4</v>
      </c>
      <c r="BJ85" s="303">
        <f>IFERROR('生産者価格表(106分類)'!BJ85/'生産者価格表(106分類)'!BJ$119,0)</f>
        <v>7.8753726064006676E-4</v>
      </c>
      <c r="BK85" s="303">
        <f>IFERROR('生産者価格表(106分類)'!BK85/'生産者価格表(106分類)'!BK$119,0)</f>
        <v>2.2721638721298851E-4</v>
      </c>
      <c r="BL85" s="303">
        <f>IFERROR('生産者価格表(106分類)'!BL85/'生産者価格表(106分類)'!BL$119,0)</f>
        <v>7.7861466763337009E-4</v>
      </c>
      <c r="BM85" s="303">
        <f>IFERROR('生産者価格表(106分類)'!BM85/'生産者価格表(106分類)'!BM$119,0)</f>
        <v>4.726551728095554E-4</v>
      </c>
      <c r="BN85" s="303">
        <f>IFERROR('生産者価格表(106分類)'!BN85/'生産者価格表(106分類)'!BN$119,0)</f>
        <v>5.3040303813691576E-4</v>
      </c>
      <c r="BO85" s="303">
        <f>IFERROR('生産者価格表(106分類)'!BO85/'生産者価格表(106分類)'!BO$119,0)</f>
        <v>1.9455506317861042E-3</v>
      </c>
      <c r="BP85" s="303">
        <f>IFERROR('生産者価格表(106分類)'!BP85/'生産者価格表(106分類)'!BP$119,0)</f>
        <v>2.2828816154768718E-3</v>
      </c>
      <c r="BQ85" s="303">
        <f>IFERROR('生産者価格表(106分類)'!BQ85/'生産者価格表(106分類)'!BQ$119,0)</f>
        <v>7.4540517978697316E-4</v>
      </c>
      <c r="BR85" s="303">
        <f>IFERROR('生産者価格表(106分類)'!BR85/'生産者価格表(106分類)'!BR$119,0)</f>
        <v>7.4249223423279742E-4</v>
      </c>
      <c r="BS85" s="303">
        <f>IFERROR('生産者価格表(106分類)'!BS85/'生産者価格表(106分類)'!BS$119,0)</f>
        <v>1.1820422619040524E-3</v>
      </c>
      <c r="BT85" s="303">
        <f>IFERROR('生産者価格表(106分類)'!BT85/'生産者価格表(106分類)'!BT$119,0)</f>
        <v>6.4737309519446286E-3</v>
      </c>
      <c r="BU85" s="303">
        <f>IFERROR('生産者価格表(106分類)'!BU85/'生産者価格表(106分類)'!BU$119,0)</f>
        <v>5.2323187294343431E-4</v>
      </c>
      <c r="BV85" s="303">
        <f>IFERROR('生産者価格表(106分類)'!BV85/'生産者価格表(106分類)'!BV$119,0)</f>
        <v>9.2359746517020093E-4</v>
      </c>
      <c r="BW85" s="303">
        <f>IFERROR('生産者価格表(106分類)'!BW85/'生産者価格表(106分類)'!BW$119,0)</f>
        <v>0</v>
      </c>
      <c r="BX85" s="303">
        <f>IFERROR('生産者価格表(106分類)'!BX85/'生産者価格表(106分類)'!BX$119,0)</f>
        <v>6.425170113143479E-4</v>
      </c>
      <c r="BY85" s="303">
        <f>IFERROR('生産者価格表(106分類)'!BY85/'生産者価格表(106分類)'!BY$119,0)</f>
        <v>4.6228215819564509E-5</v>
      </c>
      <c r="BZ85" s="303">
        <f>IFERROR('生産者価格表(106分類)'!BZ85/'生産者価格表(106分類)'!BZ$119,0)</f>
        <v>0</v>
      </c>
      <c r="CA85" s="303">
        <f>IFERROR('生産者価格表(106分類)'!CA85/'生産者価格表(106分類)'!CA$119,0)</f>
        <v>2.4864227795172141E-3</v>
      </c>
      <c r="CB85" s="303">
        <f>IFERROR('生産者価格表(106分類)'!CB85/'生産者価格表(106分類)'!CB$119,0)</f>
        <v>5.6986373231080519E-4</v>
      </c>
      <c r="CC85" s="303">
        <f>IFERROR('生産者価格表(106分類)'!CC85/'生産者価格表(106分類)'!CC$119,0)</f>
        <v>1.5331618108557438E-3</v>
      </c>
      <c r="CD85" s="303">
        <f>IFERROR('生産者価格表(106分類)'!CD85/'生産者価格表(106分類)'!CD$119,0)</f>
        <v>9.7166682988772759E-4</v>
      </c>
      <c r="CE85" s="303">
        <f>IFERROR('生産者価格表(106分類)'!CE85/'生産者価格表(106分類)'!CE$119,0)</f>
        <v>1.1857336620403149E-3</v>
      </c>
      <c r="CF85" s="303">
        <f>IFERROR('生産者価格表(106分類)'!CF85/'生産者価格表(106分類)'!CF$119,0)</f>
        <v>2.3220092280143489E-2</v>
      </c>
      <c r="CG85" s="303">
        <f>IFERROR('生産者価格表(106分類)'!CG85/'生産者価格表(106分類)'!CG$119,0)</f>
        <v>8.2024252985239705E-3</v>
      </c>
      <c r="CH85" s="303">
        <f>IFERROR('生産者価格表(106分類)'!CH85/'生産者価格表(106分類)'!CH$119,0)</f>
        <v>2.1617547726545559E-3</v>
      </c>
      <c r="CI85" s="303">
        <f>IFERROR('生産者価格表(106分類)'!CI85/'生産者価格表(106分類)'!CI$119,0)</f>
        <v>9.754340037937913E-4</v>
      </c>
      <c r="CJ85" s="303">
        <f>IFERROR('生産者価格表(106分類)'!CJ85/'生産者価格表(106分類)'!CJ$119,0)</f>
        <v>2.1719243698893834E-3</v>
      </c>
      <c r="CK85" s="303">
        <f>IFERROR('生産者価格表(106分類)'!CK85/'生産者価格表(106分類)'!CK$119,0)</f>
        <v>1.8555383417298958E-3</v>
      </c>
      <c r="CL85" s="303">
        <f>IFERROR('生産者価格表(106分類)'!CL85/'生産者価格表(106分類)'!CL$119,0)</f>
        <v>3.5831782028443284E-3</v>
      </c>
      <c r="CM85" s="303">
        <f>IFERROR('生産者価格表(106分類)'!CM85/'生産者価格表(106分類)'!CM$119,0)</f>
        <v>1.070494535142902E-3</v>
      </c>
      <c r="CN85" s="303">
        <f>IFERROR('生産者価格表(106分類)'!CN85/'生産者価格表(106分類)'!CN$119,0)</f>
        <v>1.1195125004606376E-3</v>
      </c>
      <c r="CO85" s="303">
        <f>IFERROR('生産者価格表(106分類)'!CO85/'生産者価格表(106分類)'!CO$119,0)</f>
        <v>3.5110442298513577E-4</v>
      </c>
      <c r="CP85" s="303">
        <f>IFERROR('生産者価格表(106分類)'!CP85/'生産者価格表(106分類)'!CP$119,0)</f>
        <v>3.1577651752182148E-3</v>
      </c>
      <c r="CQ85" s="303">
        <f>IFERROR('生産者価格表(106分類)'!CQ85/'生産者価格表(106分類)'!CQ$119,0)</f>
        <v>3.6086240075306527E-3</v>
      </c>
      <c r="CR85" s="303">
        <f>IFERROR('生産者価格表(106分類)'!CR85/'生産者価格表(106分類)'!CR$119,0)</f>
        <v>1.3092711411680994E-3</v>
      </c>
      <c r="CS85" s="303">
        <f>IFERROR('生産者価格表(106分類)'!CS85/'生産者価格表(106分類)'!CS$119,0)</f>
        <v>4.6247791404871955E-3</v>
      </c>
      <c r="CT85" s="303">
        <f>IFERROR('生産者価格表(106分類)'!CT85/'生産者価格表(106分類)'!CT$119,0)</f>
        <v>3.9591507584786899E-4</v>
      </c>
      <c r="CU85" s="303">
        <f>IFERROR('生産者価格表(106分類)'!CU85/'生産者価格表(106分類)'!CU$119,0)</f>
        <v>2.1138411215836791E-4</v>
      </c>
      <c r="CV85" s="303">
        <f>IFERROR('生産者価格表(106分類)'!CV85/'生産者価格表(106分類)'!CV$119,0)</f>
        <v>6.2871844434288758E-4</v>
      </c>
      <c r="CW85" s="303">
        <f>IFERROR('生産者価格表(106分類)'!CW85/'生産者価格表(106分類)'!CW$119,0)</f>
        <v>1.4161797984819401E-3</v>
      </c>
      <c r="CX85" s="303">
        <f>IFERROR('生産者価格表(106分類)'!CX85/'生産者価格表(106分類)'!CX$119,0)</f>
        <v>1.3568573930738228E-3</v>
      </c>
      <c r="CY85" s="303">
        <f>IFERROR('生産者価格表(106分類)'!CY85/'生産者価格表(106分類)'!CY$119,0)</f>
        <v>9.7856405631759308E-4</v>
      </c>
      <c r="CZ85" s="303">
        <f>IFERROR('生産者価格表(106分類)'!CZ85/'生産者価格表(106分類)'!CZ$119,0)</f>
        <v>1.3746456963903511E-3</v>
      </c>
      <c r="DA85" s="303">
        <f>IFERROR('生産者価格表(106分類)'!DA85/'生産者価格表(106分類)'!DA$119,0)</f>
        <v>7.3322295778216484E-4</v>
      </c>
      <c r="DB85" s="303">
        <f>IFERROR('生産者価格表(106分類)'!DB85/'生産者価格表(106分類)'!DB$119,0)</f>
        <v>1.4109283681888731E-3</v>
      </c>
      <c r="DC85" s="303">
        <f>IFERROR('生産者価格表(106分類)'!DC85/'生産者価格表(106分類)'!DC$119,0)</f>
        <v>0</v>
      </c>
      <c r="DD85" s="304">
        <f>IFERROR('生産者価格表(106分類)'!DD85/'生産者価格表(106分類)'!DD$119,0)</f>
        <v>5.7291941504653595E-4</v>
      </c>
      <c r="DE85" s="304">
        <f>IFERROR('生産者価格表(106分類)'!DE85/'生産者価格表(106分類)'!DE$119,0)</f>
        <v>1.2273563153037137E-3</v>
      </c>
    </row>
    <row r="86" spans="1:109" x14ac:dyDescent="0.15">
      <c r="A86" s="309" t="s">
        <v>181</v>
      </c>
      <c r="B86" s="302" t="s">
        <v>182</v>
      </c>
      <c r="C86" s="303">
        <f>IFERROR('生産者価格表(106分類)'!C86/'生産者価格表(106分類)'!C$119,0)</f>
        <v>2.127240432686423E-4</v>
      </c>
      <c r="D86" s="303">
        <f>IFERROR('生産者価格表(106分類)'!D86/'生産者価格表(106分類)'!D$119,0)</f>
        <v>2.228873663084626E-4</v>
      </c>
      <c r="E86" s="303">
        <f>IFERROR('生産者価格表(106分類)'!E86/'生産者価格表(106分類)'!E$119,0)</f>
        <v>2.4178373268173045E-3</v>
      </c>
      <c r="F86" s="303">
        <f>IFERROR('生産者価格表(106分類)'!F86/'生産者価格表(106分類)'!F$119,0)</f>
        <v>9.8497186491257153E-4</v>
      </c>
      <c r="G86" s="303">
        <f>IFERROR('生産者価格表(106分類)'!G86/'生産者価格表(106分類)'!G$119,0)</f>
        <v>1.4805594452049408E-3</v>
      </c>
      <c r="H86" s="303">
        <f>IFERROR('生産者価格表(106分類)'!H86/'生産者価格表(106分類)'!H$119,0)</f>
        <v>0</v>
      </c>
      <c r="I86" s="303">
        <f>IFERROR('生産者価格表(106分類)'!I86/'生産者価格表(106分類)'!I$119,0)</f>
        <v>2.9489099742725472E-3</v>
      </c>
      <c r="J86" s="303">
        <f>IFERROR('生産者価格表(106分類)'!J86/'生産者価格表(106分類)'!J$119,0)</f>
        <v>4.1572105904953964E-4</v>
      </c>
      <c r="K86" s="303">
        <f>IFERROR('生産者価格表(106分類)'!K86/'生産者価格表(106分類)'!K$119,0)</f>
        <v>4.2609327735119664E-4</v>
      </c>
      <c r="L86" s="303">
        <f>IFERROR('生産者価格表(106分類)'!L86/'生産者価格表(106分類)'!L$119,0)</f>
        <v>1.8746649885728045E-4</v>
      </c>
      <c r="M86" s="303">
        <f>IFERROR('生産者価格表(106分類)'!M86/'生産者価格表(106分類)'!M$119,0)</f>
        <v>0</v>
      </c>
      <c r="N86" s="303">
        <f>IFERROR('生産者価格表(106分類)'!N86/'生産者価格表(106分類)'!N$119,0)</f>
        <v>1.0171798977405457E-3</v>
      </c>
      <c r="O86" s="303">
        <f>IFERROR('生産者価格表(106分類)'!O86/'生産者価格表(106分類)'!O$119,0)</f>
        <v>1.0948393117455825E-3</v>
      </c>
      <c r="P86" s="303">
        <f>IFERROR('生産者価格表(106分類)'!P86/'生産者価格表(106分類)'!P$119,0)</f>
        <v>6.8498359163659791E-4</v>
      </c>
      <c r="Q86" s="303">
        <f>IFERROR('生産者価格表(106分類)'!Q86/'生産者価格表(106分類)'!Q$119,0)</f>
        <v>9.5208363645095991E-4</v>
      </c>
      <c r="R86" s="303">
        <f>IFERROR('生産者価格表(106分類)'!R86/'生産者価格表(106分類)'!R$119,0)</f>
        <v>4.4307768093231043E-4</v>
      </c>
      <c r="S86" s="303">
        <f>IFERROR('生産者価格表(106分類)'!S86/'生産者価格表(106分類)'!S$119,0)</f>
        <v>1.0252545288208395E-3</v>
      </c>
      <c r="T86" s="303">
        <f>IFERROR('生産者価格表(106分類)'!T86/'生産者価格表(106分類)'!T$119,0)</f>
        <v>1.5426742880264906E-3</v>
      </c>
      <c r="U86" s="303">
        <f>IFERROR('生産者価格表(106分類)'!U86/'生産者価格表(106分類)'!U$119,0)</f>
        <v>4.0024426335615108E-4</v>
      </c>
      <c r="V86" s="303">
        <f>IFERROR('生産者価格表(106分類)'!V86/'生産者価格表(106分類)'!V$119,0)</f>
        <v>2.7247370270250888E-4</v>
      </c>
      <c r="W86" s="303">
        <f>IFERROR('生産者価格表(106分類)'!W86/'生産者価格表(106分類)'!W$119,0)</f>
        <v>0</v>
      </c>
      <c r="X86" s="303">
        <f>IFERROR('生産者価格表(106分類)'!X86/'生産者価格表(106分類)'!X$119,0)</f>
        <v>5.5071107357271666E-4</v>
      </c>
      <c r="Y86" s="303">
        <f>IFERROR('生産者価格表(106分類)'!Y86/'生産者価格表(106分類)'!Y$119,0)</f>
        <v>0</v>
      </c>
      <c r="Z86" s="303">
        <f>IFERROR('生産者価格表(106分類)'!Z86/'生産者価格表(106分類)'!Z$119,0)</f>
        <v>1.3997493513141404E-2</v>
      </c>
      <c r="AA86" s="303">
        <f>IFERROR('生産者価格表(106分類)'!AA86/'生産者価格表(106分類)'!AA$119,0)</f>
        <v>1.3040908542049305E-3</v>
      </c>
      <c r="AB86" s="303">
        <f>IFERROR('生産者価格表(106分類)'!AB86/'生産者価格表(106分類)'!AB$119,0)</f>
        <v>5.139274334463974E-5</v>
      </c>
      <c r="AC86" s="303">
        <f>IFERROR('生産者価格表(106分類)'!AC86/'生産者価格表(106分類)'!AC$119,0)</f>
        <v>1.3795730621893735E-3</v>
      </c>
      <c r="AD86" s="303">
        <f>IFERROR('生産者価格表(106分類)'!AD86/'生産者価格表(106分類)'!AD$119,0)</f>
        <v>6.447232199490035E-4</v>
      </c>
      <c r="AE86" s="303">
        <f>IFERROR('生産者価格表(106分類)'!AE86/'生産者価格表(106分類)'!AE$119,0)</f>
        <v>8.4454109748115615E-4</v>
      </c>
      <c r="AF86" s="303">
        <f>IFERROR('生産者価格表(106分類)'!AF86/'生産者価格表(106分類)'!AF$119,0)</f>
        <v>9.639696586599242E-4</v>
      </c>
      <c r="AG86" s="303">
        <f>IFERROR('生産者価格表(106分類)'!AG86/'生産者価格表(106分類)'!AG$119,0)</f>
        <v>5.60411127141784E-4</v>
      </c>
      <c r="AH86" s="303">
        <f>IFERROR('生産者価格表(106分類)'!AH86/'生産者価格表(106分類)'!AH$119,0)</f>
        <v>6.5434276807965319E-4</v>
      </c>
      <c r="AI86" s="303">
        <f>IFERROR('生産者価格表(106分類)'!AI86/'生産者価格表(106分類)'!AI$119,0)</f>
        <v>1.1913368823047406E-3</v>
      </c>
      <c r="AJ86" s="303">
        <f>IFERROR('生産者価格表(106分類)'!AJ86/'生産者価格表(106分類)'!AJ$119,0)</f>
        <v>9.5424179594996847E-4</v>
      </c>
      <c r="AK86" s="303">
        <f>IFERROR('生産者価格表(106分類)'!AK86/'生産者価格表(106分類)'!AK$119,0)</f>
        <v>0</v>
      </c>
      <c r="AL86" s="303">
        <f>IFERROR('生産者価格表(106分類)'!AL86/'生産者価格表(106分類)'!AL$119,0)</f>
        <v>0</v>
      </c>
      <c r="AM86" s="303">
        <f>IFERROR('生産者価格表(106分類)'!AM86/'生産者価格表(106分類)'!AM$119,0)</f>
        <v>0</v>
      </c>
      <c r="AN86" s="303">
        <f>IFERROR('生産者価格表(106分類)'!AN86/'生産者価格表(106分類)'!AN$119,0)</f>
        <v>3.5583843592222581E-4</v>
      </c>
      <c r="AO86" s="303">
        <f>IFERROR('生産者価格表(106分類)'!AO86/'生産者価格表(106分類)'!AO$119,0)</f>
        <v>6.3164143662807948E-5</v>
      </c>
      <c r="AP86" s="303">
        <f>IFERROR('生産者価格表(106分類)'!AP86/'生産者価格表(106分類)'!AP$119,0)</f>
        <v>5.4136966525309034E-4</v>
      </c>
      <c r="AQ86" s="303">
        <f>IFERROR('生産者価格表(106分類)'!AQ86/'生産者価格表(106分類)'!AQ$119,0)</f>
        <v>7.143359753921623E-4</v>
      </c>
      <c r="AR86" s="303">
        <f>IFERROR('生産者価格表(106分類)'!AR86/'生産者価格表(106分類)'!AR$119,0)</f>
        <v>6.9939652270204248E-4</v>
      </c>
      <c r="AS86" s="303">
        <f>IFERROR('生産者価格表(106分類)'!AS86/'生産者価格表(106分類)'!AS$119,0)</f>
        <v>1.3413988941067406E-3</v>
      </c>
      <c r="AT86" s="303">
        <f>IFERROR('生産者価格表(106分類)'!AT86/'生産者価格表(106分類)'!AT$119,0)</f>
        <v>1.0188870285097087E-3</v>
      </c>
      <c r="AU86" s="303">
        <f>IFERROR('生産者価格表(106分類)'!AU86/'生産者価格表(106分類)'!AU$119,0)</f>
        <v>1.2041558374775291E-3</v>
      </c>
      <c r="AV86" s="303">
        <f>IFERROR('生産者価格表(106分類)'!AV86/'生産者価格表(106分類)'!AV$119,0)</f>
        <v>3.307725751506443E-4</v>
      </c>
      <c r="AW86" s="303">
        <f>IFERROR('生産者価格表(106分類)'!AW86/'生産者価格表(106分類)'!AW$119,0)</f>
        <v>5.1689938455871302E-4</v>
      </c>
      <c r="AX86" s="303">
        <f>IFERROR('生産者価格表(106分類)'!AX86/'生産者価格表(106分類)'!AX$119,0)</f>
        <v>6.0167276747030707E-4</v>
      </c>
      <c r="AY86" s="303">
        <f>IFERROR('生産者価格表(106分類)'!AY86/'生産者価格表(106分類)'!AY$119,0)</f>
        <v>6.3544512931308379E-4</v>
      </c>
      <c r="AZ86" s="303">
        <f>IFERROR('生産者価格表(106分類)'!AZ86/'生産者価格表(106分類)'!AZ$119,0)</f>
        <v>3.3031159393694717E-3</v>
      </c>
      <c r="BA86" s="303">
        <f>IFERROR('生産者価格表(106分類)'!BA86/'生産者価格表(106分類)'!BA$119,0)</f>
        <v>6.5147871131432194E-4</v>
      </c>
      <c r="BB86" s="303">
        <f>IFERROR('生産者価格表(106分類)'!BB86/'生産者価格表(106分類)'!BB$119,0)</f>
        <v>1.0681332666696969E-3</v>
      </c>
      <c r="BC86" s="303">
        <f>IFERROR('生産者価格表(106分類)'!BC86/'生産者価格表(106分類)'!BC$119,0)</f>
        <v>4.1364532025404185E-4</v>
      </c>
      <c r="BD86" s="303">
        <f>IFERROR('生産者価格表(106分類)'!BD86/'生産者価格表(106分類)'!BD$119,0)</f>
        <v>0</v>
      </c>
      <c r="BE86" s="303">
        <f>IFERROR('生産者価格表(106分類)'!BE86/'生産者価格表(106分類)'!BE$119,0)</f>
        <v>2.3821339950372207E-4</v>
      </c>
      <c r="BF86" s="303">
        <f>IFERROR('生産者価格表(106分類)'!BF86/'生産者価格表(106分類)'!BF$119,0)</f>
        <v>2.441177666124538E-4</v>
      </c>
      <c r="BG86" s="303">
        <f>IFERROR('生産者価格表(106分類)'!BG86/'生産者価格表(106分類)'!BG$119,0)</f>
        <v>1.0462505921201679E-3</v>
      </c>
      <c r="BH86" s="303">
        <f>IFERROR('生産者価格表(106分類)'!BH86/'生産者価格表(106分類)'!BH$119,0)</f>
        <v>1.7473353136466887E-4</v>
      </c>
      <c r="BI86" s="303">
        <f>IFERROR('生産者価格表(106分類)'!BI86/'生産者価格表(106分類)'!BI$119,0)</f>
        <v>8.522822974566279E-4</v>
      </c>
      <c r="BJ86" s="303">
        <f>IFERROR('生産者価格表(106分類)'!BJ86/'生産者価格表(106分類)'!BJ$119,0)</f>
        <v>2.2976135051303292E-4</v>
      </c>
      <c r="BK86" s="303">
        <f>IFERROR('生産者価格表(106分類)'!BK86/'生産者価格表(106分類)'!BK$119,0)</f>
        <v>4.8253043154217515E-4</v>
      </c>
      <c r="BL86" s="303">
        <f>IFERROR('生産者価格表(106分類)'!BL86/'生産者価格表(106分類)'!BL$119,0)</f>
        <v>1.3362049589395814E-2</v>
      </c>
      <c r="BM86" s="303">
        <f>IFERROR('生産者価格表(106分類)'!BM86/'生産者価格表(106分類)'!BM$119,0)</f>
        <v>4.150525046614114E-3</v>
      </c>
      <c r="BN86" s="303">
        <f>IFERROR('生産者価格表(106分類)'!BN86/'生産者価格表(106分類)'!BN$119,0)</f>
        <v>4.5434248770589792E-3</v>
      </c>
      <c r="BO86" s="303">
        <f>IFERROR('生産者価格表(106分類)'!BO86/'生産者価格表(106分類)'!BO$119,0)</f>
        <v>5.0631707642021819E-4</v>
      </c>
      <c r="BP86" s="303">
        <f>IFERROR('生産者価格表(106分類)'!BP86/'生産者価格表(106分類)'!BP$119,0)</f>
        <v>7.3978479639780139E-4</v>
      </c>
      <c r="BQ86" s="303">
        <f>IFERROR('生産者価格表(106分類)'!BQ86/'生産者価格表(106分類)'!BQ$119,0)</f>
        <v>1.405732485643365E-3</v>
      </c>
      <c r="BR86" s="303">
        <f>IFERROR('生産者価格表(106分類)'!BR86/'生産者価格表(106分類)'!BR$119,0)</f>
        <v>3.1818423114870682E-3</v>
      </c>
      <c r="BS86" s="303">
        <f>IFERROR('生産者価格表(106分類)'!BS86/'生産者価格表(106分類)'!BS$119,0)</f>
        <v>1.1125127443169033E-2</v>
      </c>
      <c r="BT86" s="303">
        <f>IFERROR('生産者価格表(106分類)'!BT86/'生産者価格表(106分類)'!BT$119,0)</f>
        <v>1.1312187853192842E-2</v>
      </c>
      <c r="BU86" s="303">
        <f>IFERROR('生産者価格表(106分類)'!BU86/'生産者価格表(106分類)'!BU$119,0)</f>
        <v>6.1245203707831356E-3</v>
      </c>
      <c r="BV86" s="303">
        <f>IFERROR('生産者価格表(106分類)'!BV86/'生産者価格表(106分類)'!BV$119,0)</f>
        <v>5.455670616789832E-3</v>
      </c>
      <c r="BW86" s="303">
        <f>IFERROR('生産者価格表(106分類)'!BW86/'生産者価格表(106分類)'!BW$119,0)</f>
        <v>0</v>
      </c>
      <c r="BX86" s="303">
        <f>IFERROR('生産者価格表(106分類)'!BX86/'生産者価格表(106分類)'!BX$119,0)</f>
        <v>2.8746136806780649E-3</v>
      </c>
      <c r="BY86" s="303">
        <f>IFERROR('生産者価格表(106分類)'!BY86/'生産者価格表(106分類)'!BY$119,0)</f>
        <v>8.6818546059018106E-4</v>
      </c>
      <c r="BZ86" s="303">
        <f>IFERROR('生産者価格表(106分類)'!BZ86/'生産者価格表(106分類)'!BZ$119,0)</f>
        <v>0</v>
      </c>
      <c r="CA86" s="303">
        <f>IFERROR('生産者価格表(106分類)'!CA86/'生産者価格表(106分類)'!CA$119,0)</f>
        <v>1.6876668937794728E-2</v>
      </c>
      <c r="CB86" s="303">
        <f>IFERROR('生産者価格表(106分類)'!CB86/'生産者価格表(106分類)'!CB$119,0)</f>
        <v>2.186893892488237E-3</v>
      </c>
      <c r="CC86" s="303">
        <f>IFERROR('生産者価格表(106分類)'!CC86/'生産者価格表(106分類)'!CC$119,0)</f>
        <v>3.0950704056650329E-3</v>
      </c>
      <c r="CD86" s="303">
        <f>IFERROR('生産者価格表(106分類)'!CD86/'生産者価格表(106分類)'!CD$119,0)</f>
        <v>1.3018475347510404E-3</v>
      </c>
      <c r="CE86" s="303">
        <f>IFERROR('生産者価格表(106分類)'!CE86/'生産者価格表(106分類)'!CE$119,0)</f>
        <v>2.3145976040786962E-3</v>
      </c>
      <c r="CF86" s="303">
        <f>IFERROR('生産者価格表(106分類)'!CF86/'生産者価格表(106分類)'!CF$119,0)</f>
        <v>4.1442851471894205E-3</v>
      </c>
      <c r="CG86" s="303">
        <f>IFERROR('生産者価格表(106分類)'!CG86/'生産者価格表(106分類)'!CG$119,0)</f>
        <v>0.18259910729341272</v>
      </c>
      <c r="CH86" s="303">
        <f>IFERROR('生産者価格表(106分類)'!CH86/'生産者価格表(106分類)'!CH$119,0)</f>
        <v>4.0747982509154256E-2</v>
      </c>
      <c r="CI86" s="303">
        <f>IFERROR('生産者価格表(106分類)'!CI86/'生産者価格表(106分類)'!CI$119,0)</f>
        <v>3.9153184600795856E-3</v>
      </c>
      <c r="CJ86" s="303">
        <f>IFERROR('生産者価格表(106分類)'!CJ86/'生産者価格表(106分類)'!CJ$119,0)</f>
        <v>3.8252807506888982E-2</v>
      </c>
      <c r="CK86" s="303">
        <f>IFERROR('生産者価格表(106分類)'!CK86/'生産者価格表(106分類)'!CK$119,0)</f>
        <v>1.1362227208169163E-2</v>
      </c>
      <c r="CL86" s="303">
        <f>IFERROR('生産者価格表(106分類)'!CL86/'生産者価格表(106分類)'!CL$119,0)</f>
        <v>6.3648847772864508E-3</v>
      </c>
      <c r="CM86" s="303">
        <f>IFERROR('生産者価格表(106分類)'!CM86/'生産者価格表(106分類)'!CM$119,0)</f>
        <v>6.1275840861982529E-4</v>
      </c>
      <c r="CN86" s="303">
        <f>IFERROR('生産者価格表(106分類)'!CN86/'生産者価格表(106分類)'!CN$119,0)</f>
        <v>2.6569963716138569E-3</v>
      </c>
      <c r="CO86" s="303">
        <f>IFERROR('生産者価格表(106分類)'!CO86/'生産者価格表(106分類)'!CO$119,0)</f>
        <v>1.8751112162353246E-3</v>
      </c>
      <c r="CP86" s="303">
        <f>IFERROR('生産者価格表(106分類)'!CP86/'生産者価格表(106分類)'!CP$119,0)</f>
        <v>3.5634754241469224E-3</v>
      </c>
      <c r="CQ86" s="303">
        <f>IFERROR('生産者価格表(106分類)'!CQ86/'生産者価格表(106分類)'!CQ$119,0)</f>
        <v>7.2040291574486338E-3</v>
      </c>
      <c r="CR86" s="303">
        <f>IFERROR('生産者価格表(106分類)'!CR86/'生産者価格表(106分類)'!CR$119,0)</f>
        <v>2.2087559076719209E-3</v>
      </c>
      <c r="CS86" s="303">
        <f>IFERROR('生産者価格表(106分類)'!CS86/'生産者価格表(106分類)'!CS$119,0)</f>
        <v>1.4391217939695661E-2</v>
      </c>
      <c r="CT86" s="303">
        <f>IFERROR('生産者価格表(106分類)'!CT86/'生産者価格表(106分類)'!CT$119,0)</f>
        <v>9.0779039162587312E-4</v>
      </c>
      <c r="CU86" s="303">
        <f>IFERROR('生産者価格表(106分類)'!CU86/'生産者価格表(106分類)'!CU$119,0)</f>
        <v>6.5918566066988718E-3</v>
      </c>
      <c r="CV86" s="303">
        <f>IFERROR('生産者価格表(106分類)'!CV86/'生産者価格表(106分類)'!CV$119,0)</f>
        <v>1.6491013306544416E-3</v>
      </c>
      <c r="CW86" s="303">
        <f>IFERROR('生産者価格表(106分類)'!CW86/'生産者価格表(106分類)'!CW$119,0)</f>
        <v>4.6197652526321128E-3</v>
      </c>
      <c r="CX86" s="303">
        <f>IFERROR('生産者価格表(106分類)'!CX86/'生産者価格表(106分類)'!CX$119,0)</f>
        <v>6.4711660285059237E-3</v>
      </c>
      <c r="CY86" s="303">
        <f>IFERROR('生産者価格表(106分類)'!CY86/'生産者価格表(106分類)'!CY$119,0)</f>
        <v>5.8986598920473549E-3</v>
      </c>
      <c r="CZ86" s="303">
        <f>IFERROR('生産者価格表(106分類)'!CZ86/'生産者価格表(106分類)'!CZ$119,0)</f>
        <v>7.434017547701342E-3</v>
      </c>
      <c r="DA86" s="303">
        <f>IFERROR('生産者価格表(106分類)'!DA86/'生産者価格表(106分類)'!DA$119,0)</f>
        <v>2.6237954755709259E-3</v>
      </c>
      <c r="DB86" s="303">
        <f>IFERROR('生産者価格表(106分類)'!DB86/'生産者価格表(106分類)'!DB$119,0)</f>
        <v>1.8574101264429109E-3</v>
      </c>
      <c r="DC86" s="303">
        <f>IFERROR('生産者価格表(106分類)'!DC86/'生産者価格表(106分類)'!DC$119,0)</f>
        <v>0</v>
      </c>
      <c r="DD86" s="304">
        <f>IFERROR('生産者価格表(106分類)'!DD86/'生産者価格表(106分類)'!DD$119,0)</f>
        <v>4.6474318338972295E-2</v>
      </c>
      <c r="DE86" s="304">
        <f>IFERROR('生産者価格表(106分類)'!DE86/'生産者価格表(106分類)'!DE$119,0)</f>
        <v>7.9140570758959531E-3</v>
      </c>
    </row>
    <row r="87" spans="1:109" x14ac:dyDescent="0.15">
      <c r="A87" s="309" t="s">
        <v>183</v>
      </c>
      <c r="B87" s="302" t="s">
        <v>184</v>
      </c>
      <c r="C87" s="303">
        <f>IFERROR('生産者価格表(106分類)'!C87/'生産者価格表(106分類)'!C$119,0)</f>
        <v>9.6664490731367266E-5</v>
      </c>
      <c r="D87" s="303">
        <f>IFERROR('生産者価格表(106分類)'!D87/'生産者価格表(106分類)'!D$119,0)</f>
        <v>4.0082148920909919E-5</v>
      </c>
      <c r="E87" s="303">
        <f>IFERROR('生産者価格表(106分類)'!E87/'生産者価格表(106分類)'!E$119,0)</f>
        <v>1.102449249579408E-4</v>
      </c>
      <c r="F87" s="303">
        <f>IFERROR('生産者価格表(106分類)'!F87/'生産者価格表(106分類)'!F$119,0)</f>
        <v>3.3645078553944274E-5</v>
      </c>
      <c r="G87" s="303">
        <f>IFERROR('生産者価格表(106分類)'!G87/'生産者価格表(106分類)'!G$119,0)</f>
        <v>7.3404037937775946E-7</v>
      </c>
      <c r="H87" s="303">
        <f>IFERROR('生産者価格表(106分類)'!H87/'生産者価格表(106分類)'!H$119,0)</f>
        <v>0</v>
      </c>
      <c r="I87" s="303">
        <f>IFERROR('生産者価格表(106分類)'!I87/'生産者価格表(106分類)'!I$119,0)</f>
        <v>6.6382005873922431E-5</v>
      </c>
      <c r="J87" s="303">
        <f>IFERROR('生産者価格表(106分類)'!J87/'生産者価格表(106分類)'!J$119,0)</f>
        <v>1.0119488482250488E-5</v>
      </c>
      <c r="K87" s="303">
        <f>IFERROR('生産者価格表(106分類)'!K87/'生産者価格表(106分類)'!K$119,0)</f>
        <v>6.1411611902718271E-6</v>
      </c>
      <c r="L87" s="303">
        <f>IFERROR('生産者価格表(106分類)'!L87/'生産者価格表(106分類)'!L$119,0)</f>
        <v>4.3635592306865208E-6</v>
      </c>
      <c r="M87" s="303">
        <f>IFERROR('生産者価格表(106分類)'!M87/'生産者価格表(106分類)'!M$119,0)</f>
        <v>0</v>
      </c>
      <c r="N87" s="303">
        <f>IFERROR('生産者価格表(106分類)'!N87/'生産者価格表(106分類)'!N$119,0)</f>
        <v>1.9338020869592123E-5</v>
      </c>
      <c r="O87" s="303">
        <f>IFERROR('生産者価格表(106分類)'!O87/'生産者価格表(106分類)'!O$119,0)</f>
        <v>2.4905815355400902E-5</v>
      </c>
      <c r="P87" s="303">
        <f>IFERROR('生産者価格表(106分類)'!P87/'生産者価格表(106分類)'!P$119,0)</f>
        <v>1.4737168494763294E-5</v>
      </c>
      <c r="Q87" s="303">
        <f>IFERROR('生産者価格表(106分類)'!Q87/'生産者価格表(106分類)'!Q$119,0)</f>
        <v>2.1188804965525813E-5</v>
      </c>
      <c r="R87" s="303">
        <f>IFERROR('生産者価格表(106分類)'!R87/'生産者価格表(106分類)'!R$119,0)</f>
        <v>4.0158097969695809E-6</v>
      </c>
      <c r="S87" s="303">
        <f>IFERROR('生産者価格表(106分類)'!S87/'生産者価格表(106分類)'!S$119,0)</f>
        <v>2.3552149980091074E-5</v>
      </c>
      <c r="T87" s="303">
        <f>IFERROR('生産者価格表(106分類)'!T87/'生産者価格表(106分類)'!T$119,0)</f>
        <v>2.9056299809358388E-5</v>
      </c>
      <c r="U87" s="303">
        <f>IFERROR('生産者価格表(106分類)'!U87/'生産者価格表(106分類)'!U$119,0)</f>
        <v>1.8296880610566905E-5</v>
      </c>
      <c r="V87" s="303">
        <f>IFERROR('生産者価格表(106分類)'!V87/'生産者価格表(106分類)'!V$119,0)</f>
        <v>2.390120199144815E-6</v>
      </c>
      <c r="W87" s="303">
        <f>IFERROR('生産者価格表(106分類)'!W87/'生産者価格表(106分類)'!W$119,0)</f>
        <v>0</v>
      </c>
      <c r="X87" s="303">
        <f>IFERROR('生産者価格表(106分類)'!X87/'生産者価格表(106分類)'!X$119,0)</f>
        <v>2.8534252516721074E-6</v>
      </c>
      <c r="Y87" s="303">
        <f>IFERROR('生産者価格表(106分類)'!Y87/'生産者価格表(106分類)'!Y$119,0)</f>
        <v>0</v>
      </c>
      <c r="Z87" s="303">
        <f>IFERROR('生産者価格表(106分類)'!Z87/'生産者価格表(106分類)'!Z$119,0)</f>
        <v>0</v>
      </c>
      <c r="AA87" s="303">
        <f>IFERROR('生産者価格表(106分類)'!AA87/'生産者価格表(106分類)'!AA$119,0)</f>
        <v>1.016834974038932E-5</v>
      </c>
      <c r="AB87" s="303">
        <f>IFERROR('生産者価格表(106分類)'!AB87/'生産者価格表(106分類)'!AB$119,0)</f>
        <v>0</v>
      </c>
      <c r="AC87" s="303">
        <f>IFERROR('生産者価格表(106分類)'!AC87/'生産者価格表(106分類)'!AC$119,0)</f>
        <v>1.7800942737927402E-5</v>
      </c>
      <c r="AD87" s="303">
        <f>IFERROR('生産者価格表(106分類)'!AD87/'生産者価格表(106分類)'!AD$119,0)</f>
        <v>0</v>
      </c>
      <c r="AE87" s="303">
        <f>IFERROR('生産者価格表(106分類)'!AE87/'生産者価格表(106分類)'!AE$119,0)</f>
        <v>0</v>
      </c>
      <c r="AF87" s="303">
        <f>IFERROR('生産者価格表(106分類)'!AF87/'生産者価格表(106分類)'!AF$119,0)</f>
        <v>1.5802781289506953E-5</v>
      </c>
      <c r="AG87" s="303">
        <f>IFERROR('生産者価格表(106分類)'!AG87/'生産者価格表(106分類)'!AG$119,0)</f>
        <v>0</v>
      </c>
      <c r="AH87" s="303">
        <f>IFERROR('生産者価格表(106分類)'!AH87/'生産者価格表(106分類)'!AH$119,0)</f>
        <v>1.9792760930626078E-5</v>
      </c>
      <c r="AI87" s="303">
        <f>IFERROR('生産者価格表(106分類)'!AI87/'生産者価格表(106分類)'!AI$119,0)</f>
        <v>1.7326579769743746E-5</v>
      </c>
      <c r="AJ87" s="303">
        <f>IFERROR('生産者価格表(106分類)'!AJ87/'生産者価格表(106分類)'!AJ$119,0)</f>
        <v>1.3540993765567164E-5</v>
      </c>
      <c r="AK87" s="303">
        <f>IFERROR('生産者価格表(106分類)'!AK87/'生産者価格表(106分類)'!AK$119,0)</f>
        <v>0</v>
      </c>
      <c r="AL87" s="303">
        <f>IFERROR('生産者価格表(106分類)'!AL87/'生産者価格表(106分類)'!AL$119,0)</f>
        <v>0</v>
      </c>
      <c r="AM87" s="303">
        <f>IFERROR('生産者価格表(106分類)'!AM87/'生産者価格表(106分類)'!AM$119,0)</f>
        <v>0</v>
      </c>
      <c r="AN87" s="303">
        <f>IFERROR('生産者価格表(106分類)'!AN87/'生産者価格表(106分類)'!AN$119,0)</f>
        <v>1.3427865506499087E-5</v>
      </c>
      <c r="AO87" s="303">
        <f>IFERROR('生産者価格表(106分類)'!AO87/'生産者価格表(106分類)'!AO$119,0)</f>
        <v>1.282279608192342E-5</v>
      </c>
      <c r="AP87" s="303">
        <f>IFERROR('生産者価格表(106分類)'!AP87/'生産者価格表(106分類)'!AP$119,0)</f>
        <v>2.255706938554543E-5</v>
      </c>
      <c r="AQ87" s="303">
        <f>IFERROR('生産者価格表(106分類)'!AQ87/'生産者価格表(106分類)'!AQ$119,0)</f>
        <v>2.7015344715798574E-5</v>
      </c>
      <c r="AR87" s="303">
        <f>IFERROR('生産者価格表(106分類)'!AR87/'生産者価格表(106分類)'!AR$119,0)</f>
        <v>6.9557088284638729E-7</v>
      </c>
      <c r="AS87" s="303">
        <f>IFERROR('生産者価格表(106分類)'!AS87/'生産者価格表(106分類)'!AS$119,0)</f>
        <v>1.4046061718395191E-5</v>
      </c>
      <c r="AT87" s="303">
        <f>IFERROR('生産者価格表(106分類)'!AT87/'生産者価格表(106分類)'!AT$119,0)</f>
        <v>1.5940034864044255E-5</v>
      </c>
      <c r="AU87" s="303">
        <f>IFERROR('生産者価格表(106分類)'!AU87/'生産者価格表(106分類)'!AU$119,0)</f>
        <v>2.1426260453336818E-6</v>
      </c>
      <c r="AV87" s="303">
        <f>IFERROR('生産者価格表(106分類)'!AV87/'生産者価格表(106分類)'!AV$119,0)</f>
        <v>5.5878989701657421E-6</v>
      </c>
      <c r="AW87" s="303">
        <f>IFERROR('生産者価格表(106分類)'!AW87/'生産者価格表(106分類)'!AW$119,0)</f>
        <v>2.0892737534266539E-6</v>
      </c>
      <c r="AX87" s="303">
        <f>IFERROR('生産者価格表(106分類)'!AX87/'生産者価格表(106分類)'!AX$119,0)</f>
        <v>2.5222789723957419E-5</v>
      </c>
      <c r="AY87" s="303">
        <f>IFERROR('生産者価格表(106分類)'!AY87/'生産者価格表(106分類)'!AY$119,0)</f>
        <v>3.9715320582067737E-5</v>
      </c>
      <c r="AZ87" s="303">
        <f>IFERROR('生産者価格表(106分類)'!AZ87/'生産者価格表(106分類)'!AZ$119,0)</f>
        <v>0</v>
      </c>
      <c r="BA87" s="303">
        <f>IFERROR('生産者価格表(106分類)'!BA87/'生産者価格表(106分類)'!BA$119,0)</f>
        <v>2.7750614477892011E-5</v>
      </c>
      <c r="BB87" s="303">
        <f>IFERROR('生産者価格表(106分類)'!BB87/'生産者価格表(106分類)'!BB$119,0)</f>
        <v>4.8699085106521132E-6</v>
      </c>
      <c r="BC87" s="303">
        <f>IFERROR('生産者価格表(106分類)'!BC87/'生産者価格表(106分類)'!BC$119,0)</f>
        <v>5.7852492343222634E-7</v>
      </c>
      <c r="BD87" s="303">
        <f>IFERROR('生産者価格表(106分類)'!BD87/'生産者価格表(106分類)'!BD$119,0)</f>
        <v>0</v>
      </c>
      <c r="BE87" s="303">
        <f>IFERROR('生産者価格表(106分類)'!BE87/'生産者価格表(106分類)'!BE$119,0)</f>
        <v>0</v>
      </c>
      <c r="BF87" s="303">
        <f>IFERROR('生産者価格表(106分類)'!BF87/'生産者価格表(106分類)'!BF$119,0)</f>
        <v>0</v>
      </c>
      <c r="BG87" s="303">
        <f>IFERROR('生産者価格表(106分類)'!BG87/'生産者価格表(106分類)'!BG$119,0)</f>
        <v>2.6087613189348015E-5</v>
      </c>
      <c r="BH87" s="303">
        <f>IFERROR('生産者価格表(106分類)'!BH87/'生産者価格表(106分類)'!BH$119,0)</f>
        <v>0</v>
      </c>
      <c r="BI87" s="303">
        <f>IFERROR('生産者価格表(106分類)'!BI87/'生産者価格表(106分類)'!BI$119,0)</f>
        <v>1.751726461175678E-5</v>
      </c>
      <c r="BJ87" s="303">
        <f>IFERROR('生産者価格表(106分類)'!BJ87/'生産者価格表(106分類)'!BJ$119,0)</f>
        <v>4.534763496967755E-5</v>
      </c>
      <c r="BK87" s="303">
        <f>IFERROR('生産者価格表(106分類)'!BK87/'生産者価格表(106分類)'!BK$119,0)</f>
        <v>8.2269940036227998E-5</v>
      </c>
      <c r="BL87" s="303">
        <f>IFERROR('生産者価格表(106分類)'!BL87/'生産者価格表(106分類)'!BL$119,0)</f>
        <v>7.6552945485846389E-5</v>
      </c>
      <c r="BM87" s="303">
        <f>IFERROR('生産者価格表(106分類)'!BM87/'生産者価格表(106分類)'!BM$119,0)</f>
        <v>5.4865223094792529E-5</v>
      </c>
      <c r="BN87" s="303">
        <f>IFERROR('生産者価格表(106分類)'!BN87/'生産者価格表(106分類)'!BN$119,0)</f>
        <v>8.2658632750738084E-5</v>
      </c>
      <c r="BO87" s="303">
        <f>IFERROR('生産者価格表(106分類)'!BO87/'生産者価格表(106分類)'!BO$119,0)</f>
        <v>6.5908313062603952E-6</v>
      </c>
      <c r="BP87" s="303">
        <f>IFERROR('生産者価格表(106分類)'!BP87/'生産者価格表(106分類)'!BP$119,0)</f>
        <v>4.6108470689613655E-6</v>
      </c>
      <c r="BQ87" s="303">
        <f>IFERROR('生産者価格表(106分類)'!BQ87/'生産者価格表(106分類)'!BQ$119,0)</f>
        <v>7.9952700802233095E-6</v>
      </c>
      <c r="BR87" s="303">
        <f>IFERROR('生産者価格表(106分類)'!BR87/'生産者価格表(106分類)'!BR$119,0)</f>
        <v>1.9410033209865253E-4</v>
      </c>
      <c r="BS87" s="303">
        <f>IFERROR('生産者価格表(106分類)'!BS87/'生産者価格表(106分類)'!BS$119,0)</f>
        <v>2.9756651937688978E-4</v>
      </c>
      <c r="BT87" s="303">
        <f>IFERROR('生産者価格表(106分類)'!BT87/'生産者価格表(106分類)'!BT$119,0)</f>
        <v>2.8186602739885052E-4</v>
      </c>
      <c r="BU87" s="303">
        <f>IFERROR('生産者価格表(106分類)'!BU87/'生産者価格表(106分類)'!BU$119,0)</f>
        <v>1.90151655389792E-4</v>
      </c>
      <c r="BV87" s="303">
        <f>IFERROR('生産者価格表(106分類)'!BV87/'生産者価格表(106分類)'!BV$119,0)</f>
        <v>1.0439898253185615E-4</v>
      </c>
      <c r="BW87" s="303">
        <f>IFERROR('生産者価格表(106分類)'!BW87/'生産者価格表(106分類)'!BW$119,0)</f>
        <v>0</v>
      </c>
      <c r="BX87" s="303">
        <f>IFERROR('生産者価格表(106分類)'!BX87/'生産者価格表(106分類)'!BX$119,0)</f>
        <v>1.9206536589248054E-4</v>
      </c>
      <c r="BY87" s="303">
        <f>IFERROR('生産者価格表(106分類)'!BY87/'生産者価格表(106分類)'!BY$119,0)</f>
        <v>7.9085307486732937E-6</v>
      </c>
      <c r="BZ87" s="303">
        <f>IFERROR('生産者価格表(106分類)'!BZ87/'生産者価格表(106分類)'!BZ$119,0)</f>
        <v>0</v>
      </c>
      <c r="CA87" s="303">
        <f>IFERROR('生産者価格表(106分類)'!CA87/'生産者価格表(106分類)'!CA$119,0)</f>
        <v>1.3443991735853858E-4</v>
      </c>
      <c r="CB87" s="303">
        <f>IFERROR('生産者価格表(106分類)'!CB87/'生産者価格表(106分類)'!CB$119,0)</f>
        <v>2.8995023561802225E-5</v>
      </c>
      <c r="CC87" s="303">
        <f>IFERROR('生産者価格表(106分類)'!CC87/'生産者価格表(106分類)'!CC$119,0)</f>
        <v>2.6351218624083096E-5</v>
      </c>
      <c r="CD87" s="303">
        <f>IFERROR('生産者価格表(106分類)'!CD87/'生産者価格表(106分類)'!CD$119,0)</f>
        <v>1.3130632836320644E-5</v>
      </c>
      <c r="CE87" s="303">
        <f>IFERROR('生産者価格表(106分類)'!CE87/'生産者価格表(106分類)'!CE$119,0)</f>
        <v>7.7527645792635936E-4</v>
      </c>
      <c r="CF87" s="303">
        <f>IFERROR('生産者価格表(106分類)'!CF87/'生産者価格表(106分類)'!CF$119,0)</f>
        <v>1.0822250000341037E-4</v>
      </c>
      <c r="CG87" s="303">
        <f>IFERROR('生産者価格表(106分類)'!CG87/'生産者価格表(106分類)'!CG$119,0)</f>
        <v>8.3032667007021353E-5</v>
      </c>
      <c r="CH87" s="303">
        <f>IFERROR('生産者価格表(106分類)'!CH87/'生産者価格表(106分類)'!CH$119,0)</f>
        <v>3.8015997724768033E-2</v>
      </c>
      <c r="CI87" s="303">
        <f>IFERROR('生産者価格表(106分類)'!CI87/'生産者価格表(106分類)'!CI$119,0)</f>
        <v>2.1445965638558988E-5</v>
      </c>
      <c r="CJ87" s="303">
        <f>IFERROR('生産者価格表(106分類)'!CJ87/'生産者価格表(106分類)'!CJ$119,0)</f>
        <v>0.21175420775270368</v>
      </c>
      <c r="CK87" s="303">
        <f>IFERROR('生産者価格表(106分類)'!CK87/'生産者価格表(106分類)'!CK$119,0)</f>
        <v>2.492514190383442E-4</v>
      </c>
      <c r="CL87" s="303">
        <f>IFERROR('生産者価格表(106分類)'!CL87/'生産者価格表(106分類)'!CL$119,0)</f>
        <v>6.0713605164333949E-6</v>
      </c>
      <c r="CM87" s="303">
        <f>IFERROR('生産者価格表(106分類)'!CM87/'生産者価格表(106分類)'!CM$119,0)</f>
        <v>8.2163904002638825E-5</v>
      </c>
      <c r="CN87" s="303">
        <f>IFERROR('生産者価格表(106分類)'!CN87/'生産者価格表(106分類)'!CN$119,0)</f>
        <v>4.2535463861321056E-5</v>
      </c>
      <c r="CO87" s="303">
        <f>IFERROR('生産者価格表(106分類)'!CO87/'生産者価格表(106分類)'!CO$119,0)</f>
        <v>1.0337098914577701E-4</v>
      </c>
      <c r="CP87" s="303">
        <f>IFERROR('生産者価格表(106分類)'!CP87/'生産者価格表(106分類)'!CP$119,0)</f>
        <v>1.0808596816583801E-4</v>
      </c>
      <c r="CQ87" s="303">
        <f>IFERROR('生産者価格表(106分類)'!CQ87/'生産者価格表(106分類)'!CQ$119,0)</f>
        <v>1.8140244507905995E-4</v>
      </c>
      <c r="CR87" s="303">
        <f>IFERROR('生産者価格表(106分類)'!CR87/'生産者価格表(106分類)'!CR$119,0)</f>
        <v>2.1113918407687229E-4</v>
      </c>
      <c r="CS87" s="303">
        <f>IFERROR('生産者価格表(106分類)'!CS87/'生産者価格表(106分類)'!CS$119,0)</f>
        <v>4.7077031372974105E-4</v>
      </c>
      <c r="CT87" s="303">
        <f>IFERROR('生産者価格表(106分類)'!CT87/'生産者価格表(106分類)'!CT$119,0)</f>
        <v>1.1846509898834637E-4</v>
      </c>
      <c r="CU87" s="303">
        <f>IFERROR('生産者価格表(106分類)'!CU87/'生産者価格表(106分類)'!CU$119,0)</f>
        <v>0.32446742737216272</v>
      </c>
      <c r="CV87" s="303">
        <f>IFERROR('生産者価格表(106分類)'!CV87/'生産者価格表(106分類)'!CV$119,0)</f>
        <v>7.8302211719210574E-5</v>
      </c>
      <c r="CW87" s="303">
        <f>IFERROR('生産者価格表(106分類)'!CW87/'生産者価格表(106分類)'!CW$119,0)</f>
        <v>8.4915299603872631E-5</v>
      </c>
      <c r="CX87" s="303">
        <f>IFERROR('生産者価格表(106分類)'!CX87/'生産者価格表(106分類)'!CX$119,0)</f>
        <v>1.6151738116386529E-3</v>
      </c>
      <c r="CY87" s="303">
        <f>IFERROR('生産者価格表(106分類)'!CY87/'生産者価格表(106分類)'!CY$119,0)</f>
        <v>5.7355777829901219E-3</v>
      </c>
      <c r="CZ87" s="303">
        <f>IFERROR('生産者価格表(106分類)'!CZ87/'生産者価格表(106分類)'!CZ$119,0)</f>
        <v>8.0611849911273025E-3</v>
      </c>
      <c r="DA87" s="303">
        <f>IFERROR('生産者価格表(106分類)'!DA87/'生産者価格表(106分類)'!DA$119,0)</f>
        <v>2.145677296682955E-3</v>
      </c>
      <c r="DB87" s="303">
        <f>IFERROR('生産者価格表(106分類)'!DB87/'生産者価格表(106分類)'!DB$119,0)</f>
        <v>5.6036172088563441E-5</v>
      </c>
      <c r="DC87" s="303">
        <f>IFERROR('生産者価格表(106分類)'!DC87/'生産者価格表(106分類)'!DC$119,0)</f>
        <v>0</v>
      </c>
      <c r="DD87" s="304">
        <f>IFERROR('生産者価格表(106分類)'!DD87/'生産者価格表(106分類)'!DD$119,0)</f>
        <v>5.5749993318224527E-4</v>
      </c>
      <c r="DE87" s="304">
        <f>IFERROR('生産者価格表(106分類)'!DE87/'生産者価格表(106分類)'!DE$119,0)</f>
        <v>1.3725522445033592E-3</v>
      </c>
    </row>
    <row r="88" spans="1:109" x14ac:dyDescent="0.15">
      <c r="A88" s="309" t="s">
        <v>185</v>
      </c>
      <c r="B88" s="302" t="s">
        <v>186</v>
      </c>
      <c r="C88" s="303">
        <f>IFERROR('生産者価格表(106分類)'!C88/'生産者価格表(106分類)'!C$119,0)</f>
        <v>1.6927164518425277E-3</v>
      </c>
      <c r="D88" s="303">
        <f>IFERROR('生産者価格表(106分類)'!D88/'生産者価格表(106分類)'!D$119,0)</f>
        <v>2.593127150109805E-3</v>
      </c>
      <c r="E88" s="303">
        <f>IFERROR('生産者価格表(106分類)'!E88/'生産者価格表(106分類)'!E$119,0)</f>
        <v>4.0267084691258835E-3</v>
      </c>
      <c r="F88" s="303">
        <f>IFERROR('生産者価格表(106分類)'!F88/'生産者価格表(106分類)'!F$119,0)</f>
        <v>1.7505193044733326E-4</v>
      </c>
      <c r="G88" s="303">
        <f>IFERROR('生産者価格表(106分類)'!G88/'生産者価格表(106分類)'!G$119,0)</f>
        <v>9.8242129274970884E-4</v>
      </c>
      <c r="H88" s="303">
        <f>IFERROR('生産者価格表(106分類)'!H88/'生産者価格表(106分類)'!H$119,0)</f>
        <v>0</v>
      </c>
      <c r="I88" s="303">
        <f>IFERROR('生産者価格表(106分類)'!I88/'生産者価格表(106分類)'!I$119,0)</f>
        <v>3.2330249594129351E-3</v>
      </c>
      <c r="J88" s="303">
        <f>IFERROR('生産者価格表(106分類)'!J88/'生産者価格表(106分類)'!J$119,0)</f>
        <v>1.5523352023584474E-3</v>
      </c>
      <c r="K88" s="303">
        <f>IFERROR('生産者価格表(106分類)'!K88/'生産者価格表(106分類)'!K$119,0)</f>
        <v>1.6305069930320779E-3</v>
      </c>
      <c r="L88" s="303">
        <f>IFERROR('生産者価格表(106分類)'!L88/'生産者価格表(106分類)'!L$119,0)</f>
        <v>2.4640785808399644E-3</v>
      </c>
      <c r="M88" s="303">
        <f>IFERROR('生産者価格表(106分類)'!M88/'生産者価格表(106分類)'!M$119,0)</f>
        <v>0</v>
      </c>
      <c r="N88" s="303">
        <f>IFERROR('生産者価格表(106分類)'!N88/'生産者価格表(106分類)'!N$119,0)</f>
        <v>7.3097718887058221E-4</v>
      </c>
      <c r="O88" s="303">
        <f>IFERROR('生産者価格表(106分類)'!O88/'生産者価格表(106分類)'!O$119,0)</f>
        <v>1.6346347384279449E-3</v>
      </c>
      <c r="P88" s="303">
        <f>IFERROR('生産者価格表(106分類)'!P88/'生産者価格表(106分類)'!P$119,0)</f>
        <v>1.8922524347276071E-3</v>
      </c>
      <c r="Q88" s="303">
        <f>IFERROR('生産者価格表(106分類)'!Q88/'生産者価格表(106分類)'!Q$119,0)</f>
        <v>5.0429355817951434E-3</v>
      </c>
      <c r="R88" s="303">
        <f>IFERROR('生産者価格表(106分類)'!R88/'生産者価格表(106分類)'!R$119,0)</f>
        <v>3.4993320369704375E-3</v>
      </c>
      <c r="S88" s="303">
        <f>IFERROR('生産者価格表(106分類)'!S88/'生産者価格表(106分類)'!S$119,0)</f>
        <v>3.1478920457765477E-3</v>
      </c>
      <c r="T88" s="303">
        <f>IFERROR('生産者価格表(106分類)'!T88/'生産者価格表(106分類)'!T$119,0)</f>
        <v>3.7961517621300637E-3</v>
      </c>
      <c r="U88" s="303">
        <f>IFERROR('生産者価格表(106分類)'!U88/'生産者価格表(106分類)'!U$119,0)</f>
        <v>6.7058067437727707E-3</v>
      </c>
      <c r="V88" s="303">
        <f>IFERROR('生産者価格表(106分類)'!V88/'生産者価格表(106分類)'!V$119,0)</f>
        <v>3.9843303719744065E-3</v>
      </c>
      <c r="W88" s="303">
        <f>IFERROR('生産者価格表(106分類)'!W88/'生産者価格表(106分類)'!W$119,0)</f>
        <v>0</v>
      </c>
      <c r="X88" s="303">
        <f>IFERROR('生産者価格表(106分類)'!X88/'生産者価格表(106分類)'!X$119,0)</f>
        <v>6.4278159502667003E-3</v>
      </c>
      <c r="Y88" s="303">
        <f>IFERROR('生産者価格表(106分類)'!Y88/'生産者価格表(106分類)'!Y$119,0)</f>
        <v>0</v>
      </c>
      <c r="Z88" s="303">
        <f>IFERROR('生産者価格表(106分類)'!Z88/'生産者価格表(106分類)'!Z$119,0)</f>
        <v>1.4632940885743032E-2</v>
      </c>
      <c r="AA88" s="303">
        <f>IFERROR('生産者価格表(106分類)'!AA88/'生産者価格表(106分類)'!AA$119,0)</f>
        <v>5.2074661107968812E-3</v>
      </c>
      <c r="AB88" s="303">
        <f>IFERROR('生産者価格表(106分類)'!AB88/'生産者価格表(106分類)'!AB$119,0)</f>
        <v>3.083564600678384E-4</v>
      </c>
      <c r="AC88" s="303">
        <f>IFERROR('生産者価格表(106分類)'!AC88/'生産者価格表(106分類)'!AC$119,0)</f>
        <v>1.1178992039418407E-3</v>
      </c>
      <c r="AD88" s="303">
        <f>IFERROR('生産者価格表(106分類)'!AD88/'生産者価格表(106分類)'!AD$119,0)</f>
        <v>3.8295813920207864E-3</v>
      </c>
      <c r="AE88" s="303">
        <f>IFERROR('生産者価格表(106分類)'!AE88/'生産者価格表(106分類)'!AE$119,0)</f>
        <v>6.144036484175411E-3</v>
      </c>
      <c r="AF88" s="303">
        <f>IFERROR('生産者価格表(106分類)'!AF88/'生産者価格表(106分類)'!AF$119,0)</f>
        <v>1.2326169405815423E-3</v>
      </c>
      <c r="AG88" s="303">
        <f>IFERROR('生産者価格表(106分類)'!AG88/'生産者価格表(106分類)'!AG$119,0)</f>
        <v>3.9944197360105883E-3</v>
      </c>
      <c r="AH88" s="303">
        <f>IFERROR('生産者価格表(106分類)'!AH88/'生産者価格表(106分類)'!AH$119,0)</f>
        <v>2.5701047775589085E-3</v>
      </c>
      <c r="AI88" s="303">
        <f>IFERROR('生産者価格表(106分類)'!AI88/'生産者価格表(106分類)'!AI$119,0)</f>
        <v>9.0355423036516461E-3</v>
      </c>
      <c r="AJ88" s="303">
        <f>IFERROR('生産者価格表(106分類)'!AJ88/'生産者価格表(106分類)'!AJ$119,0)</f>
        <v>5.3925016348758646E-3</v>
      </c>
      <c r="AK88" s="303">
        <f>IFERROR('生産者価格表(106分類)'!AK88/'生産者価格表(106分類)'!AK$119,0)</f>
        <v>0</v>
      </c>
      <c r="AL88" s="303">
        <f>IFERROR('生産者価格表(106分類)'!AL88/'生産者価格表(106分類)'!AL$119,0)</f>
        <v>0</v>
      </c>
      <c r="AM88" s="303">
        <f>IFERROR('生産者価格表(106分類)'!AM88/'生産者価格表(106分類)'!AM$119,0)</f>
        <v>0</v>
      </c>
      <c r="AN88" s="303">
        <f>IFERROR('生産者価格表(106分類)'!AN88/'生産者価格表(106分類)'!AN$119,0)</f>
        <v>3.541599527339134E-3</v>
      </c>
      <c r="AO88" s="303">
        <f>IFERROR('生産者価格表(106分類)'!AO88/'生産者価格表(106分類)'!AO$119,0)</f>
        <v>1.326447016918967E-3</v>
      </c>
      <c r="AP88" s="303">
        <f>IFERROR('生産者価格表(106分類)'!AP88/'生産者価格表(106分類)'!AP$119,0)</f>
        <v>4.1730578363259043E-3</v>
      </c>
      <c r="AQ88" s="303">
        <f>IFERROR('生産者価格表(106分類)'!AQ88/'生産者価格表(106分類)'!AQ$119,0)</f>
        <v>3.7720960389222009E-3</v>
      </c>
      <c r="AR88" s="303">
        <f>IFERROR('生産者価格表(106分類)'!AR88/'生産者価格表(106分類)'!AR$119,0)</f>
        <v>3.6107084528555966E-3</v>
      </c>
      <c r="AS88" s="303">
        <f>IFERROR('生産者価格表(106分類)'!AS88/'生産者価格表(106分類)'!AS$119,0)</f>
        <v>3.7362524170931207E-3</v>
      </c>
      <c r="AT88" s="303">
        <f>IFERROR('生産者価格表(106分類)'!AT88/'生産者価格表(106分類)'!AT$119,0)</f>
        <v>6.1123657689664095E-3</v>
      </c>
      <c r="AU88" s="303">
        <f>IFERROR('生産者価格表(106分類)'!AU88/'生産者価格表(106分類)'!AU$119,0)</f>
        <v>4.6002181193314151E-3</v>
      </c>
      <c r="AV88" s="303">
        <f>IFERROR('生産者価格表(106分類)'!AV88/'生産者価格表(106分類)'!AV$119,0)</f>
        <v>5.9582524963550602E-3</v>
      </c>
      <c r="AW88" s="303">
        <f>IFERROR('生産者価格表(106分類)'!AW88/'生産者価格表(106分類)'!AW$119,0)</f>
        <v>7.6383195527230515E-3</v>
      </c>
      <c r="AX88" s="303">
        <f>IFERROR('生産者価格表(106分類)'!AX88/'生産者価格表(106分類)'!AX$119,0)</f>
        <v>1.3993484576065479E-2</v>
      </c>
      <c r="AY88" s="303">
        <f>IFERROR('生産者価格表(106分類)'!AY88/'生産者価格表(106分類)'!AY$119,0)</f>
        <v>3.0977950054012838E-4</v>
      </c>
      <c r="AZ88" s="303">
        <f>IFERROR('生産者価格表(106分類)'!AZ88/'生産者価格表(106分類)'!AZ$119,0)</f>
        <v>6.3493228612324292E-3</v>
      </c>
      <c r="BA88" s="303">
        <f>IFERROR('生産者価格表(106分類)'!BA88/'生産者価格表(106分類)'!BA$119,0)</f>
        <v>7.7622433068160798E-3</v>
      </c>
      <c r="BB88" s="303">
        <f>IFERROR('生産者価格表(106分類)'!BB88/'生産者価格表(106分類)'!BB$119,0)</f>
        <v>6.4363957482452099E-3</v>
      </c>
      <c r="BC88" s="303">
        <f>IFERROR('生産者価格表(106分類)'!BC88/'生産者価格表(106分類)'!BC$119,0)</f>
        <v>2.695463323255429E-2</v>
      </c>
      <c r="BD88" s="303">
        <f>IFERROR('生産者価格表(106分類)'!BD88/'生産者価格表(106分類)'!BD$119,0)</f>
        <v>0</v>
      </c>
      <c r="BE88" s="303">
        <f>IFERROR('生産者価格表(106分類)'!BE88/'生産者価格表(106分類)'!BE$119,0)</f>
        <v>9.3300248138957821E-4</v>
      </c>
      <c r="BF88" s="303">
        <f>IFERROR('生産者価格表(106分類)'!BF88/'生産者価格表(106分類)'!BF$119,0)</f>
        <v>1.6825628666048266E-3</v>
      </c>
      <c r="BG88" s="303">
        <f>IFERROR('生産者価格表(106分類)'!BG88/'生産者価格表(106分類)'!BG$119,0)</f>
        <v>2.0293416996766509E-3</v>
      </c>
      <c r="BH88" s="303">
        <f>IFERROR('生産者価格表(106分類)'!BH88/'生産者価格表(106分類)'!BH$119,0)</f>
        <v>2.7083697361523678E-3</v>
      </c>
      <c r="BI88" s="303">
        <f>IFERROR('生産者価格表(106分類)'!BI88/'生産者価格表(106分類)'!BI$119,0)</f>
        <v>4.2108809162876874E-3</v>
      </c>
      <c r="BJ88" s="303">
        <f>IFERROR('生産者価格表(106分類)'!BJ88/'生産者価格表(106分類)'!BJ$119,0)</f>
        <v>6.0463513292903401E-5</v>
      </c>
      <c r="BK88" s="303">
        <f>IFERROR('生産者価格表(106分類)'!BK88/'生産者価格表(106分類)'!BK$119,0)</f>
        <v>1.6497820352346867E-3</v>
      </c>
      <c r="BL88" s="303">
        <f>IFERROR('生産者価格表(106分類)'!BL88/'生産者価格表(106分類)'!BL$119,0)</f>
        <v>1.8224051778275964E-3</v>
      </c>
      <c r="BM88" s="303">
        <f>IFERROR('生産者価格表(106分類)'!BM88/'生産者価格表(106分類)'!BM$119,0)</f>
        <v>2.6783146892387236E-3</v>
      </c>
      <c r="BN88" s="303">
        <f>IFERROR('生産者価格表(106分類)'!BN88/'生産者価格表(106分類)'!BN$119,0)</f>
        <v>4.6417874326739961E-3</v>
      </c>
      <c r="BO88" s="303">
        <f>IFERROR('生産者価格表(106分類)'!BO88/'生産者価格表(106分類)'!BO$119,0)</f>
        <v>1.7955778346576981E-2</v>
      </c>
      <c r="BP88" s="303">
        <f>IFERROR('生産者価格表(106分類)'!BP88/'生産者価格表(106分類)'!BP$119,0)</f>
        <v>8.1038198818700977E-3</v>
      </c>
      <c r="BQ88" s="303">
        <f>IFERROR('生産者価格表(106分類)'!BQ88/'生産者価格表(106分類)'!BQ$119,0)</f>
        <v>3.8510550886408944E-2</v>
      </c>
      <c r="BR88" s="303">
        <f>IFERROR('生産者価格表(106分類)'!BR88/'生産者価格表(106分類)'!BR$119,0)</f>
        <v>3.6759796629623124E-3</v>
      </c>
      <c r="BS88" s="303">
        <f>IFERROR('生産者価格表(106分類)'!BS88/'生産者価格表(106分類)'!BS$119,0)</f>
        <v>1.589784944925424E-2</v>
      </c>
      <c r="BT88" s="303">
        <f>IFERROR('生産者価格表(106分類)'!BT88/'生産者価格表(106分類)'!BT$119,0)</f>
        <v>3.7719100834768565E-2</v>
      </c>
      <c r="BU88" s="303">
        <f>IFERROR('生産者価格表(106分類)'!BU88/'生産者価格表(106分類)'!BU$119,0)</f>
        <v>5.3796547802992811E-3</v>
      </c>
      <c r="BV88" s="303">
        <f>IFERROR('生産者価格表(106分類)'!BV88/'生産者価格表(106分類)'!BV$119,0)</f>
        <v>3.1692605674836149E-3</v>
      </c>
      <c r="BW88" s="303">
        <f>IFERROR('生産者価格表(106分類)'!BW88/'生産者価格表(106分類)'!BW$119,0)</f>
        <v>0</v>
      </c>
      <c r="BX88" s="303">
        <f>IFERROR('生産者価格表(106分類)'!BX88/'生産者価格表(106分類)'!BX$119,0)</f>
        <v>8.1813479062487566E-4</v>
      </c>
      <c r="BY88" s="303">
        <f>IFERROR('生産者価格表(106分類)'!BY88/'生産者価格表(106分類)'!BY$119,0)</f>
        <v>1.3853789121799649E-3</v>
      </c>
      <c r="BZ88" s="303">
        <f>IFERROR('生産者価格表(106分類)'!BZ88/'生産者価格表(106分類)'!BZ$119,0)</f>
        <v>0</v>
      </c>
      <c r="CA88" s="303">
        <f>IFERROR('生産者価格表(106分類)'!CA88/'生産者価格表(106分類)'!CA$119,0)</f>
        <v>5.6263270574152041E-3</v>
      </c>
      <c r="CB88" s="303">
        <f>IFERROR('生産者価格表(106分類)'!CB88/'生産者価格表(106分類)'!CB$119,0)</f>
        <v>5.9620459602348864E-3</v>
      </c>
      <c r="CC88" s="303">
        <f>IFERROR('生産者価格表(106分類)'!CC88/'生産者価格表(106分類)'!CC$119,0)</f>
        <v>4.182657065240826E-3</v>
      </c>
      <c r="CD88" s="303">
        <f>IFERROR('生産者価格表(106分類)'!CD88/'生産者価格表(106分類)'!CD$119,0)</f>
        <v>9.2683118984870777E-3</v>
      </c>
      <c r="CE88" s="303">
        <f>IFERROR('生産者価格表(106分類)'!CE88/'生産者価格表(106分類)'!CE$119,0)</f>
        <v>1.761297880749884E-2</v>
      </c>
      <c r="CF88" s="303">
        <f>IFERROR('生産者価格表(106分類)'!CF88/'生産者価格表(106分類)'!CF$119,0)</f>
        <v>4.2443227522345897E-3</v>
      </c>
      <c r="CG88" s="303">
        <f>IFERROR('生産者価格表(106分類)'!CG88/'生産者価格表(106分類)'!CG$119,0)</f>
        <v>3.1312556266295047E-2</v>
      </c>
      <c r="CH88" s="303">
        <f>IFERROR('生産者価格表(106分類)'!CH88/'生産者価格表(106分類)'!CH$119,0)</f>
        <v>5.8772085747804759E-3</v>
      </c>
      <c r="CI88" s="303">
        <f>IFERROR('生産者価格表(106分類)'!CI88/'生産者価格表(106分類)'!CI$119,0)</f>
        <v>2.7379349465226976E-2</v>
      </c>
      <c r="CJ88" s="303">
        <f>IFERROR('生産者価格表(106分類)'!CJ88/'生産者価格表(106分類)'!CJ$119,0)</f>
        <v>7.8655090552970819E-2</v>
      </c>
      <c r="CK88" s="303">
        <f>IFERROR('生産者価格表(106分類)'!CK88/'生産者価格表(106分類)'!CK$119,0)</f>
        <v>2.8738729950348124E-2</v>
      </c>
      <c r="CL88" s="303">
        <f>IFERROR('生産者価格表(106分類)'!CL88/'生産者価格表(106分類)'!CL$119,0)</f>
        <v>1.3462357261230087E-2</v>
      </c>
      <c r="CM88" s="303">
        <f>IFERROR('生産者価格表(106分類)'!CM88/'生産者価格表(106分類)'!CM$119,0)</f>
        <v>2.6607520624306836E-3</v>
      </c>
      <c r="CN88" s="303">
        <f>IFERROR('生産者価格表(106分類)'!CN88/'生産者価格表(106分類)'!CN$119,0)</f>
        <v>6.6552646359238719E-3</v>
      </c>
      <c r="CO88" s="303">
        <f>IFERROR('生産者価格表(106分類)'!CO88/'生産者価格表(106分類)'!CO$119,0)</f>
        <v>6.9287741165275467E-3</v>
      </c>
      <c r="CP88" s="303">
        <f>IFERROR('生産者価格表(106分類)'!CP88/'生産者価格表(106分類)'!CP$119,0)</f>
        <v>1.5157376272595915E-2</v>
      </c>
      <c r="CQ88" s="303">
        <f>IFERROR('生産者価格表(106分類)'!CQ88/'生産者価格表(106分類)'!CQ$119,0)</f>
        <v>8.2032010239463642E-3</v>
      </c>
      <c r="CR88" s="303">
        <f>IFERROR('生産者価格表(106分類)'!CR88/'生産者価格表(106分類)'!CR$119,0)</f>
        <v>1.2182755415340414E-3</v>
      </c>
      <c r="CS88" s="303">
        <f>IFERROR('生産者価格表(106分類)'!CS88/'生産者価格表(106分類)'!CS$119,0)</f>
        <v>3.8174043338758103E-2</v>
      </c>
      <c r="CT88" s="303">
        <f>IFERROR('生産者価格表(106分類)'!CT88/'生産者価格表(106分類)'!CT$119,0)</f>
        <v>8.7008489556726874E-3</v>
      </c>
      <c r="CU88" s="303">
        <f>IFERROR('生産者価格表(106分類)'!CU88/'生産者価格表(106分類)'!CU$119,0)</f>
        <v>8.2122160353189193E-3</v>
      </c>
      <c r="CV88" s="303">
        <f>IFERROR('生産者価格表(106分類)'!CV88/'生産者価格表(106分類)'!CV$119,0)</f>
        <v>1.0364114487496686E-3</v>
      </c>
      <c r="CW88" s="303">
        <f>IFERROR('生産者価格表(106分類)'!CW88/'生産者価格表(106分類)'!CW$119,0)</f>
        <v>1.9206276182122624E-2</v>
      </c>
      <c r="CX88" s="303">
        <f>IFERROR('生産者価格表(106分類)'!CX88/'生産者価格表(106分類)'!CX$119,0)</f>
        <v>1.5285782170753501E-2</v>
      </c>
      <c r="CY88" s="303">
        <f>IFERROR('生産者価格表(106分類)'!CY88/'生産者価格表(106分類)'!CY$119,0)</f>
        <v>1.7686626017522759E-3</v>
      </c>
      <c r="CZ88" s="303">
        <f>IFERROR('生産者価格表(106分類)'!CZ88/'生産者価格表(106分類)'!CZ$119,0)</f>
        <v>2.0508754189684151E-4</v>
      </c>
      <c r="DA88" s="303">
        <f>IFERROR('生産者価格表(106分類)'!DA88/'生産者価格表(106分類)'!DA$119,0)</f>
        <v>6.6674176338440885E-3</v>
      </c>
      <c r="DB88" s="303">
        <f>IFERROR('生産者価格表(106分類)'!DB88/'生産者価格表(106分類)'!DB$119,0)</f>
        <v>4.9255959594797678E-3</v>
      </c>
      <c r="DC88" s="303">
        <f>IFERROR('生産者価格表(106分類)'!DC88/'生産者価格表(106分類)'!DC$119,0)</f>
        <v>0</v>
      </c>
      <c r="DD88" s="304">
        <f>IFERROR('生産者価格表(106分類)'!DD88/'生産者価格表(106分類)'!DD$119,0)</f>
        <v>3.829171329632201E-3</v>
      </c>
      <c r="DE88" s="304">
        <f>IFERROR('生産者価格表(106分類)'!DE88/'生産者価格表(106分類)'!DE$119,0)</f>
        <v>8.1791366334362861E-3</v>
      </c>
    </row>
    <row r="89" spans="1:109" x14ac:dyDescent="0.15">
      <c r="A89" s="305" t="s">
        <v>187</v>
      </c>
      <c r="B89" s="306" t="s">
        <v>188</v>
      </c>
      <c r="C89" s="307">
        <f>IFERROR('生産者価格表(106分類)'!C89/'生産者価格表(106分類)'!C$119,0)</f>
        <v>4.879847281294103E-5</v>
      </c>
      <c r="D89" s="307">
        <f>IFERROR('生産者価格表(106分類)'!D89/'生産者価格表(106分類)'!D$119,0)</f>
        <v>5.7478914945610406E-5</v>
      </c>
      <c r="E89" s="307">
        <f>IFERROR('生産者価格表(106分類)'!E89/'生産者価格表(106分類)'!E$119,0)</f>
        <v>4.8527903040847004E-4</v>
      </c>
      <c r="F89" s="307">
        <f>IFERROR('生産者価格表(106分類)'!F89/'生産者価格表(106分類)'!F$119,0)</f>
        <v>5.0223812913858844E-5</v>
      </c>
      <c r="G89" s="307">
        <f>IFERROR('生産者価格表(106分類)'!G89/'生産者価格表(106分類)'!G$119,0)</f>
        <v>3.4499897830754699E-5</v>
      </c>
      <c r="H89" s="307">
        <f>IFERROR('生産者価格表(106分類)'!H89/'生産者価格表(106分類)'!H$119,0)</f>
        <v>0</v>
      </c>
      <c r="I89" s="307">
        <f>IFERROR('生産者価格表(106分類)'!I89/'生産者価格表(106分類)'!I$119,0)</f>
        <v>2.0976713856159487E-4</v>
      </c>
      <c r="J89" s="307">
        <f>IFERROR('生産者価格表(106分類)'!J89/'生産者価格表(106分類)'!J$119,0)</f>
        <v>1.5176398132764457E-4</v>
      </c>
      <c r="K89" s="307">
        <f>IFERROR('生産者価格表(106分類)'!K89/'生産者価格表(106分類)'!K$119,0)</f>
        <v>7.6793211893305644E-5</v>
      </c>
      <c r="L89" s="307">
        <f>IFERROR('生産者価格表(106分類)'!L89/'生産者価格表(106分類)'!L$119,0)</f>
        <v>1.7187760023162172E-4</v>
      </c>
      <c r="M89" s="307">
        <f>IFERROR('生産者価格表(106分類)'!M89/'生産者価格表(106分類)'!M$119,0)</f>
        <v>0</v>
      </c>
      <c r="N89" s="307">
        <f>IFERROR('生産者価格表(106分類)'!N89/'生産者価格表(106分類)'!N$119,0)</f>
        <v>3.0940833391347393E-5</v>
      </c>
      <c r="O89" s="307">
        <f>IFERROR('生産者価格表(106分類)'!O89/'生産者価格表(106分類)'!O$119,0)</f>
        <v>1.3113674207537618E-4</v>
      </c>
      <c r="P89" s="307">
        <f>IFERROR('生産者価格表(106分類)'!P89/'生産者価格表(106分類)'!P$119,0)</f>
        <v>1.2497118883559273E-4</v>
      </c>
      <c r="Q89" s="307">
        <f>IFERROR('生産者価格表(106分類)'!Q89/'生産者価格表(106分類)'!Q$119,0)</f>
        <v>9.3230741848313587E-5</v>
      </c>
      <c r="R89" s="307">
        <f>IFERROR('生産者価格表(106分類)'!R89/'生産者価格表(106分類)'!R$119,0)</f>
        <v>2.3456791225187875E-3</v>
      </c>
      <c r="S89" s="307">
        <f>IFERROR('生産者価格表(106分類)'!S89/'生産者価格表(106分類)'!S$119,0)</f>
        <v>5.01955196450691E-4</v>
      </c>
      <c r="T89" s="307">
        <f>IFERROR('生産者価格表(106分類)'!T89/'生産者価格表(106分類)'!T$119,0)</f>
        <v>1.0438744746325051E-4</v>
      </c>
      <c r="U89" s="307">
        <f>IFERROR('生産者価格表(106分類)'!U89/'生産者価格表(106分類)'!U$119,0)</f>
        <v>6.9299435312522161E-4</v>
      </c>
      <c r="V89" s="307">
        <f>IFERROR('生産者価格表(106分類)'!V89/'生産者価格表(106分類)'!V$119,0)</f>
        <v>1.434072119486889E-4</v>
      </c>
      <c r="W89" s="307">
        <f>IFERROR('生産者価格表(106分類)'!W89/'生産者価格表(106分類)'!W$119,0)</f>
        <v>0</v>
      </c>
      <c r="X89" s="307">
        <f>IFERROR('生産者価格表(106分類)'!X89/'生産者価格表(106分類)'!X$119,0)</f>
        <v>4.2706264600025874E-4</v>
      </c>
      <c r="Y89" s="307">
        <f>IFERROR('生産者価格表(106分類)'!Y89/'生産者価格表(106分類)'!Y$119,0)</f>
        <v>0</v>
      </c>
      <c r="Z89" s="307">
        <f>IFERROR('生産者価格表(106分類)'!Z89/'生産者価格表(106分類)'!Z$119,0)</f>
        <v>2.6300460699345135E-3</v>
      </c>
      <c r="AA89" s="307">
        <f>IFERROR('生産者価格表(106分類)'!AA89/'生産者価格表(106分類)'!AA$119,0)</f>
        <v>1.0524241981302947E-3</v>
      </c>
      <c r="AB89" s="307">
        <f>IFERROR('生産者価格表(106分類)'!AB89/'生産者価格表(106分類)'!AB$119,0)</f>
        <v>5.139274334463974E-5</v>
      </c>
      <c r="AC89" s="307">
        <f>IFERROR('生産者価格表(106分類)'!AC89/'生産者価格表(106分類)'!AC$119,0)</f>
        <v>2.3141225559305619E-5</v>
      </c>
      <c r="AD89" s="307">
        <f>IFERROR('生産者価格表(106分類)'!AD89/'生産者価格表(106分類)'!AD$119,0)</f>
        <v>3.9056065578413622E-4</v>
      </c>
      <c r="AE89" s="307">
        <f>IFERROR('生産者価格表(106分類)'!AE89/'生産者価格表(106分類)'!AE$119,0)</f>
        <v>2.3224880180731794E-4</v>
      </c>
      <c r="AF89" s="307">
        <f>IFERROR('生産者価格表(106分類)'!AF89/'生産者価格表(106分類)'!AF$119,0)</f>
        <v>6.321112515802781E-5</v>
      </c>
      <c r="AG89" s="307">
        <f>IFERROR('生産者価格表(106分類)'!AG89/'生産者価格表(106分類)'!AG$119,0)</f>
        <v>4.7694564012066727E-5</v>
      </c>
      <c r="AH89" s="307">
        <f>IFERROR('生産者価格表(106分類)'!AH89/'生産者価格表(106分類)'!AH$119,0)</f>
        <v>1.5686501573376787E-4</v>
      </c>
      <c r="AI89" s="307">
        <f>IFERROR('生産者価格表(106分類)'!AI89/'生産者価格表(106分類)'!AI$119,0)</f>
        <v>4.5630247343921415E-5</v>
      </c>
      <c r="AJ89" s="307">
        <f>IFERROR('生産者価格表(106分類)'!AJ89/'生産者価格表(106分類)'!AJ$119,0)</f>
        <v>2.8436086907691047E-4</v>
      </c>
      <c r="AK89" s="307">
        <f>IFERROR('生産者価格表(106分類)'!AK89/'生産者価格表(106分類)'!AK$119,0)</f>
        <v>0</v>
      </c>
      <c r="AL89" s="307">
        <f>IFERROR('生産者価格表(106分類)'!AL89/'生産者価格表(106分類)'!AL$119,0)</f>
        <v>0</v>
      </c>
      <c r="AM89" s="307">
        <f>IFERROR('生産者価格表(106分類)'!AM89/'生産者価格表(106分類)'!AM$119,0)</f>
        <v>0</v>
      </c>
      <c r="AN89" s="307">
        <f>IFERROR('生産者価格表(106分類)'!AN89/'生産者価格表(106分類)'!AN$119,0)</f>
        <v>1.2085078955849179E-4</v>
      </c>
      <c r="AO89" s="307">
        <f>IFERROR('生産者価格表(106分類)'!AO89/'生産者価格表(106分類)'!AO$119,0)</f>
        <v>1.6907094093202731E-4</v>
      </c>
      <c r="AP89" s="307">
        <f>IFERROR('生産者価格表(106分類)'!AP89/'生産者価格表(106分類)'!AP$119,0)</f>
        <v>3.8347017955427229E-4</v>
      </c>
      <c r="AQ89" s="307">
        <f>IFERROR('生産者価格表(106分類)'!AQ89/'生産者価格表(106分類)'!AQ$119,0)</f>
        <v>1.5518116615819181E-4</v>
      </c>
      <c r="AR89" s="307">
        <f>IFERROR('生産者価格表(106分類)'!AR89/'生産者価格表(106分類)'!AR$119,0)</f>
        <v>1.4106177504124736E-3</v>
      </c>
      <c r="AS89" s="307">
        <f>IFERROR('生産者価格表(106分類)'!AS89/'生産者価格表(106分類)'!AS$119,0)</f>
        <v>3.8860770754226692E-4</v>
      </c>
      <c r="AT89" s="307">
        <f>IFERROR('生産者価格表(106分類)'!AT89/'生産者価格表(106分類)'!AT$119,0)</f>
        <v>1.6056928453047245E-4</v>
      </c>
      <c r="AU89" s="307">
        <f>IFERROR('生産者価格表(106分類)'!AU89/'生産者価格表(106分類)'!AU$119,0)</f>
        <v>1.1570180644801882E-3</v>
      </c>
      <c r="AV89" s="307">
        <f>IFERROR('生産者価格表(106分類)'!AV89/'生産者価格表(106分類)'!AV$119,0)</f>
        <v>9.058605108302019E-4</v>
      </c>
      <c r="AW89" s="307">
        <f>IFERROR('生産者価格表(106分類)'!AW89/'生産者価格表(106分類)'!AW$119,0)</f>
        <v>8.4054094692546065E-4</v>
      </c>
      <c r="AX89" s="307">
        <f>IFERROR('生産者価格表(106分類)'!AX89/'生産者価格表(106分類)'!AX$119,0)</f>
        <v>2.8013184965072394E-4</v>
      </c>
      <c r="AY89" s="307">
        <f>IFERROR('生産者価格表(106分類)'!AY89/'生産者価格表(106分類)'!AY$119,0)</f>
        <v>3.9715320582067737E-5</v>
      </c>
      <c r="AZ89" s="307">
        <f>IFERROR('生産者価格表(106分類)'!AZ89/'生産者価格表(106分類)'!AZ$119,0)</f>
        <v>3.4866223804455535E-3</v>
      </c>
      <c r="BA89" s="307">
        <f>IFERROR('生産者価格表(106分類)'!BA89/'生産者価格表(106分類)'!BA$119,0)</f>
        <v>3.1318550625049552E-4</v>
      </c>
      <c r="BB89" s="307">
        <f>IFERROR('生産者価格表(106分類)'!BB89/'生産者価格表(106分類)'!BB$119,0)</f>
        <v>5.3585226645542086E-3</v>
      </c>
      <c r="BC89" s="307">
        <f>IFERROR('生産者価格表(106分類)'!BC89/'生産者価格表(106分類)'!BC$119,0)</f>
        <v>1.9843404873725364E-4</v>
      </c>
      <c r="BD89" s="307">
        <f>IFERROR('生産者価格表(106分類)'!BD89/'生産者価格表(106分類)'!BD$119,0)</f>
        <v>0</v>
      </c>
      <c r="BE89" s="307">
        <f>IFERROR('生産者価格表(106分類)'!BE89/'生産者価格表(106分類)'!BE$119,0)</f>
        <v>2.7791563275434241E-4</v>
      </c>
      <c r="BF89" s="307">
        <f>IFERROR('生産者価格表(106分類)'!BF89/'生産者価格表(106分類)'!BF$119,0)</f>
        <v>2.509685926165451E-4</v>
      </c>
      <c r="BG89" s="307">
        <f>IFERROR('生産者価格表(106分類)'!BG89/'生産者価格表(106分類)'!BG$119,0)</f>
        <v>2.6595635130403738E-3</v>
      </c>
      <c r="BH89" s="307">
        <f>IFERROR('生産者価格表(106分類)'!BH89/'生産者価格表(106分類)'!BH$119,0)</f>
        <v>8.7366765682334434E-5</v>
      </c>
      <c r="BI89" s="307">
        <f>IFERROR('生産者価格表(106分類)'!BI89/'生産者価格表(106分類)'!BI$119,0)</f>
        <v>3.0048846218628936E-4</v>
      </c>
      <c r="BJ89" s="307">
        <f>IFERROR('生産者価格表(106分類)'!BJ89/'生産者価格表(106分類)'!BJ$119,0)</f>
        <v>4.3836047137354965E-5</v>
      </c>
      <c r="BK89" s="307">
        <f>IFERROR('生産者価格表(106分類)'!BK89/'生産者価格表(106分類)'!BK$119,0)</f>
        <v>1.0811978458313023E-4</v>
      </c>
      <c r="BL89" s="307">
        <f>IFERROR('生産者価格表(106分類)'!BL89/'生産者価格表(106分類)'!BL$119,0)</f>
        <v>3.1181973027548821E-4</v>
      </c>
      <c r="BM89" s="307">
        <f>IFERROR('生産者価格表(106分類)'!BM89/'生産者価格表(106分類)'!BM$119,0)</f>
        <v>1.977474471967787E-5</v>
      </c>
      <c r="BN89" s="307">
        <f>IFERROR('生産者価格表(106分類)'!BN89/'生産者価格表(106分類)'!BN$119,0)</f>
        <v>2.0573356310566621E-5</v>
      </c>
      <c r="BO89" s="307">
        <f>IFERROR('生産者価格表(106分類)'!BO89/'生産者価格表(106分類)'!BO$119,0)</f>
        <v>2.9501816323260817E-5</v>
      </c>
      <c r="BP89" s="307">
        <f>IFERROR('生産者価格表(106分類)'!BP89/'生産者価格表(106分類)'!BP$119,0)</f>
        <v>3.5862143869699509E-5</v>
      </c>
      <c r="BQ89" s="307">
        <f>IFERROR('生産者価格表(106分類)'!BQ89/'生産者価格表(106分類)'!BQ$119,0)</f>
        <v>2.9972012454580716E-4</v>
      </c>
      <c r="BR89" s="307">
        <f>IFERROR('生産者価格表(106分類)'!BR89/'生産者価格表(106分類)'!BR$119,0)</f>
        <v>2.6589406939297344E-4</v>
      </c>
      <c r="BS89" s="307">
        <f>IFERROR('生産者価格表(106分類)'!BS89/'生産者価格表(106分類)'!BS$119,0)</f>
        <v>4.6587477956866064E-3</v>
      </c>
      <c r="BT89" s="307">
        <f>IFERROR('生産者価格表(106分類)'!BT89/'生産者価格表(106分類)'!BT$119,0)</f>
        <v>3.0478215334964671E-3</v>
      </c>
      <c r="BU89" s="307">
        <f>IFERROR('生産者価格表(106分類)'!BU89/'生産者価格表(106分類)'!BU$119,0)</f>
        <v>2.7872119024022494E-4</v>
      </c>
      <c r="BV89" s="307">
        <f>IFERROR('生産者価格表(106分類)'!BV89/'生産者価格表(106分類)'!BV$119,0)</f>
        <v>1.4144896786456261E-3</v>
      </c>
      <c r="BW89" s="307">
        <f>IFERROR('生産者価格表(106分類)'!BW89/'生産者価格表(106分類)'!BW$119,0)</f>
        <v>0</v>
      </c>
      <c r="BX89" s="307">
        <f>IFERROR('生産者価格表(106分類)'!BX89/'生産者価格表(106分類)'!BX$119,0)</f>
        <v>1.0208115026992613E-3</v>
      </c>
      <c r="BY89" s="307">
        <f>IFERROR('生産者価格表(106分類)'!BY89/'生産者価格表(106分類)'!BY$119,0)</f>
        <v>3.8197388203643686E-4</v>
      </c>
      <c r="BZ89" s="307">
        <f>IFERROR('生産者価格表(106分類)'!BZ89/'生産者価格表(106分類)'!BZ$119,0)</f>
        <v>0</v>
      </c>
      <c r="CA89" s="307">
        <f>IFERROR('生産者価格表(106分類)'!CA89/'生産者価格表(106分類)'!CA$119,0)</f>
        <v>8.9483473249209102E-4</v>
      </c>
      <c r="CB89" s="307">
        <f>IFERROR('生産者価格表(106分類)'!CB89/'生産者価格表(106分類)'!CB$119,0)</f>
        <v>2.8437426954844487E-4</v>
      </c>
      <c r="CC89" s="307">
        <f>IFERROR('生産者価格表(106分類)'!CC89/'生産者価格表(106分類)'!CC$119,0)</f>
        <v>1.3606811071344726E-3</v>
      </c>
      <c r="CD89" s="307">
        <f>IFERROR('生産者価格表(106分類)'!CD89/'生産者価格表(106分類)'!CD$119,0)</f>
        <v>7.8154620861183499E-4</v>
      </c>
      <c r="CE89" s="307">
        <f>IFERROR('生産者価格表(106分類)'!CE89/'生産者価格表(106分類)'!CE$119,0)</f>
        <v>1.0651698556362157E-3</v>
      </c>
      <c r="CF89" s="307">
        <f>IFERROR('生産者価格表(106分類)'!CF89/'生産者価格表(106分類)'!CF$119,0)</f>
        <v>2.0921500946037442E-3</v>
      </c>
      <c r="CG89" s="307">
        <f>IFERROR('生産者価格表(106分類)'!CG89/'生産者価格表(106分類)'!CG$119,0)</f>
        <v>1.970843825870763E-2</v>
      </c>
      <c r="CH89" s="307">
        <f>IFERROR('生産者価格表(106分類)'!CH89/'生産者価格表(106分類)'!CH$119,0)</f>
        <v>9.2320381101354473E-3</v>
      </c>
      <c r="CI89" s="307">
        <f>IFERROR('生産者価格表(106分類)'!CI89/'生産者価格表(106分類)'!CI$119,0)</f>
        <v>1.166946476946123E-2</v>
      </c>
      <c r="CJ89" s="307">
        <f>IFERROR('生産者価格表(106分類)'!CJ89/'生産者価格表(106分類)'!CJ$119,0)</f>
        <v>0.13278483356998141</v>
      </c>
      <c r="CK89" s="307">
        <f>IFERROR('生産者価格表(106分類)'!CK89/'生産者価格表(106分類)'!CK$119,0)</f>
        <v>7.2580525155792469E-3</v>
      </c>
      <c r="CL89" s="307">
        <f>IFERROR('生産者価格表(106分類)'!CL89/'生産者価格表(106分類)'!CL$119,0)</f>
        <v>4.7308041144049015E-4</v>
      </c>
      <c r="CM89" s="307">
        <f>IFERROR('生産者価格表(106分類)'!CM89/'生産者価格表(106分類)'!CM$119,0)</f>
        <v>1.0646000380239946E-4</v>
      </c>
      <c r="CN89" s="307">
        <f>IFERROR('生産者価格表(106分類)'!CN89/'生産者価格表(106分類)'!CN$119,0)</f>
        <v>3.6818331621896183E-4</v>
      </c>
      <c r="CO89" s="307">
        <f>IFERROR('生産者価格表(106分類)'!CO89/'生産者価格表(106分類)'!CO$119,0)</f>
        <v>5.3668495186811337E-5</v>
      </c>
      <c r="CP89" s="307">
        <f>IFERROR('生産者価格表(106分類)'!CP89/'生産者価格表(106分類)'!CP$119,0)</f>
        <v>3.1210469755063748E-4</v>
      </c>
      <c r="CQ89" s="307">
        <f>IFERROR('生産者価格表(106分類)'!CQ89/'生産者価格表(106分類)'!CQ$119,0)</f>
        <v>6.25878774759603E-4</v>
      </c>
      <c r="CR89" s="307">
        <f>IFERROR('生産者価格表(106分類)'!CR89/'生産者価格表(106分類)'!CR$119,0)</f>
        <v>5.229491392159192E-5</v>
      </c>
      <c r="CS89" s="307">
        <f>IFERROR('生産者価格表(106分類)'!CS89/'生産者価格表(106分類)'!CS$119,0)</f>
        <v>7.0894439425414797E-4</v>
      </c>
      <c r="CT89" s="307">
        <f>IFERROR('生産者価格表(106分類)'!CT89/'生産者価格表(106分類)'!CT$119,0)</f>
        <v>5.9291487354366389E-4</v>
      </c>
      <c r="CU89" s="307">
        <f>IFERROR('生産者価格表(106分類)'!CU89/'生産者価格表(106分類)'!CU$119,0)</f>
        <v>4.684067726108207E-2</v>
      </c>
      <c r="CV89" s="307">
        <f>IFERROR('生産者価格表(106分類)'!CV89/'生産者価格表(106分類)'!CV$119,0)</f>
        <v>1.1940895557963846E-3</v>
      </c>
      <c r="CW89" s="307">
        <f>IFERROR('生産者価格表(106分類)'!CW89/'生産者価格表(106分類)'!CW$119,0)</f>
        <v>9.9999476954501631E-3</v>
      </c>
      <c r="CX89" s="307">
        <f>IFERROR('生産者価格表(106分類)'!CX89/'生産者価格表(106分類)'!CX$119,0)</f>
        <v>4.8923057798048021E-4</v>
      </c>
      <c r="CY89" s="307">
        <f>IFERROR('生産者価格表(106分類)'!CY89/'生産者価格表(106分類)'!CY$119,0)</f>
        <v>2.1681209463760465E-4</v>
      </c>
      <c r="CZ89" s="307">
        <f>IFERROR('生産者価格表(106分類)'!CZ89/'生産者価格表(106分類)'!CZ$119,0)</f>
        <v>5.8964922995670616E-4</v>
      </c>
      <c r="DA89" s="307">
        <f>IFERROR('生産者価格表(106分類)'!DA89/'生産者価格表(106分類)'!DA$119,0)</f>
        <v>1.3844827991835347E-3</v>
      </c>
      <c r="DB89" s="307">
        <f>IFERROR('生産者価格表(106分類)'!DB89/'生産者価格表(106分類)'!DB$119,0)</f>
        <v>2.9612076863223265E-4</v>
      </c>
      <c r="DC89" s="307">
        <f>IFERROR('生産者価格表(106分類)'!DC89/'生産者価格表(106分類)'!DC$119,0)</f>
        <v>0</v>
      </c>
      <c r="DD89" s="308">
        <f>IFERROR('生産者価格表(106分類)'!DD89/'生産者価格表(106分類)'!DD$119,0)</f>
        <v>1.4134867697419054E-2</v>
      </c>
      <c r="DE89" s="308">
        <f>IFERROR('生産者価格表(106分類)'!DE89/'生産者価格表(106分類)'!DE$119,0)</f>
        <v>1.7138128812409488E-3</v>
      </c>
    </row>
    <row r="90" spans="1:109" x14ac:dyDescent="0.15">
      <c r="A90" s="309" t="s">
        <v>189</v>
      </c>
      <c r="B90" s="302" t="s">
        <v>190</v>
      </c>
      <c r="C90" s="303">
        <f>IFERROR('生産者価格表(106分類)'!C90/'生産者価格表(106分類)'!C$119,0)</f>
        <v>2.9049078147117636E-4</v>
      </c>
      <c r="D90" s="303">
        <f>IFERROR('生産者価格表(106分類)'!D90/'生産者価格表(106分類)'!D$119,0)</f>
        <v>2.7820908226701017E-4</v>
      </c>
      <c r="E90" s="303">
        <f>IFERROR('生産者価格表(106分類)'!E90/'生産者価格表(106分類)'!E$119,0)</f>
        <v>2.9665449441878774E-3</v>
      </c>
      <c r="F90" s="303">
        <f>IFERROR('生産者価格表(106分類)'!F90/'生産者価格表(106分類)'!F$119,0)</f>
        <v>2.5609268487726861E-3</v>
      </c>
      <c r="G90" s="303">
        <f>IFERROR('生産者価格表(106分類)'!G90/'生産者価格表(106分類)'!G$119,0)</f>
        <v>7.2468136454069301E-4</v>
      </c>
      <c r="H90" s="303">
        <f>IFERROR('生産者価格表(106分類)'!H90/'生産者価格表(106分類)'!H$119,0)</f>
        <v>0</v>
      </c>
      <c r="I90" s="303">
        <f>IFERROR('生産者価格表(106分類)'!I90/'生産者価格表(106分類)'!I$119,0)</f>
        <v>1.0937541834493286E-3</v>
      </c>
      <c r="J90" s="303">
        <f>IFERROR('生産者価格表(106分類)'!J90/'生産者価格表(106分類)'!J$119,0)</f>
        <v>9.8048489243990019E-4</v>
      </c>
      <c r="K90" s="303">
        <f>IFERROR('生産者価格表(106分類)'!K90/'生産者価格表(106分類)'!K$119,0)</f>
        <v>8.3502573978752159E-4</v>
      </c>
      <c r="L90" s="303">
        <f>IFERROR('生産者価格表(106分類)'!L90/'生産者価格表(106分類)'!L$119,0)</f>
        <v>7.9420108959739474E-4</v>
      </c>
      <c r="M90" s="303">
        <f>IFERROR('生産者価格表(106分類)'!M90/'生産者価格表(106分類)'!M$119,0)</f>
        <v>0</v>
      </c>
      <c r="N90" s="303">
        <f>IFERROR('生産者価格表(106分類)'!N90/'生産者価格表(106分類)'!N$119,0)</f>
        <v>3.206243860178374E-3</v>
      </c>
      <c r="O90" s="303">
        <f>IFERROR('生産者価格表(106分類)'!O90/'生産者価格表(106分類)'!O$119,0)</f>
        <v>3.3587270993569217E-3</v>
      </c>
      <c r="P90" s="303">
        <f>IFERROR('生産者価格表(106分類)'!P90/'生産者価格表(106分類)'!P$119,0)</f>
        <v>1.5250021958381056E-3</v>
      </c>
      <c r="Q90" s="303">
        <f>IFERROR('生産者価格表(106分類)'!Q90/'生産者価格表(106分類)'!Q$119,0)</f>
        <v>2.425411875053855E-3</v>
      </c>
      <c r="R90" s="303">
        <f>IFERROR('生産者価格表(106分類)'!R90/'生産者価格表(106分類)'!R$119,0)</f>
        <v>3.5406056376615134E-4</v>
      </c>
      <c r="S90" s="303">
        <f>IFERROR('生産者価格表(106分類)'!S90/'生産者価格表(106分類)'!S$119,0)</f>
        <v>1.2526799770660939E-3</v>
      </c>
      <c r="T90" s="303">
        <f>IFERROR('生産者価格表(106分類)'!T90/'生産者価格表(106分類)'!T$119,0)</f>
        <v>2.1028151787957886E-3</v>
      </c>
      <c r="U90" s="303">
        <f>IFERROR('生産者価格表(106分類)'!U90/'生産者価格表(106分類)'!U$119,0)</f>
        <v>5.1780172127904346E-3</v>
      </c>
      <c r="V90" s="303">
        <f>IFERROR('生産者価格表(106分類)'!V90/'生産者価格表(106分類)'!V$119,0)</f>
        <v>1.8953653179218384E-3</v>
      </c>
      <c r="W90" s="303">
        <f>IFERROR('生産者価格表(106分類)'!W90/'生産者価格表(106分類)'!W$119,0)</f>
        <v>0</v>
      </c>
      <c r="X90" s="303">
        <f>IFERROR('生産者価格表(106分類)'!X90/'生産者価格表(106分類)'!X$119,0)</f>
        <v>9.2260749804064799E-5</v>
      </c>
      <c r="Y90" s="303">
        <f>IFERROR('生産者価格表(106分類)'!Y90/'生産者価格表(106分類)'!Y$119,0)</f>
        <v>0</v>
      </c>
      <c r="Z90" s="303">
        <f>IFERROR('生産者価格表(106分類)'!Z90/'生産者価格表(106分類)'!Z$119,0)</f>
        <v>2.7536052812737188E-3</v>
      </c>
      <c r="AA90" s="303">
        <f>IFERROR('生産者価格表(106分類)'!AA90/'生産者価格表(106分類)'!AA$119,0)</f>
        <v>1.2570622366556298E-3</v>
      </c>
      <c r="AB90" s="303">
        <f>IFERROR('生産者価格表(106分類)'!AB90/'生産者価格表(106分類)'!AB$119,0)</f>
        <v>1.0278548668927948E-4</v>
      </c>
      <c r="AC90" s="303">
        <f>IFERROR('生産者価格表(106分類)'!AC90/'生産者価格表(106分類)'!AC$119,0)</f>
        <v>1.3991540992010936E-3</v>
      </c>
      <c r="AD90" s="303">
        <f>IFERROR('生産者価格表(106分類)'!AD90/'生産者価格表(106分類)'!AD$119,0)</f>
        <v>7.483261419986122E-4</v>
      </c>
      <c r="AE90" s="303">
        <f>IFERROR('生産者価格表(106分類)'!AE90/'生産者価格表(106分類)'!AE$119,0)</f>
        <v>1.9002174693326015E-3</v>
      </c>
      <c r="AF90" s="303">
        <f>IFERROR('生産者価格表(106分類)'!AF90/'生産者価格表(106分類)'!AF$119,0)</f>
        <v>2.2123893805309734E-3</v>
      </c>
      <c r="AG90" s="303">
        <f>IFERROR('生産者価格表(106分類)'!AG90/'生産者価格表(106分類)'!AG$119,0)</f>
        <v>5.1271656312971731E-4</v>
      </c>
      <c r="AH90" s="303">
        <f>IFERROR('生産者価格表(106分類)'!AH90/'生産者価格表(106分類)'!AH$119,0)</f>
        <v>5.53901891715282E-4</v>
      </c>
      <c r="AI90" s="303">
        <f>IFERROR('生産者価格表(106分類)'!AI90/'生産者価格表(106分類)'!AI$119,0)</f>
        <v>2.4789923291679947E-3</v>
      </c>
      <c r="AJ90" s="303">
        <f>IFERROR('生産者価格表(106分類)'!AJ90/'生産者価格表(106分類)'!AJ$119,0)</f>
        <v>1.1286816568122748E-3</v>
      </c>
      <c r="AK90" s="303">
        <f>IFERROR('生産者価格表(106分類)'!AK90/'生産者価格表(106分類)'!AK$119,0)</f>
        <v>0</v>
      </c>
      <c r="AL90" s="303">
        <f>IFERROR('生産者価格表(106分類)'!AL90/'生産者価格表(106分類)'!AL$119,0)</f>
        <v>0</v>
      </c>
      <c r="AM90" s="303">
        <f>IFERROR('生産者価格表(106分類)'!AM90/'生産者価格表(106分類)'!AM$119,0)</f>
        <v>0</v>
      </c>
      <c r="AN90" s="303">
        <f>IFERROR('生産者価格表(106分類)'!AN90/'生産者価格表(106分類)'!AN$119,0)</f>
        <v>3.9276506606509827E-4</v>
      </c>
      <c r="AO90" s="303">
        <f>IFERROR('生産者価格表(106分類)'!AO90/'生産者価格表(106分類)'!AO$119,0)</f>
        <v>2.4743247254378151E-4</v>
      </c>
      <c r="AP90" s="303">
        <f>IFERROR('生産者価格表(106分類)'!AP90/'生産者価格表(106分類)'!AP$119,0)</f>
        <v>1.0376251917350897E-3</v>
      </c>
      <c r="AQ90" s="303">
        <f>IFERROR('生産者価格表(106分類)'!AQ90/'生産者価格表(106分類)'!AQ$119,0)</f>
        <v>1.1465814908449394E-3</v>
      </c>
      <c r="AR90" s="303">
        <f>IFERROR('生産者価格表(106分類)'!AR90/'生産者価格表(106分類)'!AR$119,0)</f>
        <v>1.7959640195093721E-3</v>
      </c>
      <c r="AS90" s="303">
        <f>IFERROR('生産者価格表(106分類)'!AS90/'生産者価格表(106分類)'!AS$119,0)</f>
        <v>1.0019524025788569E-3</v>
      </c>
      <c r="AT90" s="303">
        <f>IFERROR('生産者価格表(106分類)'!AT90/'生産者価格表(106分類)'!AT$119,0)</f>
        <v>1.0647943289181562E-3</v>
      </c>
      <c r="AU90" s="303">
        <f>IFERROR('生産者価格表(106分類)'!AU90/'生産者価格表(106分類)'!AU$119,0)</f>
        <v>1.7890927478536245E-3</v>
      </c>
      <c r="AV90" s="303">
        <f>IFERROR('生産者価格表(106分類)'!AV90/'生産者価格表(106分類)'!AV$119,0)</f>
        <v>1.33643917036464E-3</v>
      </c>
      <c r="AW90" s="303">
        <f>IFERROR('生産者価格表(106分類)'!AW90/'生産者価格表(106分類)'!AW$119,0)</f>
        <v>2.0790885438786988E-3</v>
      </c>
      <c r="AX90" s="303">
        <f>IFERROR('生産者価格表(106分類)'!AX90/'生産者価格表(106分類)'!AX$119,0)</f>
        <v>1.381394597834534E-3</v>
      </c>
      <c r="AY90" s="303">
        <f>IFERROR('生産者価格表(106分類)'!AY90/'生産者価格表(106分類)'!AY$119,0)</f>
        <v>1.1835165533456186E-3</v>
      </c>
      <c r="AZ90" s="303">
        <f>IFERROR('生産者価格表(106分類)'!AZ90/'生産者価格表(106分類)'!AZ$119,0)</f>
        <v>1.0643373582412744E-3</v>
      </c>
      <c r="BA90" s="303">
        <f>IFERROR('生産者価格表(106分類)'!BA90/'生産者価格表(106分類)'!BA$119,0)</f>
        <v>1.3227792901128524E-3</v>
      </c>
      <c r="BB90" s="303">
        <f>IFERROR('生産者価格表(106分類)'!BB90/'生産者価格表(106分類)'!BB$119,0)</f>
        <v>1.5242813638341114E-3</v>
      </c>
      <c r="BC90" s="303">
        <f>IFERROR('生産者価格表(106分類)'!BC90/'生産者価格表(106分類)'!BC$119,0)</f>
        <v>2.6479085745493001E-3</v>
      </c>
      <c r="BD90" s="303">
        <f>IFERROR('生産者価格表(106分類)'!BD90/'生産者価格表(106分類)'!BD$119,0)</f>
        <v>0</v>
      </c>
      <c r="BE90" s="303">
        <f>IFERROR('生産者価格表(106分類)'!BE90/'生産者価格表(106分類)'!BE$119,0)</f>
        <v>4.1687344913151367E-4</v>
      </c>
      <c r="BF90" s="303">
        <f>IFERROR('生産者価格表(106分類)'!BF90/'生産者価格表(106分類)'!BF$119,0)</f>
        <v>3.2861128732957997E-4</v>
      </c>
      <c r="BG90" s="303">
        <f>IFERROR('生産者価格表(106分類)'!BG90/'生産者価格表(106分類)'!BG$119,0)</f>
        <v>1.7657195032369235E-3</v>
      </c>
      <c r="BH90" s="303">
        <f>IFERROR('生産者価格表(106分類)'!BH90/'生産者価格表(106分類)'!BH$119,0)</f>
        <v>7.8630089114100992E-4</v>
      </c>
      <c r="BI90" s="303">
        <f>IFERROR('生産者価格表(106分類)'!BI90/'生産者価格表(106分類)'!BI$119,0)</f>
        <v>2.0636685194542698E-3</v>
      </c>
      <c r="BJ90" s="303">
        <f>IFERROR('生産者価格表(106分類)'!BJ90/'生産者価格表(106分類)'!BJ$119,0)</f>
        <v>1.3090350627913585E-3</v>
      </c>
      <c r="BK90" s="303">
        <f>IFERROR('生産者価格表(106分類)'!BK90/'生産者価格表(106分類)'!BK$119,0)</f>
        <v>1.8033825608032364E-3</v>
      </c>
      <c r="BL90" s="303">
        <f>IFERROR('生産者価格表(106分類)'!BL90/'生産者価格表(106分類)'!BL$119,0)</f>
        <v>1.6225663840883813E-3</v>
      </c>
      <c r="BM90" s="303">
        <f>IFERROR('生産者価格表(106分類)'!BM90/'生産者価格表(106分類)'!BM$119,0)</f>
        <v>2.0070590410287957E-3</v>
      </c>
      <c r="BN90" s="303">
        <f>IFERROR('生産者価格表(106分類)'!BN90/'生産者価格表(106分類)'!BN$119,0)</f>
        <v>1.5045331990668218E-3</v>
      </c>
      <c r="BO90" s="303">
        <f>IFERROR('生産者価格表(106分類)'!BO90/'生産者価格表(106分類)'!BO$119,0)</f>
        <v>8.3146475419573101E-4</v>
      </c>
      <c r="BP90" s="303">
        <f>IFERROR('生産者価格表(106分類)'!BP90/'生産者価格表(106分類)'!BP$119,0)</f>
        <v>2.4744879270092665E-4</v>
      </c>
      <c r="BQ90" s="303">
        <f>IFERROR('生産者価格表(106分類)'!BQ90/'生産者価格表(106分類)'!BQ$119,0)</f>
        <v>1.7234932196009581E-3</v>
      </c>
      <c r="BR90" s="303">
        <f>IFERROR('生産者価格表(106分類)'!BR90/'生産者価格表(106分類)'!BR$119,0)</f>
        <v>1.7864246227730202E-3</v>
      </c>
      <c r="BS90" s="303">
        <f>IFERROR('生産者価格表(106分類)'!BS90/'生産者価格表(106分類)'!BS$119,0)</f>
        <v>2.3721224286865324E-3</v>
      </c>
      <c r="BT90" s="303">
        <f>IFERROR('生産者価格表(106分類)'!BT90/'生産者価格表(106分類)'!BT$119,0)</f>
        <v>3.7801491422207812E-3</v>
      </c>
      <c r="BU90" s="303">
        <f>IFERROR('生産者価格表(106分類)'!BU90/'生産者価格表(106分類)'!BU$119,0)</f>
        <v>1.6748457064133997E-3</v>
      </c>
      <c r="BV90" s="303">
        <f>IFERROR('生産者価格表(106分類)'!BV90/'生産者価格表(106分類)'!BV$119,0)</f>
        <v>9.0229975125877531E-4</v>
      </c>
      <c r="BW90" s="303">
        <f>IFERROR('生産者価格表(106分類)'!BW90/'生産者価格表(106分類)'!BW$119,0)</f>
        <v>0</v>
      </c>
      <c r="BX90" s="303">
        <f>IFERROR('生産者価格表(106分類)'!BX90/'生産者価格表(106分類)'!BX$119,0)</f>
        <v>1.9668130148160919E-3</v>
      </c>
      <c r="BY90" s="303">
        <f>IFERROR('生産者価格表(106分類)'!BY90/'生産者価格表(106分類)'!BY$119,0)</f>
        <v>1.0320632627018648E-3</v>
      </c>
      <c r="BZ90" s="303">
        <f>IFERROR('生産者価格表(106分類)'!BZ90/'生産者価格表(106分類)'!BZ$119,0)</f>
        <v>0</v>
      </c>
      <c r="CA90" s="303">
        <f>IFERROR('生産者価格表(106分類)'!CA90/'生産者価格表(106分類)'!CA$119,0)</f>
        <v>1.5049343083181864E-3</v>
      </c>
      <c r="CB90" s="303">
        <f>IFERROR('生産者価格表(106分類)'!CB90/'生産者価格表(106分類)'!CB$119,0)</f>
        <v>1.7541989254890346E-3</v>
      </c>
      <c r="CC90" s="303">
        <f>IFERROR('生産者価格表(106分類)'!CC90/'生産者価格表(106分類)'!CC$119,0)</f>
        <v>3.7131262606662548E-3</v>
      </c>
      <c r="CD90" s="303">
        <f>IFERROR('生産者価格表(106分類)'!CD90/'生産者価格表(106分類)'!CD$119,0)</f>
        <v>2.9858511960091632E-3</v>
      </c>
      <c r="CE90" s="303">
        <f>IFERROR('生産者価格表(106分類)'!CE90/'生産者価格表(106分類)'!CE$119,0)</f>
        <v>3.1999169702087971E-3</v>
      </c>
      <c r="CF90" s="303">
        <f>IFERROR('生産者価格表(106分類)'!CF90/'生産者価格表(106分類)'!CF$119,0)</f>
        <v>1.0270224307046331E-2</v>
      </c>
      <c r="CG90" s="303">
        <f>IFERROR('生産者価格表(106分類)'!CG90/'生産者価格表(106分類)'!CG$119,0)</f>
        <v>1.0302151434269326E-2</v>
      </c>
      <c r="CH90" s="303">
        <f>IFERROR('生産者価格表(106分類)'!CH90/'生産者価格表(106分類)'!CH$119,0)</f>
        <v>0.1815885385189662</v>
      </c>
      <c r="CI90" s="303">
        <f>IFERROR('生産者価格表(106分類)'!CI90/'生産者価格表(106分類)'!CI$119,0)</f>
        <v>1.0428100791749308E-2</v>
      </c>
      <c r="CJ90" s="303">
        <f>IFERROR('生産者価格表(106分類)'!CJ90/'生産者価格表(106分類)'!CJ$119,0)</f>
        <v>7.9412738588978751E-3</v>
      </c>
      <c r="CK90" s="303">
        <f>IFERROR('生産者価格表(106分類)'!CK90/'生産者価格表(106分類)'!CK$119,0)</f>
        <v>2.7441630525899825E-2</v>
      </c>
      <c r="CL90" s="303">
        <f>IFERROR('生産者価格表(106分類)'!CL90/'生産者価格表(106分類)'!CL$119,0)</f>
        <v>5.5162300042993903E-3</v>
      </c>
      <c r="CM90" s="303">
        <f>IFERROR('生産者価格表(106分類)'!CM90/'生産者価格表(106分類)'!CM$119,0)</f>
        <v>4.8538939676314912E-3</v>
      </c>
      <c r="CN90" s="303">
        <f>IFERROR('生産者価格表(106分類)'!CN90/'生産者価格表(106分類)'!CN$119,0)</f>
        <v>3.7156785850470139E-3</v>
      </c>
      <c r="CO90" s="303">
        <f>IFERROR('生産者価格表(106分類)'!CO90/'生産者価格表(106分類)'!CO$119,0)</f>
        <v>2.7003935788797065E-3</v>
      </c>
      <c r="CP90" s="303">
        <f>IFERROR('生産者価格表(106分類)'!CP90/'生産者価格表(106分類)'!CP$119,0)</f>
        <v>1.2825512012022884E-3</v>
      </c>
      <c r="CQ90" s="303">
        <f>IFERROR('生産者価格表(106分類)'!CQ90/'生産者価格表(106分類)'!CQ$119,0)</f>
        <v>1.0653654511440952E-2</v>
      </c>
      <c r="CR90" s="303">
        <f>IFERROR('生産者価格表(106分類)'!CR90/'生産者価格表(106分類)'!CR$119,0)</f>
        <v>2.3334921367799805E-3</v>
      </c>
      <c r="CS90" s="303">
        <f>IFERROR('生産者価格表(106分類)'!CS90/'生産者価格表(106分類)'!CS$119,0)</f>
        <v>2.4242811874641973E-2</v>
      </c>
      <c r="CT90" s="303">
        <f>IFERROR('生産者価格表(106分類)'!CT90/'生産者価格表(106分類)'!CT$119,0)</f>
        <v>1.6674994095163132E-3</v>
      </c>
      <c r="CU90" s="303">
        <f>IFERROR('生産者価格表(106分類)'!CU90/'生産者価格表(106分類)'!CU$119,0)</f>
        <v>0.19812779474186748</v>
      </c>
      <c r="CV90" s="303">
        <f>IFERROR('生産者価格表(106分類)'!CV90/'生産者価格表(106分類)'!CV$119,0)</f>
        <v>4.3790952881164773E-4</v>
      </c>
      <c r="CW90" s="303">
        <f>IFERROR('生産者価格表(106分類)'!CW90/'生産者価格表(106分類)'!CW$119,0)</f>
        <v>6.3189808890545453E-3</v>
      </c>
      <c r="CX90" s="303">
        <f>IFERROR('生産者価格表(106分類)'!CX90/'生産者価格表(106分類)'!CX$119,0)</f>
        <v>5.0201829891676417E-3</v>
      </c>
      <c r="CY90" s="303">
        <f>IFERROR('生産者価格表(106分類)'!CY90/'生産者価格表(106分類)'!CY$119,0)</f>
        <v>2.061089387060463E-3</v>
      </c>
      <c r="CZ90" s="303">
        <f>IFERROR('生産者価格表(106分類)'!CZ90/'生産者価格表(106分類)'!CZ$119,0)</f>
        <v>6.6293600944015967E-3</v>
      </c>
      <c r="DA90" s="303">
        <f>IFERROR('生産者価格表(106分類)'!DA90/'生産者価格表(106分類)'!DA$119,0)</f>
        <v>1.7706526725125737E-2</v>
      </c>
      <c r="DB90" s="303">
        <f>IFERROR('生産者価格表(106分類)'!DB90/'生産者価格表(106分類)'!DB$119,0)</f>
        <v>2.8810151585240301E-3</v>
      </c>
      <c r="DC90" s="303">
        <f>IFERROR('生産者価格表(106分類)'!DC90/'生産者価格表(106分類)'!DC$119,0)</f>
        <v>0</v>
      </c>
      <c r="DD90" s="304">
        <f>IFERROR('生産者価格表(106分類)'!DD90/'生産者価格表(106分類)'!DD$119,0)</f>
        <v>6.0732199236153131E-3</v>
      </c>
      <c r="DE90" s="304">
        <f>IFERROR('生産者価格表(106分類)'!DE90/'生産者価格表(106分類)'!DE$119,0)</f>
        <v>4.0065168571772683E-3</v>
      </c>
    </row>
    <row r="91" spans="1:109" x14ac:dyDescent="0.15">
      <c r="A91" s="309" t="s">
        <v>191</v>
      </c>
      <c r="B91" s="302" t="s">
        <v>192</v>
      </c>
      <c r="C91" s="303">
        <f>IFERROR('生産者価格表(106分類)'!C91/'生産者価格表(106分類)'!C$119,0)</f>
        <v>0</v>
      </c>
      <c r="D91" s="303">
        <f>IFERROR('生産者価格表(106分類)'!D91/'生産者価格表(106分類)'!D$119,0)</f>
        <v>0</v>
      </c>
      <c r="E91" s="303">
        <f>IFERROR('生産者価格表(106分類)'!E91/'生産者価格表(106分類)'!E$119,0)</f>
        <v>0</v>
      </c>
      <c r="F91" s="303">
        <f>IFERROR('生産者価格表(106分類)'!F91/'生産者価格表(106分類)'!F$119,0)</f>
        <v>0</v>
      </c>
      <c r="G91" s="303">
        <f>IFERROR('生産者価格表(106分類)'!G91/'生産者価格表(106分類)'!G$119,0)</f>
        <v>0</v>
      </c>
      <c r="H91" s="303">
        <f>IFERROR('生産者価格表(106分類)'!H91/'生産者価格表(106分類)'!H$119,0)</f>
        <v>0</v>
      </c>
      <c r="I91" s="303">
        <f>IFERROR('生産者価格表(106分類)'!I91/'生産者価格表(106分類)'!I$119,0)</f>
        <v>0</v>
      </c>
      <c r="J91" s="303">
        <f>IFERROR('生産者価格表(106分類)'!J91/'生産者価格表(106分類)'!J$119,0)</f>
        <v>0</v>
      </c>
      <c r="K91" s="303">
        <f>IFERROR('生産者価格表(106分類)'!K91/'生産者価格表(106分類)'!K$119,0)</f>
        <v>0</v>
      </c>
      <c r="L91" s="303">
        <f>IFERROR('生産者価格表(106分類)'!L91/'生産者価格表(106分類)'!L$119,0)</f>
        <v>0</v>
      </c>
      <c r="M91" s="303">
        <f>IFERROR('生産者価格表(106分類)'!M91/'生産者価格表(106分類)'!M$119,0)</f>
        <v>0</v>
      </c>
      <c r="N91" s="303">
        <f>IFERROR('生産者価格表(106分類)'!N91/'生産者価格表(106分類)'!N$119,0)</f>
        <v>0</v>
      </c>
      <c r="O91" s="303">
        <f>IFERROR('生産者価格表(106分類)'!O91/'生産者価格表(106分類)'!O$119,0)</f>
        <v>0</v>
      </c>
      <c r="P91" s="303">
        <f>IFERROR('生産者価格表(106分類)'!P91/'生産者価格表(106分類)'!P$119,0)</f>
        <v>0</v>
      </c>
      <c r="Q91" s="303">
        <f>IFERROR('生産者価格表(106分類)'!Q91/'生産者価格表(106分類)'!Q$119,0)</f>
        <v>0</v>
      </c>
      <c r="R91" s="303">
        <f>IFERROR('生産者価格表(106分類)'!R91/'生産者価格表(106分類)'!R$119,0)</f>
        <v>0</v>
      </c>
      <c r="S91" s="303">
        <f>IFERROR('生産者価格表(106分類)'!S91/'生産者価格表(106分類)'!S$119,0)</f>
        <v>0</v>
      </c>
      <c r="T91" s="303">
        <f>IFERROR('生産者価格表(106分類)'!T91/'生産者価格表(106分類)'!T$119,0)</f>
        <v>0</v>
      </c>
      <c r="U91" s="303">
        <f>IFERROR('生産者価格表(106分類)'!U91/'生産者価格表(106分類)'!U$119,0)</f>
        <v>0</v>
      </c>
      <c r="V91" s="303">
        <f>IFERROR('生産者価格表(106分類)'!V91/'生産者価格表(106分類)'!V$119,0)</f>
        <v>0</v>
      </c>
      <c r="W91" s="303">
        <f>IFERROR('生産者価格表(106分類)'!W91/'生産者価格表(106分類)'!W$119,0)</f>
        <v>0</v>
      </c>
      <c r="X91" s="303">
        <f>IFERROR('生産者価格表(106分類)'!X91/'生産者価格表(106分類)'!X$119,0)</f>
        <v>0</v>
      </c>
      <c r="Y91" s="303">
        <f>IFERROR('生産者価格表(106分類)'!Y91/'生産者価格表(106分類)'!Y$119,0)</f>
        <v>0</v>
      </c>
      <c r="Z91" s="303">
        <f>IFERROR('生産者価格表(106分類)'!Z91/'生産者価格表(106分類)'!Z$119,0)</f>
        <v>0</v>
      </c>
      <c r="AA91" s="303">
        <f>IFERROR('生産者価格表(106分類)'!AA91/'生産者価格表(106分類)'!AA$119,0)</f>
        <v>0</v>
      </c>
      <c r="AB91" s="303">
        <f>IFERROR('生産者価格表(106分類)'!AB91/'生産者価格表(106分類)'!AB$119,0)</f>
        <v>0</v>
      </c>
      <c r="AC91" s="303">
        <f>IFERROR('生産者価格表(106分類)'!AC91/'生産者価格表(106分類)'!AC$119,0)</f>
        <v>0</v>
      </c>
      <c r="AD91" s="303">
        <f>IFERROR('生産者価格表(106分類)'!AD91/'生産者価格表(106分類)'!AD$119,0)</f>
        <v>0</v>
      </c>
      <c r="AE91" s="303">
        <f>IFERROR('生産者価格表(106分類)'!AE91/'生産者価格表(106分類)'!AE$119,0)</f>
        <v>0</v>
      </c>
      <c r="AF91" s="303">
        <f>IFERROR('生産者価格表(106分類)'!AF91/'生産者価格表(106分類)'!AF$119,0)</f>
        <v>0</v>
      </c>
      <c r="AG91" s="303">
        <f>IFERROR('生産者価格表(106分類)'!AG91/'生産者価格表(106分類)'!AG$119,0)</f>
        <v>0</v>
      </c>
      <c r="AH91" s="303">
        <f>IFERROR('生産者価格表(106分類)'!AH91/'生産者価格表(106分類)'!AH$119,0)</f>
        <v>0</v>
      </c>
      <c r="AI91" s="303">
        <f>IFERROR('生産者価格表(106分類)'!AI91/'生産者価格表(106分類)'!AI$119,0)</f>
        <v>0</v>
      </c>
      <c r="AJ91" s="303">
        <f>IFERROR('生産者価格表(106分類)'!AJ91/'生産者価格表(106分類)'!AJ$119,0)</f>
        <v>0</v>
      </c>
      <c r="AK91" s="303">
        <f>IFERROR('生産者価格表(106分類)'!AK91/'生産者価格表(106分類)'!AK$119,0)</f>
        <v>0</v>
      </c>
      <c r="AL91" s="303">
        <f>IFERROR('生産者価格表(106分類)'!AL91/'生産者価格表(106分類)'!AL$119,0)</f>
        <v>0</v>
      </c>
      <c r="AM91" s="303">
        <f>IFERROR('生産者価格表(106分類)'!AM91/'生産者価格表(106分類)'!AM$119,0)</f>
        <v>0</v>
      </c>
      <c r="AN91" s="303">
        <f>IFERROR('生産者価格表(106分類)'!AN91/'生産者価格表(106分類)'!AN$119,0)</f>
        <v>0</v>
      </c>
      <c r="AO91" s="303">
        <f>IFERROR('生産者価格表(106分類)'!AO91/'生産者価格表(106分類)'!AO$119,0)</f>
        <v>0</v>
      </c>
      <c r="AP91" s="303">
        <f>IFERROR('生産者価格表(106分類)'!AP91/'生産者価格表(106分類)'!AP$119,0)</f>
        <v>0</v>
      </c>
      <c r="AQ91" s="303">
        <f>IFERROR('生産者価格表(106分類)'!AQ91/'生産者価格表(106分類)'!AQ$119,0)</f>
        <v>0</v>
      </c>
      <c r="AR91" s="303">
        <f>IFERROR('生産者価格表(106分類)'!AR91/'生産者価格表(106分類)'!AR$119,0)</f>
        <v>0</v>
      </c>
      <c r="AS91" s="303">
        <f>IFERROR('生産者価格表(106分類)'!AS91/'生産者価格表(106分類)'!AS$119,0)</f>
        <v>0</v>
      </c>
      <c r="AT91" s="303">
        <f>IFERROR('生産者価格表(106分類)'!AT91/'生産者価格表(106分類)'!AT$119,0)</f>
        <v>0</v>
      </c>
      <c r="AU91" s="303">
        <f>IFERROR('生産者価格表(106分類)'!AU91/'生産者価格表(106分類)'!AU$119,0)</f>
        <v>0</v>
      </c>
      <c r="AV91" s="303">
        <f>IFERROR('生産者価格表(106分類)'!AV91/'生産者価格表(106分類)'!AV$119,0)</f>
        <v>0</v>
      </c>
      <c r="AW91" s="303">
        <f>IFERROR('生産者価格表(106分類)'!AW91/'生産者価格表(106分類)'!AW$119,0)</f>
        <v>0</v>
      </c>
      <c r="AX91" s="303">
        <f>IFERROR('生産者価格表(106分類)'!AX91/'生産者価格表(106分類)'!AX$119,0)</f>
        <v>0</v>
      </c>
      <c r="AY91" s="303">
        <f>IFERROR('生産者価格表(106分類)'!AY91/'生産者価格表(106分類)'!AY$119,0)</f>
        <v>0</v>
      </c>
      <c r="AZ91" s="303">
        <f>IFERROR('生産者価格表(106分類)'!AZ91/'生産者価格表(106分類)'!AZ$119,0)</f>
        <v>0</v>
      </c>
      <c r="BA91" s="303">
        <f>IFERROR('生産者価格表(106分類)'!BA91/'生産者価格表(106分類)'!BA$119,0)</f>
        <v>0</v>
      </c>
      <c r="BB91" s="303">
        <f>IFERROR('生産者価格表(106分類)'!BB91/'生産者価格表(106分類)'!BB$119,0)</f>
        <v>0</v>
      </c>
      <c r="BC91" s="303">
        <f>IFERROR('生産者価格表(106分類)'!BC91/'生産者価格表(106分類)'!BC$119,0)</f>
        <v>0</v>
      </c>
      <c r="BD91" s="303">
        <f>IFERROR('生産者価格表(106分類)'!BD91/'生産者価格表(106分類)'!BD$119,0)</f>
        <v>0</v>
      </c>
      <c r="BE91" s="303">
        <f>IFERROR('生産者価格表(106分類)'!BE91/'生産者価格表(106分類)'!BE$119,0)</f>
        <v>0</v>
      </c>
      <c r="BF91" s="303">
        <f>IFERROR('生産者価格表(106分類)'!BF91/'生産者価格表(106分類)'!BF$119,0)</f>
        <v>0</v>
      </c>
      <c r="BG91" s="303">
        <f>IFERROR('生産者価格表(106分類)'!BG91/'生産者価格表(106分類)'!BG$119,0)</f>
        <v>0</v>
      </c>
      <c r="BH91" s="303">
        <f>IFERROR('生産者価格表(106分類)'!BH91/'生産者価格表(106分類)'!BH$119,0)</f>
        <v>0</v>
      </c>
      <c r="BI91" s="303">
        <f>IFERROR('生産者価格表(106分類)'!BI91/'生産者価格表(106分類)'!BI$119,0)</f>
        <v>0</v>
      </c>
      <c r="BJ91" s="303">
        <f>IFERROR('生産者価格表(106分類)'!BJ91/'生産者価格表(106分類)'!BJ$119,0)</f>
        <v>0</v>
      </c>
      <c r="BK91" s="303">
        <f>IFERROR('生産者価格表(106分類)'!BK91/'生産者価格表(106分類)'!BK$119,0)</f>
        <v>0</v>
      </c>
      <c r="BL91" s="303">
        <f>IFERROR('生産者価格表(106分類)'!BL91/'生産者価格表(106分類)'!BL$119,0)</f>
        <v>0</v>
      </c>
      <c r="BM91" s="303">
        <f>IFERROR('生産者価格表(106分類)'!BM91/'生産者価格表(106分類)'!BM$119,0)</f>
        <v>0</v>
      </c>
      <c r="BN91" s="303">
        <f>IFERROR('生産者価格表(106分類)'!BN91/'生産者価格表(106分類)'!BN$119,0)</f>
        <v>0</v>
      </c>
      <c r="BO91" s="303">
        <f>IFERROR('生産者価格表(106分類)'!BO91/'生産者価格表(106分類)'!BO$119,0)</f>
        <v>0</v>
      </c>
      <c r="BP91" s="303">
        <f>IFERROR('生産者価格表(106分類)'!BP91/'生産者価格表(106分類)'!BP$119,0)</f>
        <v>0</v>
      </c>
      <c r="BQ91" s="303">
        <f>IFERROR('生産者価格表(106分類)'!BQ91/'生産者価格表(106分類)'!BQ$119,0)</f>
        <v>0</v>
      </c>
      <c r="BR91" s="303">
        <f>IFERROR('生産者価格表(106分類)'!BR91/'生産者価格表(106分類)'!BR$119,0)</f>
        <v>0</v>
      </c>
      <c r="BS91" s="303">
        <f>IFERROR('生産者価格表(106分類)'!BS91/'生産者価格表(106分類)'!BS$119,0)</f>
        <v>0</v>
      </c>
      <c r="BT91" s="303">
        <f>IFERROR('生産者価格表(106分類)'!BT91/'生産者価格表(106分類)'!BT$119,0)</f>
        <v>0</v>
      </c>
      <c r="BU91" s="303">
        <f>IFERROR('生産者価格表(106分類)'!BU91/'生産者価格表(106分類)'!BU$119,0)</f>
        <v>0</v>
      </c>
      <c r="BV91" s="303">
        <f>IFERROR('生産者価格表(106分類)'!BV91/'生産者価格表(106分類)'!BV$119,0)</f>
        <v>0</v>
      </c>
      <c r="BW91" s="303">
        <f>IFERROR('生産者価格表(106分類)'!BW91/'生産者価格表(106分類)'!BW$119,0)</f>
        <v>0</v>
      </c>
      <c r="BX91" s="303">
        <f>IFERROR('生産者価格表(106分類)'!BX91/'生産者価格表(106分類)'!BX$119,0)</f>
        <v>0</v>
      </c>
      <c r="BY91" s="303">
        <f>IFERROR('生産者価格表(106分類)'!BY91/'生産者価格表(106分類)'!BY$119,0)</f>
        <v>0</v>
      </c>
      <c r="BZ91" s="303">
        <f>IFERROR('生産者価格表(106分類)'!BZ91/'生産者価格表(106分類)'!BZ$119,0)</f>
        <v>0</v>
      </c>
      <c r="CA91" s="303">
        <f>IFERROR('生産者価格表(106分類)'!CA91/'生産者価格表(106分類)'!CA$119,0)</f>
        <v>0</v>
      </c>
      <c r="CB91" s="303">
        <f>IFERROR('生産者価格表(106分類)'!CB91/'生産者価格表(106分類)'!CB$119,0)</f>
        <v>0</v>
      </c>
      <c r="CC91" s="303">
        <f>IFERROR('生産者価格表(106分類)'!CC91/'生産者価格表(106分類)'!CC$119,0)</f>
        <v>0</v>
      </c>
      <c r="CD91" s="303">
        <f>IFERROR('生産者価格表(106分類)'!CD91/'生産者価格表(106分類)'!CD$119,0)</f>
        <v>0</v>
      </c>
      <c r="CE91" s="303">
        <f>IFERROR('生産者価格表(106分類)'!CE91/'生産者価格表(106分類)'!CE$119,0)</f>
        <v>0</v>
      </c>
      <c r="CF91" s="303">
        <f>IFERROR('生産者価格表(106分類)'!CF91/'生産者価格表(106分類)'!CF$119,0)</f>
        <v>0</v>
      </c>
      <c r="CG91" s="303">
        <f>IFERROR('生産者価格表(106分類)'!CG91/'生産者価格表(106分類)'!CG$119,0)</f>
        <v>0</v>
      </c>
      <c r="CH91" s="303">
        <f>IFERROR('生産者価格表(106分類)'!CH91/'生産者価格表(106分類)'!CH$119,0)</f>
        <v>0</v>
      </c>
      <c r="CI91" s="303">
        <f>IFERROR('生産者価格表(106分類)'!CI91/'生産者価格表(106分類)'!CI$119,0)</f>
        <v>0</v>
      </c>
      <c r="CJ91" s="303">
        <f>IFERROR('生産者価格表(106分類)'!CJ91/'生産者価格表(106分類)'!CJ$119,0)</f>
        <v>0</v>
      </c>
      <c r="CK91" s="303">
        <f>IFERROR('生産者価格表(106分類)'!CK91/'生産者価格表(106分類)'!CK$119,0)</f>
        <v>0</v>
      </c>
      <c r="CL91" s="303">
        <f>IFERROR('生産者価格表(106分類)'!CL91/'生産者価格表(106分類)'!CL$119,0)</f>
        <v>0</v>
      </c>
      <c r="CM91" s="303">
        <f>IFERROR('生産者価格表(106分類)'!CM91/'生産者価格表(106分類)'!CM$119,0)</f>
        <v>0</v>
      </c>
      <c r="CN91" s="303">
        <f>IFERROR('生産者価格表(106分類)'!CN91/'生産者価格表(106分類)'!CN$119,0)</f>
        <v>0</v>
      </c>
      <c r="CO91" s="303">
        <f>IFERROR('生産者価格表(106分類)'!CO91/'生産者価格表(106分類)'!CO$119,0)</f>
        <v>0</v>
      </c>
      <c r="CP91" s="303">
        <f>IFERROR('生産者価格表(106分類)'!CP91/'生産者価格表(106分類)'!CP$119,0)</f>
        <v>0</v>
      </c>
      <c r="CQ91" s="303">
        <f>IFERROR('生産者価格表(106分類)'!CQ91/'生産者価格表(106分類)'!CQ$119,0)</f>
        <v>0</v>
      </c>
      <c r="CR91" s="303">
        <f>IFERROR('生産者価格表(106分類)'!CR91/'生産者価格表(106分類)'!CR$119,0)</f>
        <v>0</v>
      </c>
      <c r="CS91" s="303">
        <f>IFERROR('生産者価格表(106分類)'!CS91/'生産者価格表(106分類)'!CS$119,0)</f>
        <v>0</v>
      </c>
      <c r="CT91" s="303">
        <f>IFERROR('生産者価格表(106分類)'!CT91/'生産者価格表(106分類)'!CT$119,0)</f>
        <v>0</v>
      </c>
      <c r="CU91" s="303">
        <f>IFERROR('生産者価格表(106分類)'!CU91/'生産者価格表(106分類)'!CU$119,0)</f>
        <v>0</v>
      </c>
      <c r="CV91" s="303">
        <f>IFERROR('生産者価格表(106分類)'!CV91/'生産者価格表(106分類)'!CV$119,0)</f>
        <v>0</v>
      </c>
      <c r="CW91" s="303">
        <f>IFERROR('生産者価格表(106分類)'!CW91/'生産者価格表(106分類)'!CW$119,0)</f>
        <v>0</v>
      </c>
      <c r="CX91" s="303">
        <f>IFERROR('生産者価格表(106分類)'!CX91/'生産者価格表(106分類)'!CX$119,0)</f>
        <v>0</v>
      </c>
      <c r="CY91" s="303">
        <f>IFERROR('生産者価格表(106分類)'!CY91/'生産者価格表(106分類)'!CY$119,0)</f>
        <v>0</v>
      </c>
      <c r="CZ91" s="303">
        <f>IFERROR('生産者価格表(106分類)'!CZ91/'生産者価格表(106分類)'!CZ$119,0)</f>
        <v>0</v>
      </c>
      <c r="DA91" s="303">
        <f>IFERROR('生産者価格表(106分類)'!DA91/'生産者価格表(106分類)'!DA$119,0)</f>
        <v>0</v>
      </c>
      <c r="DB91" s="303">
        <f>IFERROR('生産者価格表(106分類)'!DB91/'生産者価格表(106分類)'!DB$119,0)</f>
        <v>0</v>
      </c>
      <c r="DC91" s="303">
        <f>IFERROR('生産者価格表(106分類)'!DC91/'生産者価格表(106分類)'!DC$119,0)</f>
        <v>0</v>
      </c>
      <c r="DD91" s="304">
        <f>IFERROR('生産者価格表(106分類)'!DD91/'生産者価格表(106分類)'!DD$119,0)</f>
        <v>0.23203681761083009</v>
      </c>
      <c r="DE91" s="304">
        <f>IFERROR('生産者価格表(106分類)'!DE91/'生産者価格表(106分類)'!DE$119,0)</f>
        <v>6.8609881557712819E-4</v>
      </c>
    </row>
    <row r="92" spans="1:109" x14ac:dyDescent="0.15">
      <c r="A92" s="309" t="s">
        <v>193</v>
      </c>
      <c r="B92" s="302" t="s">
        <v>194</v>
      </c>
      <c r="C92" s="303">
        <f>IFERROR('生産者価格表(106分類)'!C92/'生産者価格表(106分類)'!C$119,0)</f>
        <v>0</v>
      </c>
      <c r="D92" s="303">
        <f>IFERROR('生産者価格表(106分類)'!D92/'生産者価格表(106分類)'!D$119,0)</f>
        <v>0</v>
      </c>
      <c r="E92" s="303">
        <f>IFERROR('生産者価格表(106分類)'!E92/'生産者価格表(106分類)'!E$119,0)</f>
        <v>4.0574159596392826E-4</v>
      </c>
      <c r="F92" s="303">
        <f>IFERROR('生産者価格表(106分類)'!F92/'生産者価格表(106分類)'!F$119,0)</f>
        <v>2.2186247452238617E-4</v>
      </c>
      <c r="G92" s="303">
        <f>IFERROR('生産者価格表(106分類)'!G92/'生産者価格表(106分類)'!G$119,0)</f>
        <v>5.1382826556443167E-6</v>
      </c>
      <c r="H92" s="303">
        <f>IFERROR('生産者価格表(106分類)'!H92/'生産者価格表(106分類)'!H$119,0)</f>
        <v>0</v>
      </c>
      <c r="I92" s="303">
        <f>IFERROR('生産者価格表(106分類)'!I92/'生産者価格表(106分類)'!I$119,0)</f>
        <v>8.7336592394790611E-4</v>
      </c>
      <c r="J92" s="303">
        <f>IFERROR('生産者価格表(106分類)'!J92/'生産者価格表(106分類)'!J$119,0)</f>
        <v>2.6887509243245662E-4</v>
      </c>
      <c r="K92" s="303">
        <f>IFERROR('生産者価格表(106分類)'!K92/'生産者価格表(106分類)'!K$119,0)</f>
        <v>6.5314405930180737E-5</v>
      </c>
      <c r="L92" s="303">
        <f>IFERROR('生産者価格表(106分類)'!L92/'生産者価格表(106分類)'!L$119,0)</f>
        <v>2.2377397642558812E-4</v>
      </c>
      <c r="M92" s="303">
        <f>IFERROR('生産者価格表(106分類)'!M92/'生産者価格表(106分類)'!M$119,0)</f>
        <v>0</v>
      </c>
      <c r="N92" s="303">
        <f>IFERROR('生産者価格表(106分類)'!N92/'生産者価格表(106分類)'!N$119,0)</f>
        <v>2.3205625043510546E-5</v>
      </c>
      <c r="O92" s="303">
        <f>IFERROR('生産者価格表(106分類)'!O92/'生産者価格表(106分類)'!O$119,0)</f>
        <v>6.9126344659888224E-5</v>
      </c>
      <c r="P92" s="303">
        <f>IFERROR('生産者価格表(106分類)'!P92/'生産者価格表(106分類)'!P$119,0)</f>
        <v>8.8423010968579767E-5</v>
      </c>
      <c r="Q92" s="303">
        <f>IFERROR('生産者価格表(106分類)'!Q92/'生産者価格表(106分類)'!Q$119,0)</f>
        <v>2.5709083358171322E-4</v>
      </c>
      <c r="R92" s="303">
        <f>IFERROR('生産者価格表(106分類)'!R92/'生産者価格表(106分類)'!R$119,0)</f>
        <v>2.3960998455251832E-4</v>
      </c>
      <c r="S92" s="303">
        <f>IFERROR('生産者価格表(106分類)'!S92/'生産者価格表(106分類)'!S$119,0)</f>
        <v>3.6800234343892303E-6</v>
      </c>
      <c r="T92" s="303">
        <f>IFERROR('生産者価格表(106分類)'!T92/'生産者価格表(106分類)'!T$119,0)</f>
        <v>1.8294707287373802E-5</v>
      </c>
      <c r="U92" s="303">
        <f>IFERROR('生産者価格表(106分類)'!U92/'生産者価格表(106分類)'!U$119,0)</f>
        <v>8.69101829001928E-5</v>
      </c>
      <c r="V92" s="303">
        <f>IFERROR('生産者価格表(106分類)'!V92/'生産者価格表(106分類)'!V$119,0)</f>
        <v>1.1472576955895112E-4</v>
      </c>
      <c r="W92" s="303">
        <f>IFERROR('生産者価格表(106分類)'!W92/'生産者価格表(106分類)'!W$119,0)</f>
        <v>0</v>
      </c>
      <c r="X92" s="303">
        <f>IFERROR('生産者価格表(106分類)'!X92/'生産者価格表(106分類)'!X$119,0)</f>
        <v>6.2775355536786353E-5</v>
      </c>
      <c r="Y92" s="303">
        <f>IFERROR('生産者価格表(106分類)'!Y92/'生産者価格表(106分類)'!Y$119,0)</f>
        <v>0</v>
      </c>
      <c r="Z92" s="303">
        <f>IFERROR('生産者価格表(106分類)'!Z92/'生産者価格表(106分類)'!Z$119,0)</f>
        <v>3.0007237039521295E-4</v>
      </c>
      <c r="AA92" s="303">
        <f>IFERROR('生産者価格表(106分類)'!AA92/'生産者価格表(106分類)'!AA$119,0)</f>
        <v>8.4015989729966766E-4</v>
      </c>
      <c r="AB92" s="303">
        <f>IFERROR('生産者価格表(106分類)'!AB92/'生産者価格表(106分類)'!AB$119,0)</f>
        <v>0</v>
      </c>
      <c r="AC92" s="303">
        <f>IFERROR('生産者価格表(106分類)'!AC92/'生産者価格表(106分類)'!AC$119,0)</f>
        <v>0</v>
      </c>
      <c r="AD92" s="303">
        <f>IFERROR('生産者価格表(106分類)'!AD92/'生産者価格表(106分類)'!AD$119,0)</f>
        <v>1.4757826306347133E-4</v>
      </c>
      <c r="AE92" s="303">
        <f>IFERROR('生産者価格表(106分類)'!AE92/'生産者価格表(106分類)'!AE$119,0)</f>
        <v>2.1113527437028903E-5</v>
      </c>
      <c r="AF92" s="303">
        <f>IFERROR('生産者価格表(106分類)'!AF92/'生産者価格表(106分類)'!AF$119,0)</f>
        <v>0</v>
      </c>
      <c r="AG92" s="303">
        <f>IFERROR('生産者価格表(106分類)'!AG92/'生産者価格表(106分類)'!AG$119,0)</f>
        <v>7.1541846018100084E-5</v>
      </c>
      <c r="AH92" s="303">
        <f>IFERROR('生産者価格表(106分類)'!AH92/'生産者価格表(106分類)'!AH$119,0)</f>
        <v>1.3618601177639735E-4</v>
      </c>
      <c r="AI92" s="303">
        <f>IFERROR('生産者価格表(106分類)'!AI92/'生産者価格表(106分類)'!AI$119,0)</f>
        <v>1.5474465249015238E-3</v>
      </c>
      <c r="AJ92" s="303">
        <f>IFERROR('生産者価格表(106分類)'!AJ92/'生産者価格表(106分類)'!AJ$119,0)</f>
        <v>1.3142729243050482E-4</v>
      </c>
      <c r="AK92" s="303">
        <f>IFERROR('生産者価格表(106分類)'!AK92/'生産者価格表(106分類)'!AK$119,0)</f>
        <v>0</v>
      </c>
      <c r="AL92" s="303">
        <f>IFERROR('生産者価格表(106分類)'!AL92/'生産者価格表(106分類)'!AL$119,0)</f>
        <v>0</v>
      </c>
      <c r="AM92" s="303">
        <f>IFERROR('生産者価格表(106分類)'!AM92/'生産者価格表(106分類)'!AM$119,0)</f>
        <v>0</v>
      </c>
      <c r="AN92" s="303">
        <f>IFERROR('生産者価格表(106分類)'!AN92/'生産者価格表(106分類)'!AN$119,0)</f>
        <v>0</v>
      </c>
      <c r="AO92" s="303">
        <f>IFERROR('生産者価格表(106分類)'!AO92/'生産者価格表(106分類)'!AO$119,0)</f>
        <v>0</v>
      </c>
      <c r="AP92" s="303">
        <f>IFERROR('生産者価格表(106分類)'!AP92/'生産者価格表(106分類)'!AP$119,0)</f>
        <v>9.0228277542181719E-5</v>
      </c>
      <c r="AQ92" s="303">
        <f>IFERROR('生産者価格表(106分類)'!AQ92/'生産者価格表(106分類)'!AQ$119,0)</f>
        <v>8.1171686913515716E-4</v>
      </c>
      <c r="AR92" s="303">
        <f>IFERROR('生産者価格表(106分類)'!AR92/'生産者価格表(106分類)'!AR$119,0)</f>
        <v>2.5249223047323863E-4</v>
      </c>
      <c r="AS92" s="303">
        <f>IFERROR('生産者価格表(106分類)'!AS92/'生産者価格表(106分類)'!AS$119,0)</f>
        <v>7.7019238422533628E-4</v>
      </c>
      <c r="AT92" s="303">
        <f>IFERROR('生産者価格表(106分類)'!AT92/'生産者価格表(106分類)'!AT$119,0)</f>
        <v>3.4940556421985005E-4</v>
      </c>
      <c r="AU92" s="303">
        <f>IFERROR('生産者価格表(106分類)'!AU92/'生産者価格表(106分類)'!AU$119,0)</f>
        <v>3.4496279329872275E-4</v>
      </c>
      <c r="AV92" s="303">
        <f>IFERROR('生産者価格表(106分類)'!AV92/'生産者価格表(106分類)'!AV$119,0)</f>
        <v>8.6488258504898645E-4</v>
      </c>
      <c r="AW92" s="303">
        <f>IFERROR('生産者価格表(106分類)'!AW92/'生産者価格表(106分類)'!AW$119,0)</f>
        <v>1.6249979515323746E-3</v>
      </c>
      <c r="AX92" s="303">
        <f>IFERROR('生産者価格表(106分類)'!AX92/'生産者価格表(106分類)'!AX$119,0)</f>
        <v>6.3990416134323473E-4</v>
      </c>
      <c r="AY92" s="303">
        <f>IFERROR('生産者価格表(106分類)'!AY92/'生産者価格表(106分類)'!AY$119,0)</f>
        <v>1.930164580288492E-3</v>
      </c>
      <c r="AZ92" s="303">
        <f>IFERROR('生産者価格表(106分類)'!AZ92/'生産者価格表(106分類)'!AZ$119,0)</f>
        <v>6.6062318787389433E-4</v>
      </c>
      <c r="BA92" s="303">
        <f>IFERROR('生産者価格表(106分類)'!BA92/'生産者価格表(106分類)'!BA$119,0)</f>
        <v>7.9683907286518484E-4</v>
      </c>
      <c r="BB92" s="303">
        <f>IFERROR('生産者価格表(106分類)'!BB92/'生産者価格表(106分類)'!BB$119,0)</f>
        <v>2.8829858383060511E-3</v>
      </c>
      <c r="BC92" s="303">
        <f>IFERROR('生産者価格表(106分類)'!BC92/'生産者価格表(106分類)'!BC$119,0)</f>
        <v>3.9513252270421061E-4</v>
      </c>
      <c r="BD92" s="303">
        <f>IFERROR('生産者価格表(106分類)'!BD92/'生産者価格表(106分類)'!BD$119,0)</f>
        <v>0</v>
      </c>
      <c r="BE92" s="303">
        <f>IFERROR('生産者価格表(106分類)'!BE92/'生産者価格表(106分類)'!BE$119,0)</f>
        <v>2.1836228287841191E-4</v>
      </c>
      <c r="BF92" s="303">
        <f>IFERROR('生産者価格表(106分類)'!BF92/'生産者価格表(106分類)'!BF$119,0)</f>
        <v>5.2066277631093976E-4</v>
      </c>
      <c r="BG92" s="303">
        <f>IFERROR('生産者価格表(106分類)'!BG92/'生産者価格表(106分類)'!BG$119,0)</f>
        <v>2.1144697006103129E-4</v>
      </c>
      <c r="BH92" s="303">
        <f>IFERROR('生産者価格表(106分類)'!BH92/'生産者価格表(106分類)'!BH$119,0)</f>
        <v>8.7366765682334434E-5</v>
      </c>
      <c r="BI92" s="303">
        <f>IFERROR('生産者価格表(106分類)'!BI92/'生産者価格表(106分類)'!BI$119,0)</f>
        <v>2.3917803604514063E-4</v>
      </c>
      <c r="BJ92" s="303">
        <f>IFERROR('生産者価格表(106分類)'!BJ92/'生産者価格表(106分類)'!BJ$119,0)</f>
        <v>3.02317566464517E-5</v>
      </c>
      <c r="BK92" s="303">
        <f>IFERROR('生産者価格表(106分類)'!BK92/'生産者価格表(106分類)'!BK$119,0)</f>
        <v>1.9953082906782802E-4</v>
      </c>
      <c r="BL92" s="303">
        <f>IFERROR('生産者価格表(106分類)'!BL92/'生産者価格表(106分類)'!BL$119,0)</f>
        <v>2.4034064280440143E-5</v>
      </c>
      <c r="BM92" s="303">
        <f>IFERROR('生産者価格表(106分類)'!BM92/'生産者価格表(106分類)'!BM$119,0)</f>
        <v>1.2818687459461772E-4</v>
      </c>
      <c r="BN92" s="303">
        <f>IFERROR('生産者価格表(106分類)'!BN92/'生産者価格表(106分類)'!BN$119,0)</f>
        <v>1.6933454809466375E-4</v>
      </c>
      <c r="BO92" s="303">
        <f>IFERROR('生産者価格表(106分類)'!BO92/'生産者価格表(106分類)'!BO$119,0)</f>
        <v>1.1991389863521146E-3</v>
      </c>
      <c r="BP92" s="303">
        <f>IFERROR('生産者価格表(106分類)'!BP92/'生産者価格表(106分類)'!BP$119,0)</f>
        <v>4.0985307279656582E-4</v>
      </c>
      <c r="BQ92" s="303">
        <f>IFERROR('生産者価格表(106分類)'!BQ92/'生産者価格表(106分類)'!BQ$119,0)</f>
        <v>7.6672590000090207E-5</v>
      </c>
      <c r="BR92" s="303">
        <f>IFERROR('生産者価格表(106分類)'!BR92/'生産者価格表(106分類)'!BR$119,0)</f>
        <v>1.3587023246905679E-4</v>
      </c>
      <c r="BS92" s="303">
        <f>IFERROR('生産者価格表(106分類)'!BS92/'生産者価格表(106分類)'!BS$119,0)</f>
        <v>1.939048862576859E-4</v>
      </c>
      <c r="BT92" s="303">
        <f>IFERROR('生産者価格表(106分類)'!BT92/'生産者価格表(106分類)'!BT$119,0)</f>
        <v>2.0017197874229971E-4</v>
      </c>
      <c r="BU92" s="303">
        <f>IFERROR('生産者価格表(106分類)'!BU92/'生産者価格表(106分類)'!BU$119,0)</f>
        <v>7.3458145018131567E-6</v>
      </c>
      <c r="BV92" s="303">
        <f>IFERROR('生産者価格表(106分類)'!BV92/'生産者価格表(106分類)'!BV$119,0)</f>
        <v>8.8405604915351631E-7</v>
      </c>
      <c r="BW92" s="303">
        <f>IFERROR('生産者価格表(106分類)'!BW92/'生産者価格表(106分類)'!BW$119,0)</f>
        <v>0</v>
      </c>
      <c r="BX92" s="303">
        <f>IFERROR('生産者価格表(106分類)'!BX92/'生産者価格表(106分類)'!BX$119,0)</f>
        <v>6.979612951148015E-3</v>
      </c>
      <c r="BY92" s="303">
        <f>IFERROR('生産者価格表(106分類)'!BY92/'生産者価格表(106分類)'!BY$119,0)</f>
        <v>9.9875774918812212E-5</v>
      </c>
      <c r="BZ92" s="303">
        <f>IFERROR('生産者価格表(106分類)'!BZ92/'生産者価格表(106分類)'!BZ$119,0)</f>
        <v>3.2877972777367701E-4</v>
      </c>
      <c r="CA92" s="303">
        <f>IFERROR('生産者価格表(106分類)'!CA92/'生産者価格表(106分類)'!CA$119,0)</f>
        <v>1.6053513473280039E-4</v>
      </c>
      <c r="CB92" s="303">
        <f>IFERROR('生産者価格表(106分類)'!CB92/'生産者価格表(106分類)'!CB$119,0)</f>
        <v>6.3789051835964891E-5</v>
      </c>
      <c r="CC92" s="303">
        <f>IFERROR('生産者価格表(106分類)'!CC92/'生産者価格表(106分類)'!CC$119,0)</f>
        <v>5.7014454841197975E-4</v>
      </c>
      <c r="CD92" s="303">
        <f>IFERROR('生産者価格表(106分類)'!CD92/'生産者価格表(106分類)'!CD$119,0)</f>
        <v>3.1404096866866874E-4</v>
      </c>
      <c r="CE92" s="303">
        <f>IFERROR('生産者価格表(106分類)'!CE92/'生産者価格表(106分類)'!CE$119,0)</f>
        <v>6.0779513252066507E-4</v>
      </c>
      <c r="CF92" s="303">
        <f>IFERROR('生産者価格表(106分類)'!CF92/'生産者価格表(106分類)'!CF$119,0)</f>
        <v>3.2421278362366215E-4</v>
      </c>
      <c r="CG92" s="303">
        <f>IFERROR('生産者価格表(106分類)'!CG92/'生産者価格表(106分類)'!CG$119,0)</f>
        <v>6.1127474163764376E-3</v>
      </c>
      <c r="CH92" s="303">
        <f>IFERROR('生産者価格表(106分類)'!CH92/'生産者価格表(106分類)'!CH$119,0)</f>
        <v>7.2892744143055214E-4</v>
      </c>
      <c r="CI92" s="303">
        <f>IFERROR('生産者価格表(106分類)'!CI92/'生産者価格表(106分類)'!CI$119,0)</f>
        <v>4.2062687272427027E-3</v>
      </c>
      <c r="CJ92" s="303">
        <f>IFERROR('生産者価格表(106分類)'!CJ92/'生産者価格表(106分類)'!CJ$119,0)</f>
        <v>7.9076006128530781E-3</v>
      </c>
      <c r="CK92" s="303">
        <f>IFERROR('生産者価格表(106分類)'!CK92/'生産者価格表(106分類)'!CK$119,0)</f>
        <v>5.1421022435107827E-4</v>
      </c>
      <c r="CL92" s="303">
        <f>IFERROR('生産者価格表(106分類)'!CL92/'生産者価格表(106分類)'!CL$119,0)</f>
        <v>1.025366057503937E-4</v>
      </c>
      <c r="CM92" s="303">
        <f>IFERROR('生産者価格表(106分類)'!CM92/'生産者価格表(106分類)'!CM$119,0)</f>
        <v>1.4362226482617127E-6</v>
      </c>
      <c r="CN92" s="303">
        <f>IFERROR('生産者価格表(106分類)'!CN92/'生産者価格表(106分類)'!CN$119,0)</f>
        <v>5.2270923331884557E-7</v>
      </c>
      <c r="CO92" s="303">
        <f>IFERROR('生産者価格表(106分類)'!CO92/'生産者価格表(106分類)'!CO$119,0)</f>
        <v>1.2206785207704938E-4</v>
      </c>
      <c r="CP92" s="303">
        <f>IFERROR('生産者価格表(106分類)'!CP92/'生産者価格表(106分類)'!CP$119,0)</f>
        <v>0</v>
      </c>
      <c r="CQ92" s="303">
        <f>IFERROR('生産者価格表(106分類)'!CQ92/'生産者価格表(106分類)'!CQ$119,0)</f>
        <v>8.4526216283845241E-5</v>
      </c>
      <c r="CR92" s="303">
        <f>IFERROR('生産者価格表(106分類)'!CR92/'生産者価格表(106分類)'!CR$119,0)</f>
        <v>2.6331162747405768E-5</v>
      </c>
      <c r="CS92" s="303">
        <f>IFERROR('生産者価格表(106分類)'!CS92/'生産者価格表(106分類)'!CS$119,0)</f>
        <v>0</v>
      </c>
      <c r="CT92" s="303">
        <f>IFERROR('生産者価格表(106分類)'!CT92/'生産者価格表(106分類)'!CT$119,0)</f>
        <v>3.3992410866432224E-4</v>
      </c>
      <c r="CU92" s="303">
        <f>IFERROR('生産者価格表(106分類)'!CU92/'生産者価格表(106分類)'!CU$119,0)</f>
        <v>1.1178022102685788E-3</v>
      </c>
      <c r="CV92" s="303">
        <f>IFERROR('生産者価格表(106分類)'!CV92/'生産者価格表(106分類)'!CV$119,0)</f>
        <v>1.4571420398286002E-6</v>
      </c>
      <c r="CW92" s="303">
        <f>IFERROR('生産者価格表(106分類)'!CW92/'生産者価格表(106分類)'!CW$119,0)</f>
        <v>7.5655120171977364E-4</v>
      </c>
      <c r="CX92" s="303">
        <f>IFERROR('生産者価格表(106分類)'!CX92/'生産者価格表(106分類)'!CX$119,0)</f>
        <v>2.5753667948334936E-4</v>
      </c>
      <c r="CY92" s="303">
        <f>IFERROR('生産者価格表(106分類)'!CY92/'生産者価格表(106分類)'!CY$119,0)</f>
        <v>4.1302471972047555E-4</v>
      </c>
      <c r="CZ92" s="303">
        <f>IFERROR('生産者価格表(106分類)'!CZ92/'生産者価格表(106分類)'!CZ$119,0)</f>
        <v>1.027061093720858E-3</v>
      </c>
      <c r="DA92" s="303">
        <f>IFERROR('生産者価格表(106分類)'!DA92/'生産者価格表(106分類)'!DA$119,0)</f>
        <v>2.1173805065038709E-4</v>
      </c>
      <c r="DB92" s="303">
        <f>IFERROR('生産者価格表(106分類)'!DB92/'生産者価格表(106分類)'!DB$119,0)</f>
        <v>2.5848943898917974E-4</v>
      </c>
      <c r="DC92" s="303">
        <f>IFERROR('生産者価格表(106分類)'!DC92/'生産者価格表(106分類)'!DC$119,0)</f>
        <v>0</v>
      </c>
      <c r="DD92" s="304">
        <f>IFERROR('生産者価格表(106分類)'!DD92/'生産者価格表(106分類)'!DD$119,0)</f>
        <v>1.4768437074465132E-4</v>
      </c>
      <c r="DE92" s="304">
        <f>IFERROR('生産者価格表(106分類)'!DE92/'生産者価格表(106分類)'!DE$119,0)</f>
        <v>3.9889442459577277E-4</v>
      </c>
    </row>
    <row r="93" spans="1:109" x14ac:dyDescent="0.15">
      <c r="A93" s="309" t="s">
        <v>195</v>
      </c>
      <c r="B93" s="302" t="s">
        <v>196</v>
      </c>
      <c r="C93" s="303">
        <f>IFERROR('生産者価格表(106分類)'!C93/'生産者価格表(106分類)'!C$119,0)</f>
        <v>0</v>
      </c>
      <c r="D93" s="303">
        <f>IFERROR('生産者価格表(106分類)'!D93/'生産者価格表(106分類)'!D$119,0)</f>
        <v>0</v>
      </c>
      <c r="E93" s="303">
        <f>IFERROR('生産者価格表(106分類)'!E93/'生産者価格表(106分類)'!E$119,0)</f>
        <v>0</v>
      </c>
      <c r="F93" s="303">
        <f>IFERROR('生産者価格表(106分類)'!F93/'生産者価格表(106分類)'!F$119,0)</f>
        <v>0</v>
      </c>
      <c r="G93" s="303">
        <f>IFERROR('生産者価格表(106分類)'!G93/'生産者価格表(106分類)'!G$119,0)</f>
        <v>0</v>
      </c>
      <c r="H93" s="303">
        <f>IFERROR('生産者価格表(106分類)'!H93/'生産者価格表(106分類)'!H$119,0)</f>
        <v>0</v>
      </c>
      <c r="I93" s="303">
        <f>IFERROR('生産者価格表(106分類)'!I93/'生産者価格表(106分類)'!I$119,0)</f>
        <v>0</v>
      </c>
      <c r="J93" s="303">
        <f>IFERROR('生産者価格表(106分類)'!J93/'生産者価格表(106分類)'!J$119,0)</f>
        <v>0</v>
      </c>
      <c r="K93" s="303">
        <f>IFERROR('生産者価格表(106分類)'!K93/'生産者価格表(106分類)'!K$119,0)</f>
        <v>0</v>
      </c>
      <c r="L93" s="303">
        <f>IFERROR('生産者価格表(106分類)'!L93/'生産者価格表(106分類)'!L$119,0)</f>
        <v>0</v>
      </c>
      <c r="M93" s="303">
        <f>IFERROR('生産者価格表(106分類)'!M93/'生産者価格表(106分類)'!M$119,0)</f>
        <v>0</v>
      </c>
      <c r="N93" s="303">
        <f>IFERROR('生産者価格表(106分類)'!N93/'生産者価格表(106分類)'!N$119,0)</f>
        <v>0</v>
      </c>
      <c r="O93" s="303">
        <f>IFERROR('生産者価格表(106分類)'!O93/'生産者価格表(106分類)'!O$119,0)</f>
        <v>0</v>
      </c>
      <c r="P93" s="303">
        <f>IFERROR('生産者価格表(106分類)'!P93/'生産者価格表(106分類)'!P$119,0)</f>
        <v>0</v>
      </c>
      <c r="Q93" s="303">
        <f>IFERROR('生産者価格表(106分類)'!Q93/'生産者価格表(106分類)'!Q$119,0)</f>
        <v>0</v>
      </c>
      <c r="R93" s="303">
        <f>IFERROR('生産者価格表(106分類)'!R93/'生産者価格表(106分類)'!R$119,0)</f>
        <v>0</v>
      </c>
      <c r="S93" s="303">
        <f>IFERROR('生産者価格表(106分類)'!S93/'生産者価格表(106分類)'!S$119,0)</f>
        <v>0</v>
      </c>
      <c r="T93" s="303">
        <f>IFERROR('生産者価格表(106分類)'!T93/'生産者価格表(106分類)'!T$119,0)</f>
        <v>0</v>
      </c>
      <c r="U93" s="303">
        <f>IFERROR('生産者価格表(106分類)'!U93/'生産者価格表(106分類)'!U$119,0)</f>
        <v>0</v>
      </c>
      <c r="V93" s="303">
        <f>IFERROR('生産者価格表(106分類)'!V93/'生産者価格表(106分類)'!V$119,0)</f>
        <v>0</v>
      </c>
      <c r="W93" s="303">
        <f>IFERROR('生産者価格表(106分類)'!W93/'生産者価格表(106分類)'!W$119,0)</f>
        <v>0</v>
      </c>
      <c r="X93" s="303">
        <f>IFERROR('生産者価格表(106分類)'!X93/'生産者価格表(106分類)'!X$119,0)</f>
        <v>0</v>
      </c>
      <c r="Y93" s="303">
        <f>IFERROR('生産者価格表(106分類)'!Y93/'生産者価格表(106分類)'!Y$119,0)</f>
        <v>0</v>
      </c>
      <c r="Z93" s="303">
        <f>IFERROR('生産者価格表(106分類)'!Z93/'生産者価格表(106分類)'!Z$119,0)</f>
        <v>0</v>
      </c>
      <c r="AA93" s="303">
        <f>IFERROR('生産者価格表(106分類)'!AA93/'生産者価格表(106分類)'!AA$119,0)</f>
        <v>0</v>
      </c>
      <c r="AB93" s="303">
        <f>IFERROR('生産者価格表(106分類)'!AB93/'生産者価格表(106分類)'!AB$119,0)</f>
        <v>0</v>
      </c>
      <c r="AC93" s="303">
        <f>IFERROR('生産者価格表(106分類)'!AC93/'生産者価格表(106分類)'!AC$119,0)</f>
        <v>0</v>
      </c>
      <c r="AD93" s="303">
        <f>IFERROR('生産者価格表(106分類)'!AD93/'生産者価格表(106分類)'!AD$119,0)</f>
        <v>0</v>
      </c>
      <c r="AE93" s="303">
        <f>IFERROR('生産者価格表(106分類)'!AE93/'生産者価格表(106分類)'!AE$119,0)</f>
        <v>0</v>
      </c>
      <c r="AF93" s="303">
        <f>IFERROR('生産者価格表(106分類)'!AF93/'生産者価格表(106分類)'!AF$119,0)</f>
        <v>0</v>
      </c>
      <c r="AG93" s="303">
        <f>IFERROR('生産者価格表(106分類)'!AG93/'生産者価格表(106分類)'!AG$119,0)</f>
        <v>0</v>
      </c>
      <c r="AH93" s="303">
        <f>IFERROR('生産者価格表(106分類)'!AH93/'生産者価格表(106分類)'!AH$119,0)</f>
        <v>0</v>
      </c>
      <c r="AI93" s="303">
        <f>IFERROR('生産者価格表(106分類)'!AI93/'生産者価格表(106分類)'!AI$119,0)</f>
        <v>0</v>
      </c>
      <c r="AJ93" s="303">
        <f>IFERROR('生産者価格表(106分類)'!AJ93/'生産者価格表(106分類)'!AJ$119,0)</f>
        <v>0</v>
      </c>
      <c r="AK93" s="303">
        <f>IFERROR('生産者価格表(106分類)'!AK93/'生産者価格表(106分類)'!AK$119,0)</f>
        <v>0</v>
      </c>
      <c r="AL93" s="303">
        <f>IFERROR('生産者価格表(106分類)'!AL93/'生産者価格表(106分類)'!AL$119,0)</f>
        <v>0</v>
      </c>
      <c r="AM93" s="303">
        <f>IFERROR('生産者価格表(106分類)'!AM93/'生産者価格表(106分類)'!AM$119,0)</f>
        <v>0</v>
      </c>
      <c r="AN93" s="303">
        <f>IFERROR('生産者価格表(106分類)'!AN93/'生産者価格表(106分類)'!AN$119,0)</f>
        <v>0</v>
      </c>
      <c r="AO93" s="303">
        <f>IFERROR('生産者価格表(106分類)'!AO93/'生産者価格表(106分類)'!AO$119,0)</f>
        <v>0</v>
      </c>
      <c r="AP93" s="303">
        <f>IFERROR('生産者価格表(106分類)'!AP93/'生産者価格表(106分類)'!AP$119,0)</f>
        <v>0</v>
      </c>
      <c r="AQ93" s="303">
        <f>IFERROR('生産者価格表(106分類)'!AQ93/'生産者価格表(106分類)'!AQ$119,0)</f>
        <v>0</v>
      </c>
      <c r="AR93" s="303">
        <f>IFERROR('生産者価格表(106分類)'!AR93/'生産者価格表(106分類)'!AR$119,0)</f>
        <v>0</v>
      </c>
      <c r="AS93" s="303">
        <f>IFERROR('生産者価格表(106分類)'!AS93/'生産者価格表(106分類)'!AS$119,0)</f>
        <v>0</v>
      </c>
      <c r="AT93" s="303">
        <f>IFERROR('生産者価格表(106分類)'!AT93/'生産者価格表(106分類)'!AT$119,0)</f>
        <v>0</v>
      </c>
      <c r="AU93" s="303">
        <f>IFERROR('生産者価格表(106分類)'!AU93/'生産者価格表(106分類)'!AU$119,0)</f>
        <v>0</v>
      </c>
      <c r="AV93" s="303">
        <f>IFERROR('生産者価格表(106分類)'!AV93/'生産者価格表(106分類)'!AV$119,0)</f>
        <v>0</v>
      </c>
      <c r="AW93" s="303">
        <f>IFERROR('生産者価格表(106分類)'!AW93/'生産者価格表(106分類)'!AW$119,0)</f>
        <v>0</v>
      </c>
      <c r="AX93" s="303">
        <f>IFERROR('生産者価格表(106分類)'!AX93/'生産者価格表(106分類)'!AX$119,0)</f>
        <v>0</v>
      </c>
      <c r="AY93" s="303">
        <f>IFERROR('生産者価格表(106分類)'!AY93/'生産者価格表(106分類)'!AY$119,0)</f>
        <v>0</v>
      </c>
      <c r="AZ93" s="303">
        <f>IFERROR('生産者価格表(106分類)'!AZ93/'生産者価格表(106分類)'!AZ$119,0)</f>
        <v>0</v>
      </c>
      <c r="BA93" s="303">
        <f>IFERROR('生産者価格表(106分類)'!BA93/'生産者価格表(106分類)'!BA$119,0)</f>
        <v>0</v>
      </c>
      <c r="BB93" s="303">
        <f>IFERROR('生産者価格表(106分類)'!BB93/'生産者価格表(106分類)'!BB$119,0)</f>
        <v>0</v>
      </c>
      <c r="BC93" s="303">
        <f>IFERROR('生産者価格表(106分類)'!BC93/'生産者価格表(106分類)'!BC$119,0)</f>
        <v>0</v>
      </c>
      <c r="BD93" s="303">
        <f>IFERROR('生産者価格表(106分類)'!BD93/'生産者価格表(106分類)'!BD$119,0)</f>
        <v>0</v>
      </c>
      <c r="BE93" s="303">
        <f>IFERROR('生産者価格表(106分類)'!BE93/'生産者価格表(106分類)'!BE$119,0)</f>
        <v>0</v>
      </c>
      <c r="BF93" s="303">
        <f>IFERROR('生産者価格表(106分類)'!BF93/'生産者価格表(106分類)'!BF$119,0)</f>
        <v>0</v>
      </c>
      <c r="BG93" s="303">
        <f>IFERROR('生産者価格表(106分類)'!BG93/'生産者価格表(106分類)'!BG$119,0)</f>
        <v>0</v>
      </c>
      <c r="BH93" s="303">
        <f>IFERROR('生産者価格表(106分類)'!BH93/'生産者価格表(106分類)'!BH$119,0)</f>
        <v>0</v>
      </c>
      <c r="BI93" s="303">
        <f>IFERROR('生産者価格表(106分類)'!BI93/'生産者価格表(106分類)'!BI$119,0)</f>
        <v>0</v>
      </c>
      <c r="BJ93" s="303">
        <f>IFERROR('生産者価格表(106分類)'!BJ93/'生産者価格表(106分類)'!BJ$119,0)</f>
        <v>0</v>
      </c>
      <c r="BK93" s="303">
        <f>IFERROR('生産者価格表(106分類)'!BK93/'生産者価格表(106分類)'!BK$119,0)</f>
        <v>0</v>
      </c>
      <c r="BL93" s="303">
        <f>IFERROR('生産者価格表(106分類)'!BL93/'生産者価格表(106分類)'!BL$119,0)</f>
        <v>0</v>
      </c>
      <c r="BM93" s="303">
        <f>IFERROR('生産者価格表(106分類)'!BM93/'生産者価格表(106分類)'!BM$119,0)</f>
        <v>0</v>
      </c>
      <c r="BN93" s="303">
        <f>IFERROR('生産者価格表(106分類)'!BN93/'生産者価格表(106分類)'!BN$119,0)</f>
        <v>0</v>
      </c>
      <c r="BO93" s="303">
        <f>IFERROR('生産者価格表(106分類)'!BO93/'生産者価格表(106分類)'!BO$119,0)</f>
        <v>0</v>
      </c>
      <c r="BP93" s="303">
        <f>IFERROR('生産者価格表(106分類)'!BP93/'生産者価格表(106分類)'!BP$119,0)</f>
        <v>0</v>
      </c>
      <c r="BQ93" s="303">
        <f>IFERROR('生産者価格表(106分類)'!BQ93/'生産者価格表(106分類)'!BQ$119,0)</f>
        <v>0</v>
      </c>
      <c r="BR93" s="303">
        <f>IFERROR('生産者価格表(106分類)'!BR93/'生産者価格表(106分類)'!BR$119,0)</f>
        <v>0</v>
      </c>
      <c r="BS93" s="303">
        <f>IFERROR('生産者価格表(106分類)'!BS93/'生産者価格表(106分類)'!BS$119,0)</f>
        <v>0</v>
      </c>
      <c r="BT93" s="303">
        <f>IFERROR('生産者価格表(106分類)'!BT93/'生産者価格表(106分類)'!BT$119,0)</f>
        <v>0</v>
      </c>
      <c r="BU93" s="303">
        <f>IFERROR('生産者価格表(106分類)'!BU93/'生産者価格表(106分類)'!BU$119,0)</f>
        <v>0</v>
      </c>
      <c r="BV93" s="303">
        <f>IFERROR('生産者価格表(106分類)'!BV93/'生産者価格表(106分類)'!BV$119,0)</f>
        <v>0</v>
      </c>
      <c r="BW93" s="303">
        <f>IFERROR('生産者価格表(106分類)'!BW93/'生産者価格表(106分類)'!BW$119,0)</f>
        <v>0</v>
      </c>
      <c r="BX93" s="303">
        <f>IFERROR('生産者価格表(106分類)'!BX93/'生産者価格表(106分類)'!BX$119,0)</f>
        <v>0</v>
      </c>
      <c r="BY93" s="303">
        <f>IFERROR('生産者価格表(106分類)'!BY93/'生産者価格表(106分類)'!BY$119,0)</f>
        <v>0</v>
      </c>
      <c r="BZ93" s="303">
        <f>IFERROR('生産者価格表(106分類)'!BZ93/'生産者価格表(106分類)'!BZ$119,0)</f>
        <v>0</v>
      </c>
      <c r="CA93" s="303">
        <f>IFERROR('生産者価格表(106分類)'!CA93/'生産者価格表(106分類)'!CA$119,0)</f>
        <v>0</v>
      </c>
      <c r="CB93" s="303">
        <f>IFERROR('生産者価格表(106分類)'!CB93/'生産者価格表(106分類)'!CB$119,0)</f>
        <v>0</v>
      </c>
      <c r="CC93" s="303">
        <f>IFERROR('生産者価格表(106分類)'!CC93/'生産者価格表(106分類)'!CC$119,0)</f>
        <v>0</v>
      </c>
      <c r="CD93" s="303">
        <f>IFERROR('生産者価格表(106分類)'!CD93/'生産者価格表(106分類)'!CD$119,0)</f>
        <v>0</v>
      </c>
      <c r="CE93" s="303">
        <f>IFERROR('生産者価格表(106分類)'!CE93/'生産者価格表(106分類)'!CE$119,0)</f>
        <v>0</v>
      </c>
      <c r="CF93" s="303">
        <f>IFERROR('生産者価格表(106分類)'!CF93/'生産者価格表(106分類)'!CF$119,0)</f>
        <v>0</v>
      </c>
      <c r="CG93" s="303">
        <f>IFERROR('生産者価格表(106分類)'!CG93/'生産者価格表(106分類)'!CG$119,0)</f>
        <v>0</v>
      </c>
      <c r="CH93" s="303">
        <f>IFERROR('生産者価格表(106分類)'!CH93/'生産者価格表(106分類)'!CH$119,0)</f>
        <v>0</v>
      </c>
      <c r="CI93" s="303">
        <f>IFERROR('生産者価格表(106分類)'!CI93/'生産者価格表(106分類)'!CI$119,0)</f>
        <v>0</v>
      </c>
      <c r="CJ93" s="303">
        <f>IFERROR('生産者価格表(106分類)'!CJ93/'生産者価格表(106分類)'!CJ$119,0)</f>
        <v>0</v>
      </c>
      <c r="CK93" s="303">
        <f>IFERROR('生産者価格表(106分類)'!CK93/'生産者価格表(106分類)'!CK$119,0)</f>
        <v>0</v>
      </c>
      <c r="CL93" s="303">
        <f>IFERROR('生産者価格表(106分類)'!CL93/'生産者価格表(106分類)'!CL$119,0)</f>
        <v>0</v>
      </c>
      <c r="CM93" s="303">
        <f>IFERROR('生産者価格表(106分類)'!CM93/'生産者価格表(106分類)'!CM$119,0)</f>
        <v>0</v>
      </c>
      <c r="CN93" s="303">
        <f>IFERROR('生産者価格表(106分類)'!CN93/'生産者価格表(106分類)'!CN$119,0)</f>
        <v>0</v>
      </c>
      <c r="CO93" s="303">
        <f>IFERROR('生産者価格表(106分類)'!CO93/'生産者価格表(106分類)'!CO$119,0)</f>
        <v>0</v>
      </c>
      <c r="CP93" s="303">
        <f>IFERROR('生産者価格表(106分類)'!CP93/'生産者価格表(106分類)'!CP$119,0)</f>
        <v>0</v>
      </c>
      <c r="CQ93" s="303">
        <f>IFERROR('生産者価格表(106分類)'!CQ93/'生産者価格表(106分類)'!CQ$119,0)</f>
        <v>0</v>
      </c>
      <c r="CR93" s="303">
        <f>IFERROR('生産者価格表(106分類)'!CR93/'生産者価格表(106分類)'!CR$119,0)</f>
        <v>0</v>
      </c>
      <c r="CS93" s="303">
        <f>IFERROR('生産者価格表(106分類)'!CS93/'生産者価格表(106分類)'!CS$119,0)</f>
        <v>0</v>
      </c>
      <c r="CT93" s="303">
        <f>IFERROR('生産者価格表(106分類)'!CT93/'生産者価格表(106分類)'!CT$119,0)</f>
        <v>0</v>
      </c>
      <c r="CU93" s="303">
        <f>IFERROR('生産者価格表(106分類)'!CU93/'生産者価格表(106分類)'!CU$119,0)</f>
        <v>0</v>
      </c>
      <c r="CV93" s="303">
        <f>IFERROR('生産者価格表(106分類)'!CV93/'生産者価格表(106分類)'!CV$119,0)</f>
        <v>0</v>
      </c>
      <c r="CW93" s="303">
        <f>IFERROR('生産者価格表(106分類)'!CW93/'生産者価格表(106分類)'!CW$119,0)</f>
        <v>0</v>
      </c>
      <c r="CX93" s="303">
        <f>IFERROR('生産者価格表(106分類)'!CX93/'生産者価格表(106分類)'!CX$119,0)</f>
        <v>0</v>
      </c>
      <c r="CY93" s="303">
        <f>IFERROR('生産者価格表(106分類)'!CY93/'生産者価格表(106分類)'!CY$119,0)</f>
        <v>0</v>
      </c>
      <c r="CZ93" s="303">
        <f>IFERROR('生産者価格表(106分類)'!CZ93/'生産者価格表(106分類)'!CZ$119,0)</f>
        <v>0</v>
      </c>
      <c r="DA93" s="303">
        <f>IFERROR('生産者価格表(106分類)'!DA93/'生産者価格表(106分類)'!DA$119,0)</f>
        <v>0</v>
      </c>
      <c r="DB93" s="303">
        <f>IFERROR('生産者価格表(106分類)'!DB93/'生産者価格表(106分類)'!DB$119,0)</f>
        <v>0</v>
      </c>
      <c r="DC93" s="303">
        <f>IFERROR('生産者価格表(106分類)'!DC93/'生産者価格表(106分類)'!DC$119,0)</f>
        <v>0</v>
      </c>
      <c r="DD93" s="304">
        <f>IFERROR('生産者価格表(106分類)'!DD93/'生産者価格表(106分類)'!DD$119,0)</f>
        <v>0</v>
      </c>
      <c r="DE93" s="304">
        <f>IFERROR('生産者価格表(106分類)'!DE93/'生産者価格表(106分類)'!DE$119,0)</f>
        <v>0</v>
      </c>
    </row>
    <row r="94" spans="1:109" x14ac:dyDescent="0.15">
      <c r="A94" s="305" t="s">
        <v>197</v>
      </c>
      <c r="B94" s="306" t="s">
        <v>198</v>
      </c>
      <c r="C94" s="307">
        <f>IFERROR('生産者価格表(106分類)'!C94/'生産者価格表(106分類)'!C$119,0)</f>
        <v>0</v>
      </c>
      <c r="D94" s="307">
        <f>IFERROR('生産者価格表(106分類)'!D94/'生産者価格表(106分類)'!D$119,0)</f>
        <v>0</v>
      </c>
      <c r="E94" s="307">
        <f>IFERROR('生産者価格表(106分類)'!E94/'生産者価格表(106分類)'!E$119,0)</f>
        <v>0</v>
      </c>
      <c r="F94" s="307">
        <f>IFERROR('生産者価格表(106分類)'!F94/'生産者価格表(106分類)'!F$119,0)</f>
        <v>0</v>
      </c>
      <c r="G94" s="307">
        <f>IFERROR('生産者価格表(106分類)'!G94/'生産者価格表(106分類)'!G$119,0)</f>
        <v>0</v>
      </c>
      <c r="H94" s="307">
        <f>IFERROR('生産者価格表(106分類)'!H94/'生産者価格表(106分類)'!H$119,0)</f>
        <v>0</v>
      </c>
      <c r="I94" s="307">
        <f>IFERROR('生産者価格表(106分類)'!I94/'生産者価格表(106分類)'!I$119,0)</f>
        <v>0</v>
      </c>
      <c r="J94" s="307">
        <f>IFERROR('生産者価格表(106分類)'!J94/'生産者価格表(106分類)'!J$119,0)</f>
        <v>0</v>
      </c>
      <c r="K94" s="307">
        <f>IFERROR('生産者価格表(106分類)'!K94/'生産者価格表(106分類)'!K$119,0)</f>
        <v>0</v>
      </c>
      <c r="L94" s="307">
        <f>IFERROR('生産者価格表(106分類)'!L94/'生産者価格表(106分類)'!L$119,0)</f>
        <v>0</v>
      </c>
      <c r="M94" s="307">
        <f>IFERROR('生産者価格表(106分類)'!M94/'生産者価格表(106分類)'!M$119,0)</f>
        <v>0</v>
      </c>
      <c r="N94" s="307">
        <f>IFERROR('生産者価格表(106分類)'!N94/'生産者価格表(106分類)'!N$119,0)</f>
        <v>0</v>
      </c>
      <c r="O94" s="307">
        <f>IFERROR('生産者価格表(106分類)'!O94/'生産者価格表(106分類)'!O$119,0)</f>
        <v>0</v>
      </c>
      <c r="P94" s="307">
        <f>IFERROR('生産者価格表(106分類)'!P94/'生産者価格表(106分類)'!P$119,0)</f>
        <v>0</v>
      </c>
      <c r="Q94" s="307">
        <f>IFERROR('生産者価格表(106分類)'!Q94/'生産者価格表(106分類)'!Q$119,0)</f>
        <v>0</v>
      </c>
      <c r="R94" s="307">
        <f>IFERROR('生産者価格表(106分類)'!R94/'生産者価格表(106分類)'!R$119,0)</f>
        <v>0</v>
      </c>
      <c r="S94" s="307">
        <f>IFERROR('生産者価格表(106分類)'!S94/'生産者価格表(106分類)'!S$119,0)</f>
        <v>0</v>
      </c>
      <c r="T94" s="307">
        <f>IFERROR('生産者価格表(106分類)'!T94/'生産者価格表(106分類)'!T$119,0)</f>
        <v>0</v>
      </c>
      <c r="U94" s="307">
        <f>IFERROR('生産者価格表(106分類)'!U94/'生産者価格表(106分類)'!U$119,0)</f>
        <v>0</v>
      </c>
      <c r="V94" s="307">
        <f>IFERROR('生産者価格表(106分類)'!V94/'生産者価格表(106分類)'!V$119,0)</f>
        <v>0</v>
      </c>
      <c r="W94" s="307">
        <f>IFERROR('生産者価格表(106分類)'!W94/'生産者価格表(106分類)'!W$119,0)</f>
        <v>0</v>
      </c>
      <c r="X94" s="307">
        <f>IFERROR('生産者価格表(106分類)'!X94/'生産者価格表(106分類)'!X$119,0)</f>
        <v>0</v>
      </c>
      <c r="Y94" s="307">
        <f>IFERROR('生産者価格表(106分類)'!Y94/'生産者価格表(106分類)'!Y$119,0)</f>
        <v>0</v>
      </c>
      <c r="Z94" s="307">
        <f>IFERROR('生産者価格表(106分類)'!Z94/'生産者価格表(106分類)'!Z$119,0)</f>
        <v>0</v>
      </c>
      <c r="AA94" s="307">
        <f>IFERROR('生産者価格表(106分類)'!AA94/'生産者価格表(106分類)'!AA$119,0)</f>
        <v>0</v>
      </c>
      <c r="AB94" s="307">
        <f>IFERROR('生産者価格表(106分類)'!AB94/'生産者価格表(106分類)'!AB$119,0)</f>
        <v>0</v>
      </c>
      <c r="AC94" s="307">
        <f>IFERROR('生産者価格表(106分類)'!AC94/'生産者価格表(106分類)'!AC$119,0)</f>
        <v>0</v>
      </c>
      <c r="AD94" s="307">
        <f>IFERROR('生産者価格表(106分類)'!AD94/'生産者価格表(106分類)'!AD$119,0)</f>
        <v>0</v>
      </c>
      <c r="AE94" s="307">
        <f>IFERROR('生産者価格表(106分類)'!AE94/'生産者価格表(106分類)'!AE$119,0)</f>
        <v>0</v>
      </c>
      <c r="AF94" s="307">
        <f>IFERROR('生産者価格表(106分類)'!AF94/'生産者価格表(106分類)'!AF$119,0)</f>
        <v>0</v>
      </c>
      <c r="AG94" s="307">
        <f>IFERROR('生産者価格表(106分類)'!AG94/'生産者価格表(106分類)'!AG$119,0)</f>
        <v>0</v>
      </c>
      <c r="AH94" s="307">
        <f>IFERROR('生産者価格表(106分類)'!AH94/'生産者価格表(106分類)'!AH$119,0)</f>
        <v>0</v>
      </c>
      <c r="AI94" s="307">
        <f>IFERROR('生産者価格表(106分類)'!AI94/'生産者価格表(106分類)'!AI$119,0)</f>
        <v>0</v>
      </c>
      <c r="AJ94" s="307">
        <f>IFERROR('生産者価格表(106分類)'!AJ94/'生産者価格表(106分類)'!AJ$119,0)</f>
        <v>0</v>
      </c>
      <c r="AK94" s="307">
        <f>IFERROR('生産者価格表(106分類)'!AK94/'生産者価格表(106分類)'!AK$119,0)</f>
        <v>0</v>
      </c>
      <c r="AL94" s="307">
        <f>IFERROR('生産者価格表(106分類)'!AL94/'生産者価格表(106分類)'!AL$119,0)</f>
        <v>0</v>
      </c>
      <c r="AM94" s="307">
        <f>IFERROR('生産者価格表(106分類)'!AM94/'生産者価格表(106分類)'!AM$119,0)</f>
        <v>0</v>
      </c>
      <c r="AN94" s="307">
        <f>IFERROR('生産者価格表(106分類)'!AN94/'生産者価格表(106分類)'!AN$119,0)</f>
        <v>0</v>
      </c>
      <c r="AO94" s="307">
        <f>IFERROR('生産者価格表(106分類)'!AO94/'生産者価格表(106分類)'!AO$119,0)</f>
        <v>0</v>
      </c>
      <c r="AP94" s="307">
        <f>IFERROR('生産者価格表(106分類)'!AP94/'生産者価格表(106分類)'!AP$119,0)</f>
        <v>0</v>
      </c>
      <c r="AQ94" s="307">
        <f>IFERROR('生産者価格表(106分類)'!AQ94/'生産者価格表(106分類)'!AQ$119,0)</f>
        <v>0</v>
      </c>
      <c r="AR94" s="307">
        <f>IFERROR('生産者価格表(106分類)'!AR94/'生産者価格表(106分類)'!AR$119,0)</f>
        <v>0</v>
      </c>
      <c r="AS94" s="307">
        <f>IFERROR('生産者価格表(106分類)'!AS94/'生産者価格表(106分類)'!AS$119,0)</f>
        <v>0</v>
      </c>
      <c r="AT94" s="307">
        <f>IFERROR('生産者価格表(106分類)'!AT94/'生産者価格表(106分類)'!AT$119,0)</f>
        <v>0</v>
      </c>
      <c r="AU94" s="307">
        <f>IFERROR('生産者価格表(106分類)'!AU94/'生産者価格表(106分類)'!AU$119,0)</f>
        <v>0</v>
      </c>
      <c r="AV94" s="307">
        <f>IFERROR('生産者価格表(106分類)'!AV94/'生産者価格表(106分類)'!AV$119,0)</f>
        <v>0</v>
      </c>
      <c r="AW94" s="307">
        <f>IFERROR('生産者価格表(106分類)'!AW94/'生産者価格表(106分類)'!AW$119,0)</f>
        <v>0</v>
      </c>
      <c r="AX94" s="307">
        <f>IFERROR('生産者価格表(106分類)'!AX94/'生産者価格表(106分類)'!AX$119,0)</f>
        <v>0</v>
      </c>
      <c r="AY94" s="307">
        <f>IFERROR('生産者価格表(106分類)'!AY94/'生産者価格表(106分類)'!AY$119,0)</f>
        <v>0</v>
      </c>
      <c r="AZ94" s="307">
        <f>IFERROR('生産者価格表(106分類)'!AZ94/'生産者価格表(106分類)'!AZ$119,0)</f>
        <v>0</v>
      </c>
      <c r="BA94" s="307">
        <f>IFERROR('生産者価格表(106分類)'!BA94/'生産者価格表(106分類)'!BA$119,0)</f>
        <v>0</v>
      </c>
      <c r="BB94" s="307">
        <f>IFERROR('生産者価格表(106分類)'!BB94/'生産者価格表(106分類)'!BB$119,0)</f>
        <v>0</v>
      </c>
      <c r="BC94" s="307">
        <f>IFERROR('生産者価格表(106分類)'!BC94/'生産者価格表(106分類)'!BC$119,0)</f>
        <v>0</v>
      </c>
      <c r="BD94" s="307">
        <f>IFERROR('生産者価格表(106分類)'!BD94/'生産者価格表(106分類)'!BD$119,0)</f>
        <v>0</v>
      </c>
      <c r="BE94" s="307">
        <f>IFERROR('生産者価格表(106分類)'!BE94/'生産者価格表(106分類)'!BE$119,0)</f>
        <v>0</v>
      </c>
      <c r="BF94" s="307">
        <f>IFERROR('生産者価格表(106分類)'!BF94/'生産者価格表(106分類)'!BF$119,0)</f>
        <v>0</v>
      </c>
      <c r="BG94" s="307">
        <f>IFERROR('生産者価格表(106分類)'!BG94/'生産者価格表(106分類)'!BG$119,0)</f>
        <v>0</v>
      </c>
      <c r="BH94" s="307">
        <f>IFERROR('生産者価格表(106分類)'!BH94/'生産者価格表(106分類)'!BH$119,0)</f>
        <v>0</v>
      </c>
      <c r="BI94" s="307">
        <f>IFERROR('生産者価格表(106分類)'!BI94/'生産者価格表(106分類)'!BI$119,0)</f>
        <v>0</v>
      </c>
      <c r="BJ94" s="307">
        <f>IFERROR('生産者価格表(106分類)'!BJ94/'生産者価格表(106分類)'!BJ$119,0)</f>
        <v>0</v>
      </c>
      <c r="BK94" s="307">
        <f>IFERROR('生産者価格表(106分類)'!BK94/'生産者価格表(106分類)'!BK$119,0)</f>
        <v>0</v>
      </c>
      <c r="BL94" s="307">
        <f>IFERROR('生産者価格表(106分類)'!BL94/'生産者価格表(106分類)'!BL$119,0)</f>
        <v>0</v>
      </c>
      <c r="BM94" s="307">
        <f>IFERROR('生産者価格表(106分類)'!BM94/'生産者価格表(106分類)'!BM$119,0)</f>
        <v>0</v>
      </c>
      <c r="BN94" s="307">
        <f>IFERROR('生産者価格表(106分類)'!BN94/'生産者価格表(106分類)'!BN$119,0)</f>
        <v>0</v>
      </c>
      <c r="BO94" s="307">
        <f>IFERROR('生産者価格表(106分類)'!BO94/'生産者価格表(106分類)'!BO$119,0)</f>
        <v>0</v>
      </c>
      <c r="BP94" s="307">
        <f>IFERROR('生産者価格表(106分類)'!BP94/'生産者価格表(106分類)'!BP$119,0)</f>
        <v>0</v>
      </c>
      <c r="BQ94" s="307">
        <f>IFERROR('生産者価格表(106分類)'!BQ94/'生産者価格表(106分類)'!BQ$119,0)</f>
        <v>0</v>
      </c>
      <c r="BR94" s="307">
        <f>IFERROR('生産者価格表(106分類)'!BR94/'生産者価格表(106分類)'!BR$119,0)</f>
        <v>0</v>
      </c>
      <c r="BS94" s="307">
        <f>IFERROR('生産者価格表(106分類)'!BS94/'生産者価格表(106分類)'!BS$119,0)</f>
        <v>0</v>
      </c>
      <c r="BT94" s="307">
        <f>IFERROR('生産者価格表(106分類)'!BT94/'生産者価格表(106分類)'!BT$119,0)</f>
        <v>0</v>
      </c>
      <c r="BU94" s="307">
        <f>IFERROR('生産者価格表(106分類)'!BU94/'生産者価格表(106分類)'!BU$119,0)</f>
        <v>0</v>
      </c>
      <c r="BV94" s="307">
        <f>IFERROR('生産者価格表(106分類)'!BV94/'生産者価格表(106分類)'!BV$119,0)</f>
        <v>0</v>
      </c>
      <c r="BW94" s="307">
        <f>IFERROR('生産者価格表(106分類)'!BW94/'生産者価格表(106分類)'!BW$119,0)</f>
        <v>0</v>
      </c>
      <c r="BX94" s="307">
        <f>IFERROR('生産者価格表(106分類)'!BX94/'生産者価格表(106分類)'!BX$119,0)</f>
        <v>0</v>
      </c>
      <c r="BY94" s="307">
        <f>IFERROR('生産者価格表(106分類)'!BY94/'生産者価格表(106分類)'!BY$119,0)</f>
        <v>0</v>
      </c>
      <c r="BZ94" s="307">
        <f>IFERROR('生産者価格表(106分類)'!BZ94/'生産者価格表(106分類)'!BZ$119,0)</f>
        <v>0</v>
      </c>
      <c r="CA94" s="307">
        <f>IFERROR('生産者価格表(106分類)'!CA94/'生産者価格表(106分類)'!CA$119,0)</f>
        <v>0</v>
      </c>
      <c r="CB94" s="307">
        <f>IFERROR('生産者価格表(106分類)'!CB94/'生産者価格表(106分類)'!CB$119,0)</f>
        <v>0</v>
      </c>
      <c r="CC94" s="307">
        <f>IFERROR('生産者価格表(106分類)'!CC94/'生産者価格表(106分類)'!CC$119,0)</f>
        <v>0</v>
      </c>
      <c r="CD94" s="307">
        <f>IFERROR('生産者価格表(106分類)'!CD94/'生産者価格表(106分類)'!CD$119,0)</f>
        <v>0</v>
      </c>
      <c r="CE94" s="307">
        <f>IFERROR('生産者価格表(106分類)'!CE94/'生産者価格表(106分類)'!CE$119,0)</f>
        <v>0</v>
      </c>
      <c r="CF94" s="307">
        <f>IFERROR('生産者価格表(106分類)'!CF94/'生産者価格表(106分類)'!CF$119,0)</f>
        <v>0</v>
      </c>
      <c r="CG94" s="307">
        <f>IFERROR('生産者価格表(106分類)'!CG94/'生産者価格表(106分類)'!CG$119,0)</f>
        <v>0</v>
      </c>
      <c r="CH94" s="307">
        <f>IFERROR('生産者価格表(106分類)'!CH94/'生産者価格表(106分類)'!CH$119,0)</f>
        <v>0</v>
      </c>
      <c r="CI94" s="307">
        <f>IFERROR('生産者価格表(106分類)'!CI94/'生産者価格表(106分類)'!CI$119,0)</f>
        <v>0</v>
      </c>
      <c r="CJ94" s="307">
        <f>IFERROR('生産者価格表(106分類)'!CJ94/'生産者価格表(106分類)'!CJ$119,0)</f>
        <v>0</v>
      </c>
      <c r="CK94" s="307">
        <f>IFERROR('生産者価格表(106分類)'!CK94/'生産者価格表(106分類)'!CK$119,0)</f>
        <v>0</v>
      </c>
      <c r="CL94" s="307">
        <f>IFERROR('生産者価格表(106分類)'!CL94/'生産者価格表(106分類)'!CL$119,0)</f>
        <v>0</v>
      </c>
      <c r="CM94" s="307">
        <f>IFERROR('生産者価格表(106分類)'!CM94/'生産者価格表(106分類)'!CM$119,0)</f>
        <v>0</v>
      </c>
      <c r="CN94" s="307">
        <f>IFERROR('生産者価格表(106分類)'!CN94/'生産者価格表(106分類)'!CN$119,0)</f>
        <v>0</v>
      </c>
      <c r="CO94" s="307">
        <f>IFERROR('生産者価格表(106分類)'!CO94/'生産者価格表(106分類)'!CO$119,0)</f>
        <v>7.720543768796633E-3</v>
      </c>
      <c r="CP94" s="307">
        <f>IFERROR('生産者価格表(106分類)'!CP94/'生産者価格表(106分類)'!CP$119,0)</f>
        <v>0</v>
      </c>
      <c r="CQ94" s="307">
        <f>IFERROR('生産者価格表(106分類)'!CQ94/'生産者価格表(106分類)'!CQ$119,0)</f>
        <v>0</v>
      </c>
      <c r="CR94" s="307">
        <f>IFERROR('生産者価格表(106分類)'!CR94/'生産者価格表(106分類)'!CR$119,0)</f>
        <v>7.7229912690763148E-4</v>
      </c>
      <c r="CS94" s="307">
        <f>IFERROR('生産者価格表(106分類)'!CS94/'生産者価格表(106分類)'!CS$119,0)</f>
        <v>0</v>
      </c>
      <c r="CT94" s="307">
        <f>IFERROR('生産者価格表(106分類)'!CT94/'生産者価格表(106分類)'!CT$119,0)</f>
        <v>0</v>
      </c>
      <c r="CU94" s="307">
        <f>IFERROR('生産者価格表(106分類)'!CU94/'生産者価格表(106分類)'!CU$119,0)</f>
        <v>0</v>
      </c>
      <c r="CV94" s="307">
        <f>IFERROR('生産者価格表(106分類)'!CV94/'生産者価格表(106分類)'!CV$119,0)</f>
        <v>0</v>
      </c>
      <c r="CW94" s="307">
        <f>IFERROR('生産者価格表(106分類)'!CW94/'生産者価格表(106分類)'!CW$119,0)</f>
        <v>0</v>
      </c>
      <c r="CX94" s="307">
        <f>IFERROR('生産者価格表(106分類)'!CX94/'生産者価格表(106分類)'!CX$119,0)</f>
        <v>0</v>
      </c>
      <c r="CY94" s="307">
        <f>IFERROR('生産者価格表(106分類)'!CY94/'生産者価格表(106分類)'!CY$119,0)</f>
        <v>0</v>
      </c>
      <c r="CZ94" s="307">
        <f>IFERROR('生産者価格表(106分類)'!CZ94/'生産者価格表(106分類)'!CZ$119,0)</f>
        <v>0</v>
      </c>
      <c r="DA94" s="307">
        <f>IFERROR('生産者価格表(106分類)'!DA94/'生産者価格表(106分類)'!DA$119,0)</f>
        <v>0</v>
      </c>
      <c r="DB94" s="307">
        <f>IFERROR('生産者価格表(106分類)'!DB94/'生産者価格表(106分類)'!DB$119,0)</f>
        <v>0</v>
      </c>
      <c r="DC94" s="307">
        <f>IFERROR('生産者価格表(106分類)'!DC94/'生産者価格表(106分類)'!DC$119,0)</f>
        <v>0</v>
      </c>
      <c r="DD94" s="308">
        <f>IFERROR('生産者価格表(106分類)'!DD94/'生産者価格表(106分類)'!DD$119,0)</f>
        <v>0</v>
      </c>
      <c r="DE94" s="308">
        <f>IFERROR('生産者価格表(106分類)'!DE94/'生産者価格表(106分類)'!DE$119,0)</f>
        <v>5.6503381819342994E-4</v>
      </c>
    </row>
    <row r="95" spans="1:109" x14ac:dyDescent="0.15">
      <c r="A95" s="309" t="s">
        <v>199</v>
      </c>
      <c r="B95" s="302" t="s">
        <v>200</v>
      </c>
      <c r="C95" s="303">
        <f>IFERROR('生産者価格表(106分類)'!C95/'生産者価格表(106分類)'!C$119,0)</f>
        <v>0</v>
      </c>
      <c r="D95" s="303">
        <f>IFERROR('生産者価格表(106分類)'!D95/'生産者価格表(106分類)'!D$119,0)</f>
        <v>0</v>
      </c>
      <c r="E95" s="303">
        <f>IFERROR('生産者価格表(106分類)'!E95/'生産者価格表(106分類)'!E$119,0)</f>
        <v>5.5384231250560035E-3</v>
      </c>
      <c r="F95" s="303">
        <f>IFERROR('生産者価格表(106分類)'!F95/'生産者価格表(106分類)'!F$119,0)</f>
        <v>0</v>
      </c>
      <c r="G95" s="303">
        <f>IFERROR('生産者価格表(106分類)'!G95/'生産者価格表(106分類)'!G$119,0)</f>
        <v>0</v>
      </c>
      <c r="H95" s="303">
        <f>IFERROR('生産者価格表(106分類)'!H95/'生産者価格表(106分類)'!H$119,0)</f>
        <v>0</v>
      </c>
      <c r="I95" s="303">
        <f>IFERROR('生産者価格表(106分類)'!I95/'生産者価格表(106分類)'!I$119,0)</f>
        <v>0</v>
      </c>
      <c r="J95" s="303">
        <f>IFERROR('生産者価格表(106分類)'!J95/'生産者価格表(106分類)'!J$119,0)</f>
        <v>0</v>
      </c>
      <c r="K95" s="303">
        <f>IFERROR('生産者価格表(106分類)'!K95/'生産者価格表(106分類)'!K$119,0)</f>
        <v>0</v>
      </c>
      <c r="L95" s="303">
        <f>IFERROR('生産者価格表(106分類)'!L95/'生産者価格表(106分類)'!L$119,0)</f>
        <v>0</v>
      </c>
      <c r="M95" s="303">
        <f>IFERROR('生産者価格表(106分類)'!M95/'生産者価格表(106分類)'!M$119,0)</f>
        <v>0</v>
      </c>
      <c r="N95" s="303">
        <f>IFERROR('生産者価格表(106分類)'!N95/'生産者価格表(106分類)'!N$119,0)</f>
        <v>0</v>
      </c>
      <c r="O95" s="303">
        <f>IFERROR('生産者価格表(106分類)'!O95/'生産者価格表(106分類)'!O$119,0)</f>
        <v>0</v>
      </c>
      <c r="P95" s="303">
        <f>IFERROR('生産者価格表(106分類)'!P95/'生産者価格表(106分類)'!P$119,0)</f>
        <v>0</v>
      </c>
      <c r="Q95" s="303">
        <f>IFERROR('生産者価格表(106分類)'!Q95/'生産者価格表(106分類)'!Q$119,0)</f>
        <v>0</v>
      </c>
      <c r="R95" s="303">
        <f>IFERROR('生産者価格表(106分類)'!R95/'生産者価格表(106分類)'!R$119,0)</f>
        <v>1.1155027213804391E-6</v>
      </c>
      <c r="S95" s="303">
        <f>IFERROR('生産者価格表(106分類)'!S95/'生産者価格表(106分類)'!S$119,0)</f>
        <v>1.4720093737556922E-6</v>
      </c>
      <c r="T95" s="303">
        <f>IFERROR('生産者価格表(106分類)'!T95/'生産者価格表(106分類)'!T$119,0)</f>
        <v>2.5827822052763011E-5</v>
      </c>
      <c r="U95" s="303">
        <f>IFERROR('生産者価格表(106分類)'!U95/'生産者価格表(106分類)'!U$119,0)</f>
        <v>0</v>
      </c>
      <c r="V95" s="303">
        <f>IFERROR('生産者価格表(106分類)'!V95/'生産者価格表(106分類)'!V$119,0)</f>
        <v>0</v>
      </c>
      <c r="W95" s="303">
        <f>IFERROR('生産者価格表(106分類)'!W95/'生産者価格表(106分類)'!W$119,0)</f>
        <v>0</v>
      </c>
      <c r="X95" s="303">
        <f>IFERROR('生産者価格表(106分類)'!X95/'生産者価格表(106分類)'!X$119,0)</f>
        <v>0</v>
      </c>
      <c r="Y95" s="303">
        <f>IFERROR('生産者価格表(106分類)'!Y95/'生産者価格表(106分類)'!Y$119,0)</f>
        <v>0</v>
      </c>
      <c r="Z95" s="303">
        <f>IFERROR('生産者価格表(106分類)'!Z95/'生産者価格表(106分類)'!Z$119,0)</f>
        <v>5.2953947716802285E-5</v>
      </c>
      <c r="AA95" s="303">
        <f>IFERROR('生産者価格表(106分類)'!AA95/'生産者価格表(106分類)'!AA$119,0)</f>
        <v>0</v>
      </c>
      <c r="AB95" s="303">
        <f>IFERROR('生産者価格表(106分類)'!AB95/'生産者価格表(106分類)'!AB$119,0)</f>
        <v>0</v>
      </c>
      <c r="AC95" s="303">
        <f>IFERROR('生産者価格表(106分類)'!AC95/'生産者価格表(106分類)'!AC$119,0)</f>
        <v>0</v>
      </c>
      <c r="AD95" s="303">
        <f>IFERROR('生産者価格表(106分類)'!AD95/'生産者価格表(106分類)'!AD$119,0)</f>
        <v>1.4906895258936498E-6</v>
      </c>
      <c r="AE95" s="303">
        <f>IFERROR('生産者価格表(106分類)'!AE95/'生産者価格表(106分類)'!AE$119,0)</f>
        <v>0</v>
      </c>
      <c r="AF95" s="303">
        <f>IFERROR('生産者価格表(106分類)'!AF95/'生産者価格表(106分類)'!AF$119,0)</f>
        <v>0</v>
      </c>
      <c r="AG95" s="303">
        <f>IFERROR('生産者価格表(106分類)'!AG95/'生産者価格表(106分類)'!AG$119,0)</f>
        <v>0</v>
      </c>
      <c r="AH95" s="303">
        <f>IFERROR('生産者価格表(106分類)'!AH95/'生産者価格表(106分類)'!AH$119,0)</f>
        <v>0</v>
      </c>
      <c r="AI95" s="303">
        <f>IFERROR('生産者価格表(106分類)'!AI95/'生産者価格表(106分類)'!AI$119,0)</f>
        <v>0</v>
      </c>
      <c r="AJ95" s="303">
        <f>IFERROR('生産者価格表(106分類)'!AJ95/'生産者価格表(106分類)'!AJ$119,0)</f>
        <v>0</v>
      </c>
      <c r="AK95" s="303">
        <f>IFERROR('生産者価格表(106分類)'!AK95/'生産者価格表(106分類)'!AK$119,0)</f>
        <v>0</v>
      </c>
      <c r="AL95" s="303">
        <f>IFERROR('生産者価格表(106分類)'!AL95/'生産者価格表(106分類)'!AL$119,0)</f>
        <v>0</v>
      </c>
      <c r="AM95" s="303">
        <f>IFERROR('生産者価格表(106分類)'!AM95/'生産者価格表(106分類)'!AM$119,0)</f>
        <v>0</v>
      </c>
      <c r="AN95" s="303">
        <f>IFERROR('生産者価格表(106分類)'!AN95/'生産者価格表(106分類)'!AN$119,0)</f>
        <v>0</v>
      </c>
      <c r="AO95" s="303">
        <f>IFERROR('生産者価格表(106分類)'!AO95/'生産者価格表(106分類)'!AO$119,0)</f>
        <v>0</v>
      </c>
      <c r="AP95" s="303">
        <f>IFERROR('生産者価格表(106分類)'!AP95/'生産者価格表(106分類)'!AP$119,0)</f>
        <v>0</v>
      </c>
      <c r="AQ95" s="303">
        <f>IFERROR('生産者価格表(106分類)'!AQ95/'生産者価格表(106分類)'!AQ$119,0)</f>
        <v>0</v>
      </c>
      <c r="AR95" s="303">
        <f>IFERROR('生産者価格表(106分類)'!AR95/'生産者価格表(106分類)'!AR$119,0)</f>
        <v>0</v>
      </c>
      <c r="AS95" s="303">
        <f>IFERROR('生産者価格表(106分類)'!AS95/'生産者価格表(106分類)'!AS$119,0)</f>
        <v>0</v>
      </c>
      <c r="AT95" s="303">
        <f>IFERROR('生産者価格表(106分類)'!AT95/'生産者価格表(106分類)'!AT$119,0)</f>
        <v>0</v>
      </c>
      <c r="AU95" s="303">
        <f>IFERROR('生産者価格表(106分類)'!AU95/'生産者価格表(106分類)'!AU$119,0)</f>
        <v>0</v>
      </c>
      <c r="AV95" s="303">
        <f>IFERROR('生産者価格表(106分類)'!AV95/'生産者価格表(106分類)'!AV$119,0)</f>
        <v>0</v>
      </c>
      <c r="AW95" s="303">
        <f>IFERROR('生産者価格表(106分類)'!AW95/'生産者価格表(106分類)'!AW$119,0)</f>
        <v>0</v>
      </c>
      <c r="AX95" s="303">
        <f>IFERROR('生産者価格表(106分類)'!AX95/'生産者価格表(106分類)'!AX$119,0)</f>
        <v>0</v>
      </c>
      <c r="AY95" s="303">
        <f>IFERROR('生産者価格表(106分類)'!AY95/'生産者価格表(106分類)'!AY$119,0)</f>
        <v>0</v>
      </c>
      <c r="AZ95" s="303">
        <f>IFERROR('生産者価格表(106分類)'!AZ95/'生産者価格表(106分類)'!AZ$119,0)</f>
        <v>0</v>
      </c>
      <c r="BA95" s="303">
        <f>IFERROR('生産者価格表(106分類)'!BA95/'生産者価格表(106分類)'!BA$119,0)</f>
        <v>0</v>
      </c>
      <c r="BB95" s="303">
        <f>IFERROR('生産者価格表(106分類)'!BB95/'生産者価格表(106分類)'!BB$119,0)</f>
        <v>0</v>
      </c>
      <c r="BC95" s="303">
        <f>IFERROR('生産者価格表(106分類)'!BC95/'生産者価格表(106分類)'!BC$119,0)</f>
        <v>0</v>
      </c>
      <c r="BD95" s="303">
        <f>IFERROR('生産者価格表(106分類)'!BD95/'生産者価格表(106分類)'!BD$119,0)</f>
        <v>0</v>
      </c>
      <c r="BE95" s="303">
        <f>IFERROR('生産者価格表(106分類)'!BE95/'生産者価格表(106分類)'!BE$119,0)</f>
        <v>0</v>
      </c>
      <c r="BF95" s="303">
        <f>IFERROR('生産者価格表(106分類)'!BF95/'生産者価格表(106分類)'!BF$119,0)</f>
        <v>0</v>
      </c>
      <c r="BG95" s="303">
        <f>IFERROR('生産者価格表(106分類)'!BG95/'生産者価格表(106分類)'!BG$119,0)</f>
        <v>0</v>
      </c>
      <c r="BH95" s="303">
        <f>IFERROR('生産者価格表(106分類)'!BH95/'生産者価格表(106分類)'!BH$119,0)</f>
        <v>0</v>
      </c>
      <c r="BI95" s="303">
        <f>IFERROR('生産者価格表(106分類)'!BI95/'生産者価格表(106分類)'!BI$119,0)</f>
        <v>0</v>
      </c>
      <c r="BJ95" s="303">
        <f>IFERROR('生産者価格表(106分類)'!BJ95/'生産者価格表(106分類)'!BJ$119,0)</f>
        <v>0</v>
      </c>
      <c r="BK95" s="303">
        <f>IFERROR('生産者価格表(106分類)'!BK95/'生産者価格表(106分類)'!BK$119,0)</f>
        <v>8.2419794207514382E-7</v>
      </c>
      <c r="BL95" s="303">
        <f>IFERROR('生産者価格表(106分類)'!BL95/'生産者価格表(106分類)'!BL$119,0)</f>
        <v>1.6022709520293429E-6</v>
      </c>
      <c r="BM95" s="303">
        <f>IFERROR('生産者価格表(106分類)'!BM95/'生産者価格表(106分類)'!BM$119,0)</f>
        <v>3.1406947495958972E-6</v>
      </c>
      <c r="BN95" s="303">
        <f>IFERROR('生産者価格表(106分類)'!BN95/'生産者価格表(106分類)'!BN$119,0)</f>
        <v>7.9128293502179312E-6</v>
      </c>
      <c r="BO95" s="303">
        <f>IFERROR('生産者価格表(106分類)'!BO95/'生産者価格表(106分類)'!BO$119,0)</f>
        <v>2.3954533307158317E-4</v>
      </c>
      <c r="BP95" s="303">
        <f>IFERROR('生産者価格表(106分類)'!BP95/'生産者価格表(106分類)'!BP$119,0)</f>
        <v>6.6601124329441946E-6</v>
      </c>
      <c r="BQ95" s="303">
        <f>IFERROR('生産者価格表(106分類)'!BQ95/'生産者価格表(106分類)'!BQ$119,0)</f>
        <v>2.3432291542808316E-4</v>
      </c>
      <c r="BR95" s="303">
        <f>IFERROR('生産者価格表(106分類)'!BR95/'生産者価格表(106分類)'!BR$119,0)</f>
        <v>0</v>
      </c>
      <c r="BS95" s="303">
        <f>IFERROR('生産者価格表(106分類)'!BS95/'生産者価格表(106分類)'!BS$119,0)</f>
        <v>2.6421194811266656E-5</v>
      </c>
      <c r="BT95" s="303">
        <f>IFERROR('生産者価格表(106分類)'!BT95/'生産者価格表(106分類)'!BT$119,0)</f>
        <v>1.6149749204577587E-4</v>
      </c>
      <c r="BU95" s="303">
        <f>IFERROR('生産者価格表(106分類)'!BU95/'生産者価格表(106分類)'!BU$119,0)</f>
        <v>3.0642540493277741E-5</v>
      </c>
      <c r="BV95" s="303">
        <f>IFERROR('生産者価格表(106分類)'!BV95/'生産者価格表(106分類)'!BV$119,0)</f>
        <v>2.4351725717592314E-5</v>
      </c>
      <c r="BW95" s="303">
        <f>IFERROR('生産者価格表(106分類)'!BW95/'生産者価格表(106分類)'!BW$119,0)</f>
        <v>0</v>
      </c>
      <c r="BX95" s="303">
        <f>IFERROR('生産者価格表(106分類)'!BX95/'生産者価格表(106分類)'!BX$119,0)</f>
        <v>1.0399119258266902E-4</v>
      </c>
      <c r="BY95" s="303">
        <f>IFERROR('生産者価格表(106分類)'!BY95/'生産者価格表(106分類)'!BY$119,0)</f>
        <v>1.9159842535445608E-6</v>
      </c>
      <c r="BZ95" s="303">
        <f>IFERROR('生産者価格表(106分類)'!BZ95/'生産者価格表(106分類)'!BZ$119,0)</f>
        <v>0</v>
      </c>
      <c r="CA95" s="303">
        <f>IFERROR('生産者価格表(106分類)'!CA95/'生産者価格表(106分類)'!CA$119,0)</f>
        <v>6.7649373648719178E-4</v>
      </c>
      <c r="CB95" s="303">
        <f>IFERROR('生産者価格表(106分類)'!CB95/'生産者価格表(106分類)'!CB$119,0)</f>
        <v>0</v>
      </c>
      <c r="CC95" s="303">
        <f>IFERROR('生産者価格表(106分類)'!CC95/'生産者価格表(106分類)'!CC$119,0)</f>
        <v>0</v>
      </c>
      <c r="CD95" s="303">
        <f>IFERROR('生産者価格表(106分類)'!CD95/'生産者価格表(106分類)'!CD$119,0)</f>
        <v>2.6741080880868504E-2</v>
      </c>
      <c r="CE95" s="303">
        <f>IFERROR('生産者価格表(106分類)'!CE95/'生産者価格表(106分類)'!CE$119,0)</f>
        <v>1.4018385980476625E-3</v>
      </c>
      <c r="CF95" s="303">
        <f>IFERROR('生産者価格表(106分類)'!CF95/'生産者価格表(106分類)'!CF$119,0)</f>
        <v>8.548668067496282E-5</v>
      </c>
      <c r="CG95" s="303">
        <f>IFERROR('生産者価格表(106分類)'!CG95/'生産者価格表(106分類)'!CG$119,0)</f>
        <v>1.5341978629428079E-3</v>
      </c>
      <c r="CH95" s="303">
        <f>IFERROR('生産者価格表(106分類)'!CH95/'生産者価格表(106分類)'!CH$119,0)</f>
        <v>4.8007394503892778E-4</v>
      </c>
      <c r="CI95" s="303">
        <f>IFERROR('生産者価格表(106分類)'!CI95/'生産者価格表(106分類)'!CI$119,0)</f>
        <v>5.1112884771898922E-5</v>
      </c>
      <c r="CJ95" s="303">
        <f>IFERROR('生産者価格表(106分類)'!CJ95/'生産者価格表(106分類)'!CJ$119,0)</f>
        <v>5.2193531369434791E-4</v>
      </c>
      <c r="CK95" s="303">
        <f>IFERROR('生産者価格表(106分類)'!CK95/'生産者価格表(106分類)'!CK$119,0)</f>
        <v>6.0349431475287324E-5</v>
      </c>
      <c r="CL95" s="303">
        <f>IFERROR('生産者価格表(106分類)'!CL95/'生産者価格表(106分類)'!CL$119,0)</f>
        <v>2.5083392305036255E-5</v>
      </c>
      <c r="CM95" s="303">
        <f>IFERROR('生産者価格表(106分類)'!CM95/'生産者価格表(106分類)'!CM$119,0)</f>
        <v>2.492444720837514E-5</v>
      </c>
      <c r="CN95" s="303">
        <f>IFERROR('生産者価格表(106分類)'!CN95/'生産者価格表(106分類)'!CN$119,0)</f>
        <v>2.2868528957699495E-6</v>
      </c>
      <c r="CO95" s="303">
        <f>IFERROR('生産者価格表(106分類)'!CO95/'生産者価格表(106分類)'!CO$119,0)</f>
        <v>1.5483651229342109E-2</v>
      </c>
      <c r="CP95" s="303">
        <f>IFERROR('生産者価格表(106分類)'!CP95/'生産者価格表(106分類)'!CP$119,0)</f>
        <v>5.3076416262335502E-2</v>
      </c>
      <c r="CQ95" s="303">
        <f>IFERROR('生産者価格表(106分類)'!CQ95/'生産者価格表(106分類)'!CQ$119,0)</f>
        <v>3.4707258778810903E-3</v>
      </c>
      <c r="CR95" s="303">
        <f>IFERROR('生産者価格表(106分類)'!CR95/'生産者価格表(106分類)'!CR$119,0)</f>
        <v>1.6982375266832656E-3</v>
      </c>
      <c r="CS95" s="303">
        <f>IFERROR('生産者価格表(106分類)'!CS95/'生産者価格表(106分類)'!CS$119,0)</f>
        <v>1.4502403029589178E-5</v>
      </c>
      <c r="CT95" s="303">
        <f>IFERROR('生産者価格表(106分類)'!CT95/'生産者価格表(106分類)'!CT$119,0)</f>
        <v>0</v>
      </c>
      <c r="CU95" s="303">
        <f>IFERROR('生産者価格表(106分類)'!CU95/'生産者価格表(106分類)'!CU$119,0)</f>
        <v>3.6680248442507494E-5</v>
      </c>
      <c r="CV95" s="303">
        <f>IFERROR('生産者価格表(106分類)'!CV95/'生産者価格表(106分類)'!CV$119,0)</f>
        <v>0</v>
      </c>
      <c r="CW95" s="303">
        <f>IFERROR('生産者価格表(106分類)'!CW95/'生産者価格表(106分類)'!CW$119,0)</f>
        <v>8.3960173041643747E-5</v>
      </c>
      <c r="CX95" s="303">
        <f>IFERROR('生産者価格表(106分類)'!CX95/'生産者価格表(106分類)'!CX$119,0)</f>
        <v>5.0126083809475431E-6</v>
      </c>
      <c r="CY95" s="303">
        <f>IFERROR('生産者価格表(106分類)'!CY95/'生産者価格表(106分類)'!CY$119,0)</f>
        <v>1.048180981155948E-4</v>
      </c>
      <c r="CZ95" s="303">
        <f>IFERROR('生産者価格表(106分類)'!CZ95/'生産者価格表(106分類)'!CZ$119,0)</f>
        <v>5.2309047625403726E-6</v>
      </c>
      <c r="DA95" s="303">
        <f>IFERROR('生産者価格表(106分類)'!DA95/'生産者価格表(106分類)'!DA$119,0)</f>
        <v>1.5427713572734297E-4</v>
      </c>
      <c r="DB95" s="303">
        <f>IFERROR('生産者価格表(106分類)'!DB95/'生産者価格表(106分類)'!DB$119,0)</f>
        <v>3.6645355940614804E-5</v>
      </c>
      <c r="DC95" s="303">
        <f>IFERROR('生産者価格表(106分類)'!DC95/'生産者価格表(106分類)'!DC$119,0)</f>
        <v>0</v>
      </c>
      <c r="DD95" s="304">
        <f>IFERROR('生産者価格表(106分類)'!DD95/'生産者価格表(106分類)'!DD$119,0)</f>
        <v>2.5181727160149478E-3</v>
      </c>
      <c r="DE95" s="304">
        <f>IFERROR('生産者価格表(106分類)'!DE95/'生産者価格表(106分類)'!DE$119,0)</f>
        <v>1.5927792924681713E-3</v>
      </c>
    </row>
    <row r="96" spans="1:109" x14ac:dyDescent="0.15">
      <c r="A96" s="309" t="s">
        <v>201</v>
      </c>
      <c r="B96" s="302" t="s">
        <v>202</v>
      </c>
      <c r="C96" s="303">
        <f>IFERROR('生産者価格表(106分類)'!C96/'生産者価格表(106分類)'!C$119,0)</f>
        <v>0</v>
      </c>
      <c r="D96" s="303">
        <f>IFERROR('生産者価格表(106分類)'!D96/'生産者価格表(106分類)'!D$119,0)</f>
        <v>0</v>
      </c>
      <c r="E96" s="303">
        <f>IFERROR('生産者価格表(106分類)'!E96/'生産者価格表(106分類)'!E$119,0)</f>
        <v>0</v>
      </c>
      <c r="F96" s="303">
        <f>IFERROR('生産者価格表(106分類)'!F96/'生産者価格表(106分類)'!F$119,0)</f>
        <v>0</v>
      </c>
      <c r="G96" s="303">
        <f>IFERROR('生産者価格表(106分類)'!G96/'生産者価格表(106分類)'!G$119,0)</f>
        <v>0</v>
      </c>
      <c r="H96" s="303">
        <f>IFERROR('生産者価格表(106分類)'!H96/'生産者価格表(106分類)'!H$119,0)</f>
        <v>0</v>
      </c>
      <c r="I96" s="303">
        <f>IFERROR('生産者価格表(106分類)'!I96/'生産者価格表(106分類)'!I$119,0)</f>
        <v>0</v>
      </c>
      <c r="J96" s="303">
        <f>IFERROR('生産者価格表(106分類)'!J96/'生産者価格表(106分類)'!J$119,0)</f>
        <v>0</v>
      </c>
      <c r="K96" s="303">
        <f>IFERROR('生産者価格表(106分類)'!K96/'生産者価格表(106分類)'!K$119,0)</f>
        <v>0</v>
      </c>
      <c r="L96" s="303">
        <f>IFERROR('生産者価格表(106分類)'!L96/'生産者価格表(106分類)'!L$119,0)</f>
        <v>0</v>
      </c>
      <c r="M96" s="303">
        <f>IFERROR('生産者価格表(106分類)'!M96/'生産者価格表(106分類)'!M$119,0)</f>
        <v>0</v>
      </c>
      <c r="N96" s="303">
        <f>IFERROR('生産者価格表(106分類)'!N96/'生産者価格表(106分類)'!N$119,0)</f>
        <v>0</v>
      </c>
      <c r="O96" s="303">
        <f>IFERROR('生産者価格表(106分類)'!O96/'生産者価格表(106分類)'!O$119,0)</f>
        <v>0</v>
      </c>
      <c r="P96" s="303">
        <f>IFERROR('生産者価格表(106分類)'!P96/'生産者価格表(106分類)'!P$119,0)</f>
        <v>0</v>
      </c>
      <c r="Q96" s="303">
        <f>IFERROR('生産者価格表(106分類)'!Q96/'生産者価格表(106分類)'!Q$119,0)</f>
        <v>0</v>
      </c>
      <c r="R96" s="303">
        <f>IFERROR('生産者価格表(106分類)'!R96/'生産者価格表(106分類)'!R$119,0)</f>
        <v>0</v>
      </c>
      <c r="S96" s="303">
        <f>IFERROR('生産者価格表(106分類)'!S96/'生産者価格表(106分類)'!S$119,0)</f>
        <v>0</v>
      </c>
      <c r="T96" s="303">
        <f>IFERROR('生産者価格表(106分類)'!T96/'生産者価格表(106分類)'!T$119,0)</f>
        <v>0</v>
      </c>
      <c r="U96" s="303">
        <f>IFERROR('生産者価格表(106分類)'!U96/'生産者価格表(106分類)'!U$119,0)</f>
        <v>0</v>
      </c>
      <c r="V96" s="303">
        <f>IFERROR('生産者価格表(106分類)'!V96/'生産者価格表(106分類)'!V$119,0)</f>
        <v>0</v>
      </c>
      <c r="W96" s="303">
        <f>IFERROR('生産者価格表(106分類)'!W96/'生産者価格表(106分類)'!W$119,0)</f>
        <v>0</v>
      </c>
      <c r="X96" s="303">
        <f>IFERROR('生産者価格表(106分類)'!X96/'生産者価格表(106分類)'!X$119,0)</f>
        <v>0</v>
      </c>
      <c r="Y96" s="303">
        <f>IFERROR('生産者価格表(106分類)'!Y96/'生産者価格表(106分類)'!Y$119,0)</f>
        <v>0</v>
      </c>
      <c r="Z96" s="303">
        <f>IFERROR('生産者価格表(106分類)'!Z96/'生産者価格表(106分類)'!Z$119,0)</f>
        <v>0</v>
      </c>
      <c r="AA96" s="303">
        <f>IFERROR('生産者価格表(106分類)'!AA96/'生産者価格表(106分類)'!AA$119,0)</f>
        <v>0</v>
      </c>
      <c r="AB96" s="303">
        <f>IFERROR('生産者価格表(106分類)'!AB96/'生産者価格表(106分類)'!AB$119,0)</f>
        <v>0</v>
      </c>
      <c r="AC96" s="303">
        <f>IFERROR('生産者価格表(106分類)'!AC96/'生産者価格表(106分類)'!AC$119,0)</f>
        <v>0</v>
      </c>
      <c r="AD96" s="303">
        <f>IFERROR('生産者価格表(106分類)'!AD96/'生産者価格表(106分類)'!AD$119,0)</f>
        <v>0</v>
      </c>
      <c r="AE96" s="303">
        <f>IFERROR('生産者価格表(106分類)'!AE96/'生産者価格表(106分類)'!AE$119,0)</f>
        <v>0</v>
      </c>
      <c r="AF96" s="303">
        <f>IFERROR('生産者価格表(106分類)'!AF96/'生産者価格表(106分類)'!AF$119,0)</f>
        <v>0</v>
      </c>
      <c r="AG96" s="303">
        <f>IFERROR('生産者価格表(106分類)'!AG96/'生産者価格表(106分類)'!AG$119,0)</f>
        <v>0</v>
      </c>
      <c r="AH96" s="303">
        <f>IFERROR('生産者価格表(106分類)'!AH96/'生産者価格表(106分類)'!AH$119,0)</f>
        <v>0</v>
      </c>
      <c r="AI96" s="303">
        <f>IFERROR('生産者価格表(106分類)'!AI96/'生産者価格表(106分類)'!AI$119,0)</f>
        <v>0</v>
      </c>
      <c r="AJ96" s="303">
        <f>IFERROR('生産者価格表(106分類)'!AJ96/'生産者価格表(106分類)'!AJ$119,0)</f>
        <v>0</v>
      </c>
      <c r="AK96" s="303">
        <f>IFERROR('生産者価格表(106分類)'!AK96/'生産者価格表(106分類)'!AK$119,0)</f>
        <v>0</v>
      </c>
      <c r="AL96" s="303">
        <f>IFERROR('生産者価格表(106分類)'!AL96/'生産者価格表(106分類)'!AL$119,0)</f>
        <v>0</v>
      </c>
      <c r="AM96" s="303">
        <f>IFERROR('生産者価格表(106分類)'!AM96/'生産者価格表(106分類)'!AM$119,0)</f>
        <v>0</v>
      </c>
      <c r="AN96" s="303">
        <f>IFERROR('生産者価格表(106分類)'!AN96/'生産者価格表(106分類)'!AN$119,0)</f>
        <v>0</v>
      </c>
      <c r="AO96" s="303">
        <f>IFERROR('生産者価格表(106分類)'!AO96/'生産者価格表(106分類)'!AO$119,0)</f>
        <v>0</v>
      </c>
      <c r="AP96" s="303">
        <f>IFERROR('生産者価格表(106分類)'!AP96/'生産者価格表(106分類)'!AP$119,0)</f>
        <v>0</v>
      </c>
      <c r="AQ96" s="303">
        <f>IFERROR('生産者価格表(106分類)'!AQ96/'生産者価格表(106分類)'!AQ$119,0)</f>
        <v>0</v>
      </c>
      <c r="AR96" s="303">
        <f>IFERROR('生産者価格表(106分類)'!AR96/'生産者価格表(106分類)'!AR$119,0)</f>
        <v>0</v>
      </c>
      <c r="AS96" s="303">
        <f>IFERROR('生産者価格表(106分類)'!AS96/'生産者価格表(106分類)'!AS$119,0)</f>
        <v>0</v>
      </c>
      <c r="AT96" s="303">
        <f>IFERROR('生産者価格表(106分類)'!AT96/'生産者価格表(106分類)'!AT$119,0)</f>
        <v>0</v>
      </c>
      <c r="AU96" s="303">
        <f>IFERROR('生産者価格表(106分類)'!AU96/'生産者価格表(106分類)'!AU$119,0)</f>
        <v>0</v>
      </c>
      <c r="AV96" s="303">
        <f>IFERROR('生産者価格表(106分類)'!AV96/'生産者価格表(106分類)'!AV$119,0)</f>
        <v>0</v>
      </c>
      <c r="AW96" s="303">
        <f>IFERROR('生産者価格表(106分類)'!AW96/'生産者価格表(106分類)'!AW$119,0)</f>
        <v>0</v>
      </c>
      <c r="AX96" s="303">
        <f>IFERROR('生産者価格表(106分類)'!AX96/'生産者価格表(106分類)'!AX$119,0)</f>
        <v>0</v>
      </c>
      <c r="AY96" s="303">
        <f>IFERROR('生産者価格表(106分類)'!AY96/'生産者価格表(106分類)'!AY$119,0)</f>
        <v>0</v>
      </c>
      <c r="AZ96" s="303">
        <f>IFERROR('生産者価格表(106分類)'!AZ96/'生産者価格表(106分類)'!AZ$119,0)</f>
        <v>0</v>
      </c>
      <c r="BA96" s="303">
        <f>IFERROR('生産者価格表(106分類)'!BA96/'生産者価格表(106分類)'!BA$119,0)</f>
        <v>0</v>
      </c>
      <c r="BB96" s="303">
        <f>IFERROR('生産者価格表(106分類)'!BB96/'生産者価格表(106分類)'!BB$119,0)</f>
        <v>0</v>
      </c>
      <c r="BC96" s="303">
        <f>IFERROR('生産者価格表(106分類)'!BC96/'生産者価格表(106分類)'!BC$119,0)</f>
        <v>0</v>
      </c>
      <c r="BD96" s="303">
        <f>IFERROR('生産者価格表(106分類)'!BD96/'生産者価格表(106分類)'!BD$119,0)</f>
        <v>0</v>
      </c>
      <c r="BE96" s="303">
        <f>IFERROR('生産者価格表(106分類)'!BE96/'生産者価格表(106分類)'!BE$119,0)</f>
        <v>0</v>
      </c>
      <c r="BF96" s="303">
        <f>IFERROR('生産者価格表(106分類)'!BF96/'生産者価格表(106分類)'!BF$119,0)</f>
        <v>0</v>
      </c>
      <c r="BG96" s="303">
        <f>IFERROR('生産者価格表(106分類)'!BG96/'生産者価格表(106分類)'!BG$119,0)</f>
        <v>0</v>
      </c>
      <c r="BH96" s="303">
        <f>IFERROR('生産者価格表(106分類)'!BH96/'生産者価格表(106分類)'!BH$119,0)</f>
        <v>0</v>
      </c>
      <c r="BI96" s="303">
        <f>IFERROR('生産者価格表(106分類)'!BI96/'生産者価格表(106分類)'!BI$119,0)</f>
        <v>0</v>
      </c>
      <c r="BJ96" s="303">
        <f>IFERROR('生産者価格表(106分類)'!BJ96/'生産者価格表(106分類)'!BJ$119,0)</f>
        <v>0</v>
      </c>
      <c r="BK96" s="303">
        <f>IFERROR('生産者価格表(106分類)'!BK96/'生産者価格表(106分類)'!BK$119,0)</f>
        <v>0</v>
      </c>
      <c r="BL96" s="303">
        <f>IFERROR('生産者価格表(106分類)'!BL96/'生産者価格表(106分類)'!BL$119,0)</f>
        <v>0</v>
      </c>
      <c r="BM96" s="303">
        <f>IFERROR('生産者価格表(106分類)'!BM96/'生産者価格表(106分類)'!BM$119,0)</f>
        <v>0</v>
      </c>
      <c r="BN96" s="303">
        <f>IFERROR('生産者価格表(106分類)'!BN96/'生産者価格表(106分類)'!BN$119,0)</f>
        <v>0</v>
      </c>
      <c r="BO96" s="303">
        <f>IFERROR('生産者価格表(106分類)'!BO96/'生産者価格表(106分類)'!BO$119,0)</f>
        <v>0</v>
      </c>
      <c r="BP96" s="303">
        <f>IFERROR('生産者価格表(106分類)'!BP96/'生産者価格表(106分類)'!BP$119,0)</f>
        <v>0</v>
      </c>
      <c r="BQ96" s="303">
        <f>IFERROR('生産者価格表(106分類)'!BQ96/'生産者価格表(106分類)'!BQ$119,0)</f>
        <v>0</v>
      </c>
      <c r="BR96" s="303">
        <f>IFERROR('生産者価格表(106分類)'!BR96/'生産者価格表(106分類)'!BR$119,0)</f>
        <v>0</v>
      </c>
      <c r="BS96" s="303">
        <f>IFERROR('生産者価格表(106分類)'!BS96/'生産者価格表(106分類)'!BS$119,0)</f>
        <v>0</v>
      </c>
      <c r="BT96" s="303">
        <f>IFERROR('生産者価格表(106分類)'!BT96/'生産者価格表(106分類)'!BT$119,0)</f>
        <v>0</v>
      </c>
      <c r="BU96" s="303">
        <f>IFERROR('生産者価格表(106分類)'!BU96/'生産者価格表(106分類)'!BU$119,0)</f>
        <v>0</v>
      </c>
      <c r="BV96" s="303">
        <f>IFERROR('生産者価格表(106分類)'!BV96/'生産者価格表(106分類)'!BV$119,0)</f>
        <v>0</v>
      </c>
      <c r="BW96" s="303">
        <f>IFERROR('生産者価格表(106分類)'!BW96/'生産者価格表(106分類)'!BW$119,0)</f>
        <v>0</v>
      </c>
      <c r="BX96" s="303">
        <f>IFERROR('生産者価格表(106分類)'!BX96/'生産者価格表(106分類)'!BX$119,0)</f>
        <v>0</v>
      </c>
      <c r="BY96" s="303">
        <f>IFERROR('生産者価格表(106分類)'!BY96/'生産者価格表(106分類)'!BY$119,0)</f>
        <v>0</v>
      </c>
      <c r="BZ96" s="303">
        <f>IFERROR('生産者価格表(106分類)'!BZ96/'生産者価格表(106分類)'!BZ$119,0)</f>
        <v>0</v>
      </c>
      <c r="CA96" s="303">
        <f>IFERROR('生産者価格表(106分類)'!CA96/'生産者価格表(106分類)'!CA$119,0)</f>
        <v>0</v>
      </c>
      <c r="CB96" s="303">
        <f>IFERROR('生産者価格表(106分類)'!CB96/'生産者価格表(106分類)'!CB$119,0)</f>
        <v>0</v>
      </c>
      <c r="CC96" s="303">
        <f>IFERROR('生産者価格表(106分類)'!CC96/'生産者価格表(106分類)'!CC$119,0)</f>
        <v>0</v>
      </c>
      <c r="CD96" s="303">
        <f>IFERROR('生産者価格表(106分類)'!CD96/'生産者価格表(106分類)'!CD$119,0)</f>
        <v>0</v>
      </c>
      <c r="CE96" s="303">
        <f>IFERROR('生産者価格表(106分類)'!CE96/'生産者価格表(106分類)'!CE$119,0)</f>
        <v>0</v>
      </c>
      <c r="CF96" s="303">
        <f>IFERROR('生産者価格表(106分類)'!CF96/'生産者価格表(106分類)'!CF$119,0)</f>
        <v>0</v>
      </c>
      <c r="CG96" s="303">
        <f>IFERROR('生産者価格表(106分類)'!CG96/'生産者価格表(106分類)'!CG$119,0)</f>
        <v>0</v>
      </c>
      <c r="CH96" s="303">
        <f>IFERROR('生産者価格表(106分類)'!CH96/'生産者価格表(106分類)'!CH$119,0)</f>
        <v>0</v>
      </c>
      <c r="CI96" s="303">
        <f>IFERROR('生産者価格表(106分類)'!CI96/'生産者価格表(106分類)'!CI$119,0)</f>
        <v>0</v>
      </c>
      <c r="CJ96" s="303">
        <f>IFERROR('生産者価格表(106分類)'!CJ96/'生産者価格表(106分類)'!CJ$119,0)</f>
        <v>0</v>
      </c>
      <c r="CK96" s="303">
        <f>IFERROR('生産者価格表(106分類)'!CK96/'生産者価格表(106分類)'!CK$119,0)</f>
        <v>0</v>
      </c>
      <c r="CL96" s="303">
        <f>IFERROR('生産者価格表(106分類)'!CL96/'生産者価格表(106分類)'!CL$119,0)</f>
        <v>0</v>
      </c>
      <c r="CM96" s="303">
        <f>IFERROR('生産者価格表(106分類)'!CM96/'生産者価格表(106分類)'!CM$119,0)</f>
        <v>0</v>
      </c>
      <c r="CN96" s="303">
        <f>IFERROR('生産者価格表(106分類)'!CN96/'生産者価格表(106分類)'!CN$119,0)</f>
        <v>0</v>
      </c>
      <c r="CO96" s="303">
        <f>IFERROR('生産者価格表(106分類)'!CO96/'生産者価格表(106分類)'!CO$119,0)</f>
        <v>0</v>
      </c>
      <c r="CP96" s="303">
        <f>IFERROR('生産者価格表(106分類)'!CP96/'生産者価格表(106分類)'!CP$119,0)</f>
        <v>0</v>
      </c>
      <c r="CQ96" s="303">
        <f>IFERROR('生産者価格表(106分類)'!CQ96/'生産者価格表(106分類)'!CQ$119,0)</f>
        <v>0</v>
      </c>
      <c r="CR96" s="303">
        <f>IFERROR('生産者価格表(106分類)'!CR96/'生産者価格表(106分類)'!CR$119,0)</f>
        <v>0</v>
      </c>
      <c r="CS96" s="303">
        <f>IFERROR('生産者価格表(106分類)'!CS96/'生産者価格表(106分類)'!CS$119,0)</f>
        <v>0</v>
      </c>
      <c r="CT96" s="303">
        <f>IFERROR('生産者価格表(106分類)'!CT96/'生産者価格表(106分類)'!CT$119,0)</f>
        <v>0</v>
      </c>
      <c r="CU96" s="303">
        <f>IFERROR('生産者価格表(106分類)'!CU96/'生産者価格表(106分類)'!CU$119,0)</f>
        <v>0</v>
      </c>
      <c r="CV96" s="303">
        <f>IFERROR('生産者価格表(106分類)'!CV96/'生産者価格表(106分類)'!CV$119,0)</f>
        <v>0</v>
      </c>
      <c r="CW96" s="303">
        <f>IFERROR('生産者価格表(106分類)'!CW96/'生産者価格表(106分類)'!CW$119,0)</f>
        <v>0</v>
      </c>
      <c r="CX96" s="303">
        <f>IFERROR('生産者価格表(106分類)'!CX96/'生産者価格表(106分類)'!CX$119,0)</f>
        <v>0</v>
      </c>
      <c r="CY96" s="303">
        <f>IFERROR('生産者価格表(106分類)'!CY96/'生産者価格表(106分類)'!CY$119,0)</f>
        <v>0</v>
      </c>
      <c r="CZ96" s="303">
        <f>IFERROR('生産者価格表(106分類)'!CZ96/'生産者価格表(106分類)'!CZ$119,0)</f>
        <v>0</v>
      </c>
      <c r="DA96" s="303">
        <f>IFERROR('生産者価格表(106分類)'!DA96/'生産者価格表(106分類)'!DA$119,0)</f>
        <v>0</v>
      </c>
      <c r="DB96" s="303">
        <f>IFERROR('生産者価格表(106分類)'!DB96/'生産者価格表(106分類)'!DB$119,0)</f>
        <v>0</v>
      </c>
      <c r="DC96" s="303">
        <f>IFERROR('生産者価格表(106分類)'!DC96/'生産者価格表(106分類)'!DC$119,0)</f>
        <v>0</v>
      </c>
      <c r="DD96" s="304">
        <f>IFERROR('生産者価格表(106分類)'!DD96/'生産者価格表(106分類)'!DD$119,0)</f>
        <v>0</v>
      </c>
      <c r="DE96" s="304">
        <f>IFERROR('生産者価格表(106分類)'!DE96/'生産者価格表(106分類)'!DE$119,0)</f>
        <v>0</v>
      </c>
    </row>
    <row r="97" spans="1:109" x14ac:dyDescent="0.15">
      <c r="A97" s="309" t="s">
        <v>203</v>
      </c>
      <c r="B97" s="302" t="s">
        <v>204</v>
      </c>
      <c r="C97" s="303">
        <f>IFERROR('生産者価格表(106分類)'!C97/'生産者価格表(106分類)'!C$119,0)</f>
        <v>0</v>
      </c>
      <c r="D97" s="303">
        <f>IFERROR('生産者価格表(106分類)'!D97/'生産者価格表(106分類)'!D$119,0)</f>
        <v>0</v>
      </c>
      <c r="E97" s="303">
        <f>IFERROR('生産者価格表(106分類)'!E97/'生産者価格表(106分類)'!E$119,0)</f>
        <v>0</v>
      </c>
      <c r="F97" s="303">
        <f>IFERROR('生産者価格表(106分類)'!F97/'生産者価格表(106分類)'!F$119,0)</f>
        <v>0</v>
      </c>
      <c r="G97" s="303">
        <f>IFERROR('生産者価格表(106分類)'!G97/'生産者価格表(106分類)'!G$119,0)</f>
        <v>0</v>
      </c>
      <c r="H97" s="303">
        <f>IFERROR('生産者価格表(106分類)'!H97/'生産者価格表(106分類)'!H$119,0)</f>
        <v>0</v>
      </c>
      <c r="I97" s="303">
        <f>IFERROR('生産者価格表(106分類)'!I97/'生産者価格表(106分類)'!I$119,0)</f>
        <v>0</v>
      </c>
      <c r="J97" s="303">
        <f>IFERROR('生産者価格表(106分類)'!J97/'生産者価格表(106分類)'!J$119,0)</f>
        <v>0</v>
      </c>
      <c r="K97" s="303">
        <f>IFERROR('生産者価格表(106分類)'!K97/'生産者価格表(106分類)'!K$119,0)</f>
        <v>0</v>
      </c>
      <c r="L97" s="303">
        <f>IFERROR('生産者価格表(106分類)'!L97/'生産者価格表(106分類)'!L$119,0)</f>
        <v>0</v>
      </c>
      <c r="M97" s="303">
        <f>IFERROR('生産者価格表(106分類)'!M97/'生産者価格表(106分類)'!M$119,0)</f>
        <v>0</v>
      </c>
      <c r="N97" s="303">
        <f>IFERROR('生産者価格表(106分類)'!N97/'生産者価格表(106分類)'!N$119,0)</f>
        <v>0</v>
      </c>
      <c r="O97" s="303">
        <f>IFERROR('生産者価格表(106分類)'!O97/'生産者価格表(106分類)'!O$119,0)</f>
        <v>0</v>
      </c>
      <c r="P97" s="303">
        <f>IFERROR('生産者価格表(106分類)'!P97/'生産者価格表(106分類)'!P$119,0)</f>
        <v>0</v>
      </c>
      <c r="Q97" s="303">
        <f>IFERROR('生産者価格表(106分類)'!Q97/'生産者価格表(106分類)'!Q$119,0)</f>
        <v>0</v>
      </c>
      <c r="R97" s="303">
        <f>IFERROR('生産者価格表(106分類)'!R97/'生産者価格表(106分類)'!R$119,0)</f>
        <v>0</v>
      </c>
      <c r="S97" s="303">
        <f>IFERROR('生産者価格表(106分類)'!S97/'生産者価格表(106分類)'!S$119,0)</f>
        <v>0</v>
      </c>
      <c r="T97" s="303">
        <f>IFERROR('生産者価格表(106分類)'!T97/'生産者価格表(106分類)'!T$119,0)</f>
        <v>0</v>
      </c>
      <c r="U97" s="303">
        <f>IFERROR('生産者価格表(106分類)'!U97/'生産者価格表(106分類)'!U$119,0)</f>
        <v>0</v>
      </c>
      <c r="V97" s="303">
        <f>IFERROR('生産者価格表(106分類)'!V97/'生産者価格表(106分類)'!V$119,0)</f>
        <v>0</v>
      </c>
      <c r="W97" s="303">
        <f>IFERROR('生産者価格表(106分類)'!W97/'生産者価格表(106分類)'!W$119,0)</f>
        <v>0</v>
      </c>
      <c r="X97" s="303">
        <f>IFERROR('生産者価格表(106分類)'!X97/'生産者価格表(106分類)'!X$119,0)</f>
        <v>0</v>
      </c>
      <c r="Y97" s="303">
        <f>IFERROR('生産者価格表(106分類)'!Y97/'生産者価格表(106分類)'!Y$119,0)</f>
        <v>0</v>
      </c>
      <c r="Z97" s="303">
        <f>IFERROR('生産者価格表(106分類)'!Z97/'生産者価格表(106分類)'!Z$119,0)</f>
        <v>0</v>
      </c>
      <c r="AA97" s="303">
        <f>IFERROR('生産者価格表(106分類)'!AA97/'生産者価格表(106分類)'!AA$119,0)</f>
        <v>0</v>
      </c>
      <c r="AB97" s="303">
        <f>IFERROR('生産者価格表(106分類)'!AB97/'生産者価格表(106分類)'!AB$119,0)</f>
        <v>0</v>
      </c>
      <c r="AC97" s="303">
        <f>IFERROR('生産者価格表(106分類)'!AC97/'生産者価格表(106分類)'!AC$119,0)</f>
        <v>0</v>
      </c>
      <c r="AD97" s="303">
        <f>IFERROR('生産者価格表(106分類)'!AD97/'生産者価格表(106分類)'!AD$119,0)</f>
        <v>0</v>
      </c>
      <c r="AE97" s="303">
        <f>IFERROR('生産者価格表(106分類)'!AE97/'生産者価格表(106分類)'!AE$119,0)</f>
        <v>0</v>
      </c>
      <c r="AF97" s="303">
        <f>IFERROR('生産者価格表(106分類)'!AF97/'生産者価格表(106分類)'!AF$119,0)</f>
        <v>0</v>
      </c>
      <c r="AG97" s="303">
        <f>IFERROR('生産者価格表(106分類)'!AG97/'生産者価格表(106分類)'!AG$119,0)</f>
        <v>0</v>
      </c>
      <c r="AH97" s="303">
        <f>IFERROR('生産者価格表(106分類)'!AH97/'生産者価格表(106分類)'!AH$119,0)</f>
        <v>0</v>
      </c>
      <c r="AI97" s="303">
        <f>IFERROR('生産者価格表(106分類)'!AI97/'生産者価格表(106分類)'!AI$119,0)</f>
        <v>0</v>
      </c>
      <c r="AJ97" s="303">
        <f>IFERROR('生産者価格表(106分類)'!AJ97/'生産者価格表(106分類)'!AJ$119,0)</f>
        <v>0</v>
      </c>
      <c r="AK97" s="303">
        <f>IFERROR('生産者価格表(106分類)'!AK97/'生産者価格表(106分類)'!AK$119,0)</f>
        <v>0</v>
      </c>
      <c r="AL97" s="303">
        <f>IFERROR('生産者価格表(106分類)'!AL97/'生産者価格表(106分類)'!AL$119,0)</f>
        <v>0</v>
      </c>
      <c r="AM97" s="303">
        <f>IFERROR('生産者価格表(106分類)'!AM97/'生産者価格表(106分類)'!AM$119,0)</f>
        <v>0</v>
      </c>
      <c r="AN97" s="303">
        <f>IFERROR('生産者価格表(106分類)'!AN97/'生産者価格表(106分類)'!AN$119,0)</f>
        <v>0</v>
      </c>
      <c r="AO97" s="303">
        <f>IFERROR('生産者価格表(106分類)'!AO97/'生産者価格表(106分類)'!AO$119,0)</f>
        <v>0</v>
      </c>
      <c r="AP97" s="303">
        <f>IFERROR('生産者価格表(106分類)'!AP97/'生産者価格表(106分類)'!AP$119,0)</f>
        <v>0</v>
      </c>
      <c r="AQ97" s="303">
        <f>IFERROR('生産者価格表(106分類)'!AQ97/'生産者価格表(106分類)'!AQ$119,0)</f>
        <v>0</v>
      </c>
      <c r="AR97" s="303">
        <f>IFERROR('生産者価格表(106分類)'!AR97/'生産者価格表(106分類)'!AR$119,0)</f>
        <v>0</v>
      </c>
      <c r="AS97" s="303">
        <f>IFERROR('生産者価格表(106分類)'!AS97/'生産者価格表(106分類)'!AS$119,0)</f>
        <v>0</v>
      </c>
      <c r="AT97" s="303">
        <f>IFERROR('生産者価格表(106分類)'!AT97/'生産者価格表(106分類)'!AT$119,0)</f>
        <v>0</v>
      </c>
      <c r="AU97" s="303">
        <f>IFERROR('生産者価格表(106分類)'!AU97/'生産者価格表(106分類)'!AU$119,0)</f>
        <v>0</v>
      </c>
      <c r="AV97" s="303">
        <f>IFERROR('生産者価格表(106分類)'!AV97/'生産者価格表(106分類)'!AV$119,0)</f>
        <v>0</v>
      </c>
      <c r="AW97" s="303">
        <f>IFERROR('生産者価格表(106分類)'!AW97/'生産者価格表(106分類)'!AW$119,0)</f>
        <v>0</v>
      </c>
      <c r="AX97" s="303">
        <f>IFERROR('生産者価格表(106分類)'!AX97/'生産者価格表(106分類)'!AX$119,0)</f>
        <v>0</v>
      </c>
      <c r="AY97" s="303">
        <f>IFERROR('生産者価格表(106分類)'!AY97/'生産者価格表(106分類)'!AY$119,0)</f>
        <v>0</v>
      </c>
      <c r="AZ97" s="303">
        <f>IFERROR('生産者価格表(106分類)'!AZ97/'生産者価格表(106分類)'!AZ$119,0)</f>
        <v>0</v>
      </c>
      <c r="BA97" s="303">
        <f>IFERROR('生産者価格表(106分類)'!BA97/'生産者価格表(106分類)'!BA$119,0)</f>
        <v>0</v>
      </c>
      <c r="BB97" s="303">
        <f>IFERROR('生産者価格表(106分類)'!BB97/'生産者価格表(106分類)'!BB$119,0)</f>
        <v>0</v>
      </c>
      <c r="BC97" s="303">
        <f>IFERROR('生産者価格表(106分類)'!BC97/'生産者価格表(106分類)'!BC$119,0)</f>
        <v>0</v>
      </c>
      <c r="BD97" s="303">
        <f>IFERROR('生産者価格表(106分類)'!BD97/'生産者価格表(106分類)'!BD$119,0)</f>
        <v>0</v>
      </c>
      <c r="BE97" s="303">
        <f>IFERROR('生産者価格表(106分類)'!BE97/'生産者価格表(106分類)'!BE$119,0)</f>
        <v>0</v>
      </c>
      <c r="BF97" s="303">
        <f>IFERROR('生産者価格表(106分類)'!BF97/'生産者価格表(106分類)'!BF$119,0)</f>
        <v>0</v>
      </c>
      <c r="BG97" s="303">
        <f>IFERROR('生産者価格表(106分類)'!BG97/'生産者価格表(106分類)'!BG$119,0)</f>
        <v>0</v>
      </c>
      <c r="BH97" s="303">
        <f>IFERROR('生産者価格表(106分類)'!BH97/'生産者価格表(106分類)'!BH$119,0)</f>
        <v>0</v>
      </c>
      <c r="BI97" s="303">
        <f>IFERROR('生産者価格表(106分類)'!BI97/'生産者価格表(106分類)'!BI$119,0)</f>
        <v>0</v>
      </c>
      <c r="BJ97" s="303">
        <f>IFERROR('生産者価格表(106分類)'!BJ97/'生産者価格表(106分類)'!BJ$119,0)</f>
        <v>0</v>
      </c>
      <c r="BK97" s="303">
        <f>IFERROR('生産者価格表(106分類)'!BK97/'生産者価格表(106分類)'!BK$119,0)</f>
        <v>0</v>
      </c>
      <c r="BL97" s="303">
        <f>IFERROR('生産者価格表(106分類)'!BL97/'生産者価格表(106分類)'!BL$119,0)</f>
        <v>0</v>
      </c>
      <c r="BM97" s="303">
        <f>IFERROR('生産者価格表(106分類)'!BM97/'生産者価格表(106分類)'!BM$119,0)</f>
        <v>0</v>
      </c>
      <c r="BN97" s="303">
        <f>IFERROR('生産者価格表(106分類)'!BN97/'生産者価格表(106分類)'!BN$119,0)</f>
        <v>0</v>
      </c>
      <c r="BO97" s="303">
        <f>IFERROR('生産者価格表(106分類)'!BO97/'生産者価格表(106分類)'!BO$119,0)</f>
        <v>0</v>
      </c>
      <c r="BP97" s="303">
        <f>IFERROR('生産者価格表(106分類)'!BP97/'生産者価格表(106分類)'!BP$119,0)</f>
        <v>0</v>
      </c>
      <c r="BQ97" s="303">
        <f>IFERROR('生産者価格表(106分類)'!BQ97/'生産者価格表(106分類)'!BQ$119,0)</f>
        <v>0</v>
      </c>
      <c r="BR97" s="303">
        <f>IFERROR('生産者価格表(106分類)'!BR97/'生産者価格表(106分類)'!BR$119,0)</f>
        <v>0</v>
      </c>
      <c r="BS97" s="303">
        <f>IFERROR('生産者価格表(106分類)'!BS97/'生産者価格表(106分類)'!BS$119,0)</f>
        <v>0</v>
      </c>
      <c r="BT97" s="303">
        <f>IFERROR('生産者価格表(106分類)'!BT97/'生産者価格表(106分類)'!BT$119,0)</f>
        <v>0</v>
      </c>
      <c r="BU97" s="303">
        <f>IFERROR('生産者価格表(106分類)'!BU97/'生産者価格表(106分類)'!BU$119,0)</f>
        <v>0</v>
      </c>
      <c r="BV97" s="303">
        <f>IFERROR('生産者価格表(106分類)'!BV97/'生産者価格表(106分類)'!BV$119,0)</f>
        <v>0</v>
      </c>
      <c r="BW97" s="303">
        <f>IFERROR('生産者価格表(106分類)'!BW97/'生産者価格表(106分類)'!BW$119,0)</f>
        <v>0</v>
      </c>
      <c r="BX97" s="303">
        <f>IFERROR('生産者価格表(106分類)'!BX97/'生産者価格表(106分類)'!BX$119,0)</f>
        <v>0</v>
      </c>
      <c r="BY97" s="303">
        <f>IFERROR('生産者価格表(106分類)'!BY97/'生産者価格表(106分類)'!BY$119,0)</f>
        <v>0</v>
      </c>
      <c r="BZ97" s="303">
        <f>IFERROR('生産者価格表(106分類)'!BZ97/'生産者価格表(106分類)'!BZ$119,0)</f>
        <v>0</v>
      </c>
      <c r="CA97" s="303">
        <f>IFERROR('生産者価格表(106分類)'!CA97/'生産者価格表(106分類)'!CA$119,0)</f>
        <v>0</v>
      </c>
      <c r="CB97" s="303">
        <f>IFERROR('生産者価格表(106分類)'!CB97/'生産者価格表(106分類)'!CB$119,0)</f>
        <v>0</v>
      </c>
      <c r="CC97" s="303">
        <f>IFERROR('生産者価格表(106分類)'!CC97/'生産者価格表(106分類)'!CC$119,0)</f>
        <v>0</v>
      </c>
      <c r="CD97" s="303">
        <f>IFERROR('生産者価格表(106分類)'!CD97/'生産者価格表(106分類)'!CD$119,0)</f>
        <v>0</v>
      </c>
      <c r="CE97" s="303">
        <f>IFERROR('生産者価格表(106分類)'!CE97/'生産者価格表(106分類)'!CE$119,0)</f>
        <v>0</v>
      </c>
      <c r="CF97" s="303">
        <f>IFERROR('生産者価格表(106分類)'!CF97/'生産者価格表(106分類)'!CF$119,0)</f>
        <v>0</v>
      </c>
      <c r="CG97" s="303">
        <f>IFERROR('生産者価格表(106分類)'!CG97/'生産者価格表(106分類)'!CG$119,0)</f>
        <v>0</v>
      </c>
      <c r="CH97" s="303">
        <f>IFERROR('生産者価格表(106分類)'!CH97/'生産者価格表(106分類)'!CH$119,0)</f>
        <v>0</v>
      </c>
      <c r="CI97" s="303">
        <f>IFERROR('生産者価格表(106分類)'!CI97/'生産者価格表(106分類)'!CI$119,0)</f>
        <v>0</v>
      </c>
      <c r="CJ97" s="303">
        <f>IFERROR('生産者価格表(106分類)'!CJ97/'生産者価格表(106分類)'!CJ$119,0)</f>
        <v>0</v>
      </c>
      <c r="CK97" s="303">
        <f>IFERROR('生産者価格表(106分類)'!CK97/'生産者価格表(106分類)'!CK$119,0)</f>
        <v>0</v>
      </c>
      <c r="CL97" s="303">
        <f>IFERROR('生産者価格表(106分類)'!CL97/'生産者価格表(106分類)'!CL$119,0)</f>
        <v>0</v>
      </c>
      <c r="CM97" s="303">
        <f>IFERROR('生産者価格表(106分類)'!CM97/'生産者価格表(106分類)'!CM$119,0)</f>
        <v>0</v>
      </c>
      <c r="CN97" s="303">
        <f>IFERROR('生産者価格表(106分類)'!CN97/'生産者価格表(106分類)'!CN$119,0)</f>
        <v>0</v>
      </c>
      <c r="CO97" s="303">
        <f>IFERROR('生産者価格表(106分類)'!CO97/'生産者価格表(106分類)'!CO$119,0)</f>
        <v>0</v>
      </c>
      <c r="CP97" s="303">
        <f>IFERROR('生産者価格表(106分類)'!CP97/'生産者価格表(106分類)'!CP$119,0)</f>
        <v>0</v>
      </c>
      <c r="CQ97" s="303">
        <f>IFERROR('生産者価格表(106分類)'!CQ97/'生産者価格表(106分類)'!CQ$119,0)</f>
        <v>0</v>
      </c>
      <c r="CR97" s="303">
        <f>IFERROR('生産者価格表(106分類)'!CR97/'生産者価格表(106分類)'!CR$119,0)</f>
        <v>0</v>
      </c>
      <c r="CS97" s="303">
        <f>IFERROR('生産者価格表(106分類)'!CS97/'生産者価格表(106分類)'!CS$119,0)</f>
        <v>0</v>
      </c>
      <c r="CT97" s="303">
        <f>IFERROR('生産者価格表(106分類)'!CT97/'生産者価格表(106分類)'!CT$119,0)</f>
        <v>0</v>
      </c>
      <c r="CU97" s="303">
        <f>IFERROR('生産者価格表(106分類)'!CU97/'生産者価格表(106分類)'!CU$119,0)</f>
        <v>0</v>
      </c>
      <c r="CV97" s="303">
        <f>IFERROR('生産者価格表(106分類)'!CV97/'生産者価格表(106分類)'!CV$119,0)</f>
        <v>0</v>
      </c>
      <c r="CW97" s="303">
        <f>IFERROR('生産者価格表(106分類)'!CW97/'生産者価格表(106分類)'!CW$119,0)</f>
        <v>0</v>
      </c>
      <c r="CX97" s="303">
        <f>IFERROR('生産者価格表(106分類)'!CX97/'生産者価格表(106分類)'!CX$119,0)</f>
        <v>0</v>
      </c>
      <c r="CY97" s="303">
        <f>IFERROR('生産者価格表(106分類)'!CY97/'生産者価格表(106分類)'!CY$119,0)</f>
        <v>0</v>
      </c>
      <c r="CZ97" s="303">
        <f>IFERROR('生産者価格表(106分類)'!CZ97/'生産者価格表(106分類)'!CZ$119,0)</f>
        <v>0</v>
      </c>
      <c r="DA97" s="303">
        <f>IFERROR('生産者価格表(106分類)'!DA97/'生産者価格表(106分類)'!DA$119,0)</f>
        <v>0</v>
      </c>
      <c r="DB97" s="303">
        <f>IFERROR('生産者価格表(106分類)'!DB97/'生産者価格表(106分類)'!DB$119,0)</f>
        <v>0</v>
      </c>
      <c r="DC97" s="303">
        <f>IFERROR('生産者価格表(106分類)'!DC97/'生産者価格表(106分類)'!DC$119,0)</f>
        <v>0</v>
      </c>
      <c r="DD97" s="304">
        <f>IFERROR('生産者価格表(106分類)'!DD97/'生産者価格表(106分類)'!DD$119,0)</f>
        <v>0</v>
      </c>
      <c r="DE97" s="304">
        <f>IFERROR('生産者価格表(106分類)'!DE97/'生産者価格表(106分類)'!DE$119,0)</f>
        <v>0</v>
      </c>
    </row>
    <row r="98" spans="1:109" x14ac:dyDescent="0.15">
      <c r="A98" s="309" t="s">
        <v>205</v>
      </c>
      <c r="B98" s="302" t="s">
        <v>428</v>
      </c>
      <c r="C98" s="303">
        <f>IFERROR('生産者価格表(106分類)'!C98/'生産者価格表(106分類)'!C$119,0)</f>
        <v>1.3800332438818993E-5</v>
      </c>
      <c r="D98" s="303">
        <f>IFERROR('生産者価格表(106分類)'!D98/'生産者価格表(106分類)'!D$119,0)</f>
        <v>0</v>
      </c>
      <c r="E98" s="303">
        <f>IFERROR('生産者価格表(106分類)'!E98/'生産者価格表(106分類)'!E$119,0)</f>
        <v>2.0050481100798091E-3</v>
      </c>
      <c r="F98" s="303">
        <f>IFERROR('生産者価格表(106分類)'!F98/'生産者価格表(106分類)'!F$119,0)</f>
        <v>2.4331730722345208E-4</v>
      </c>
      <c r="G98" s="303">
        <f>IFERROR('生産者価格表(106分類)'!G98/'生産者価格表(106分類)'!G$119,0)</f>
        <v>1.4235428587367734E-2</v>
      </c>
      <c r="H98" s="303">
        <f>IFERROR('生産者価格表(106分類)'!H98/'生産者価格表(106分類)'!H$119,0)</f>
        <v>0</v>
      </c>
      <c r="I98" s="303">
        <f>IFERROR('生産者価格表(106分類)'!I98/'生産者価格表(106分類)'!I$119,0)</f>
        <v>3.7123030418226553E-3</v>
      </c>
      <c r="J98" s="303">
        <f>IFERROR('生産者価格表(106分類)'!J98/'生産者価格表(106分類)'!J$119,0)</f>
        <v>1.5483526025496066E-3</v>
      </c>
      <c r="K98" s="303">
        <f>IFERROR('生産者価格表(106分類)'!K98/'生産者価格表(106分類)'!K$119,0)</f>
        <v>4.5880213494312108E-3</v>
      </c>
      <c r="L98" s="303">
        <f>IFERROR('生産者価格表(106分類)'!L98/'生産者価格表(106分類)'!L$119,0)</f>
        <v>3.6421729539004291E-3</v>
      </c>
      <c r="M98" s="303">
        <f>IFERROR('生産者価格表(106分類)'!M98/'生産者価格表(106分類)'!M$119,0)</f>
        <v>0</v>
      </c>
      <c r="N98" s="303">
        <f>IFERROR('生産者価格表(106分類)'!N98/'生産者価格表(106分類)'!N$119,0)</f>
        <v>1.7829655241763938E-3</v>
      </c>
      <c r="O98" s="303">
        <f>IFERROR('生産者価格表(106分類)'!O98/'生産者価格表(106分類)'!O$119,0)</f>
        <v>1.883692891981954E-3</v>
      </c>
      <c r="P98" s="303">
        <f>IFERROR('生産者価格表(106分類)'!P98/'生産者価格表(106分類)'!P$119,0)</f>
        <v>1.390009732426074E-3</v>
      </c>
      <c r="Q98" s="303">
        <f>IFERROR('生産者価格表(106分類)'!Q98/'生産者価格表(106分類)'!Q$119,0)</f>
        <v>3.4608381443692162E-3</v>
      </c>
      <c r="R98" s="303">
        <f>IFERROR('生産者価格表(106分類)'!R98/'生産者価格表(106分類)'!R$119,0)</f>
        <v>1.412672646356188E-3</v>
      </c>
      <c r="S98" s="303">
        <f>IFERROR('生産者価格表(106分類)'!S98/'生産者価格表(106分類)'!S$119,0)</f>
        <v>2.2205261403104616E-3</v>
      </c>
      <c r="T98" s="303">
        <f>IFERROR('生産者価格表(106分類)'!T98/'生産者価格表(106分類)'!T$119,0)</f>
        <v>1.1493380813479539E-3</v>
      </c>
      <c r="U98" s="303">
        <f>IFERROR('生産者価格表(106分類)'!U98/'生産者価格表(106分類)'!U$119,0)</f>
        <v>1.7770845293013106E-3</v>
      </c>
      <c r="V98" s="303">
        <f>IFERROR('生産者価格表(106分類)'!V98/'生産者価格表(106分類)'!V$119,0)</f>
        <v>5.9203277332817066E-3</v>
      </c>
      <c r="W98" s="303">
        <f>IFERROR('生産者価格表(106分類)'!W98/'生産者価格表(106分類)'!W$119,0)</f>
        <v>0</v>
      </c>
      <c r="X98" s="303">
        <f>IFERROR('生産者価格表(106分類)'!X98/'生産者価格表(106分類)'!X$119,0)</f>
        <v>1.5874555816802489E-3</v>
      </c>
      <c r="Y98" s="303">
        <f>IFERROR('生産者価格表(106分類)'!Y98/'生産者価格表(106分類)'!Y$119,0)</f>
        <v>0</v>
      </c>
      <c r="Z98" s="303">
        <f>IFERROR('生産者価格表(106分類)'!Z98/'生産者価格表(106分類)'!Z$119,0)</f>
        <v>5.6484210897922438E-3</v>
      </c>
      <c r="AA98" s="303">
        <f>IFERROR('生産者価格表(106分類)'!AA98/'生産者価格表(106分類)'!AA$119,0)</f>
        <v>1.605328215263964E-3</v>
      </c>
      <c r="AB98" s="303">
        <f>IFERROR('生産者価格表(106分類)'!AB98/'生産者価格表(106分類)'!AB$119,0)</f>
        <v>2.0557097337855896E-4</v>
      </c>
      <c r="AC98" s="303">
        <f>IFERROR('生産者価格表(106分類)'!AC98/'生産者価格表(106分類)'!AC$119,0)</f>
        <v>1.6412469204369062E-3</v>
      </c>
      <c r="AD98" s="303">
        <f>IFERROR('生産者価格表(106分類)'!AD98/'生産者価格表(106分類)'!AD$119,0)</f>
        <v>8.5043837452232712E-4</v>
      </c>
      <c r="AE98" s="303">
        <f>IFERROR('生産者価格表(106分類)'!AE98/'生産者価格表(106分類)'!AE$119,0)</f>
        <v>2.3224880180731794E-3</v>
      </c>
      <c r="AF98" s="303">
        <f>IFERROR('生産者価格表(106分類)'!AF98/'生産者価格表(106分類)'!AF$119,0)</f>
        <v>3.3185840707964601E-4</v>
      </c>
      <c r="AG98" s="303">
        <f>IFERROR('生産者価格表(106分類)'!AG98/'生産者価格表(106分類)'!AG$119,0)</f>
        <v>4.292510761086005E-4</v>
      </c>
      <c r="AH98" s="303">
        <f>IFERROR('生産者価格表(106分類)'!AH98/'生産者価格表(106分類)'!AH$119,0)</f>
        <v>3.2489669360451583E-3</v>
      </c>
      <c r="AI98" s="303">
        <f>IFERROR('生産者価格表(106分類)'!AI98/'生産者価格表(106分類)'!AI$119,0)</f>
        <v>1.1546389711154076E-3</v>
      </c>
      <c r="AJ98" s="303">
        <f>IFERROR('生産者価格表(106分類)'!AJ98/'生産者価格表(106分類)'!AJ$119,0)</f>
        <v>5.7350091242402111E-4</v>
      </c>
      <c r="AK98" s="303">
        <f>IFERROR('生産者価格表(106分類)'!AK98/'生産者価格表(106分類)'!AK$119,0)</f>
        <v>0</v>
      </c>
      <c r="AL98" s="303">
        <f>IFERROR('生産者価格表(106分類)'!AL98/'生産者価格表(106分類)'!AL$119,0)</f>
        <v>0</v>
      </c>
      <c r="AM98" s="303">
        <f>IFERROR('生産者価格表(106分類)'!AM98/'生産者価格表(106分類)'!AM$119,0)</f>
        <v>0</v>
      </c>
      <c r="AN98" s="303">
        <f>IFERROR('生産者価格表(106分類)'!AN98/'生産者価格表(106分類)'!AN$119,0)</f>
        <v>1.2622193576109142E-3</v>
      </c>
      <c r="AO98" s="303">
        <f>IFERROR('生産者価格表(106分類)'!AO98/'生産者価格表(106分類)'!AO$119,0)</f>
        <v>4.8964084298011275E-4</v>
      </c>
      <c r="AP98" s="303">
        <f>IFERROR('生産者価格表(106分類)'!AP98/'生産者価格表(106分類)'!AP$119,0)</f>
        <v>9.0228277542181716E-4</v>
      </c>
      <c r="AQ98" s="303">
        <f>IFERROR('生産者価格表(106分類)'!AQ98/'生産者価格表(106分類)'!AQ$119,0)</f>
        <v>1.535476801986319E-3</v>
      </c>
      <c r="AR98" s="303">
        <f>IFERROR('生産者価格表(106分類)'!AR98/'生産者価格表(106分類)'!AR$119,0)</f>
        <v>1.6300703639505088E-3</v>
      </c>
      <c r="AS98" s="303">
        <f>IFERROR('生産者価格表(106分類)'!AS98/'生産者価格表(106分類)'!AS$119,0)</f>
        <v>3.6426120056371526E-3</v>
      </c>
      <c r="AT98" s="303">
        <f>IFERROR('生産者価格表(106分類)'!AT98/'生産者価格表(106分類)'!AT$119,0)</f>
        <v>4.588073368367405E-3</v>
      </c>
      <c r="AU98" s="303">
        <f>IFERROR('生産者価格表(106分類)'!AU98/'生産者価格表(106分類)'!AU$119,0)</f>
        <v>1.7505254790376181E-3</v>
      </c>
      <c r="AV98" s="303">
        <f>IFERROR('生産者価格表(106分類)'!AV98/'生産者価格表(106分類)'!AV$119,0)</f>
        <v>1.3954225483830561E-3</v>
      </c>
      <c r="AW98" s="303">
        <f>IFERROR('生産者価格表(106分類)'!AW98/'生産者価格表(106分類)'!AW$119,0)</f>
        <v>1.2236615214600733E-3</v>
      </c>
      <c r="AX98" s="303">
        <f>IFERROR('生産者価格表(106分類)'!AX98/'生産者価格表(106分類)'!AX$119,0)</f>
        <v>1.3014562288275037E-3</v>
      </c>
      <c r="AY98" s="303">
        <f>IFERROR('生産者価格表(106分類)'!AY98/'生産者価格表(106分類)'!AY$119,0)</f>
        <v>2.2240579525957934E-4</v>
      </c>
      <c r="AZ98" s="303">
        <f>IFERROR('生産者価格表(106分類)'!AZ98/'生産者価格表(106分類)'!AZ$119,0)</f>
        <v>1.2111425111021397E-3</v>
      </c>
      <c r="BA98" s="303">
        <f>IFERROR('生産者価格表(106分類)'!BA98/'生産者価格表(106分類)'!BA$119,0)</f>
        <v>7.083013981023865E-4</v>
      </c>
      <c r="BB98" s="303">
        <f>IFERROR('生産者価格表(106分類)'!BB98/'生産者価格表(106分類)'!BB$119,0)</f>
        <v>1.6233028368840378E-3</v>
      </c>
      <c r="BC98" s="303">
        <f>IFERROR('生産者価格表(106分類)'!BC98/'生産者価格表(106分類)'!BC$119,0)</f>
        <v>5.843101726665487E-4</v>
      </c>
      <c r="BD98" s="303">
        <f>IFERROR('生産者価格表(106分類)'!BD98/'生産者価格表(106分類)'!BD$119,0)</f>
        <v>0</v>
      </c>
      <c r="BE98" s="303">
        <f>IFERROR('生産者価格表(106分類)'!BE98/'生産者価格表(106分類)'!BE$119,0)</f>
        <v>4.1687344913151367E-4</v>
      </c>
      <c r="BF98" s="303">
        <f>IFERROR('生産者価格表(106分類)'!BF98/'生産者価格表(106分類)'!BF$119,0)</f>
        <v>2.2995939287066508E-4</v>
      </c>
      <c r="BG98" s="303">
        <f>IFERROR('生産者価格表(106分類)'!BG98/'生産者価格表(106分類)'!BG$119,0)</f>
        <v>9.5974955891338224E-4</v>
      </c>
      <c r="BH98" s="303">
        <f>IFERROR('生産者価格表(106分類)'!BH98/'生産者価格表(106分類)'!BH$119,0)</f>
        <v>1.3105014852350166E-3</v>
      </c>
      <c r="BI98" s="303">
        <f>IFERROR('生産者価格表(106分類)'!BI98/'生産者価格表(106分類)'!BI$119,0)</f>
        <v>1.2949300993767897E-3</v>
      </c>
      <c r="BJ98" s="303">
        <f>IFERROR('生産者価格表(106分類)'!BJ98/'生産者価格表(106分類)'!BJ$119,0)</f>
        <v>2.8553894152573631E-3</v>
      </c>
      <c r="BK98" s="303">
        <f>IFERROR('生産者価格表(106分類)'!BK98/'生産者価格表(106分類)'!BK$119,0)</f>
        <v>1.051451792830954E-3</v>
      </c>
      <c r="BL98" s="303">
        <f>IFERROR('生産者価格表(106分類)'!BL98/'生産者価格表(106分類)'!BL$119,0)</f>
        <v>3.5283786664743943E-3</v>
      </c>
      <c r="BM98" s="303">
        <f>IFERROR('生産者価格表(106分類)'!BM98/'生産者価格表(106分類)'!BM$119,0)</f>
        <v>2.4528050514158873E-3</v>
      </c>
      <c r="BN98" s="303">
        <f>IFERROR('生産者価格表(106分類)'!BN98/'生産者価格表(106分類)'!BN$119,0)</f>
        <v>1.5209675369480436E-3</v>
      </c>
      <c r="BO98" s="303">
        <f>IFERROR('生産者価格表(106分類)'!BO98/'生産者価格表(106分類)'!BO$119,0)</f>
        <v>3.6643452817258686E-3</v>
      </c>
      <c r="BP98" s="303">
        <f>IFERROR('生産者価格表(106分類)'!BP98/'生産者価格表(106分類)'!BP$119,0)</f>
        <v>6.2482100947836459E-3</v>
      </c>
      <c r="BQ98" s="303">
        <f>IFERROR('生産者価格表(106分類)'!BQ98/'生産者価格表(106分類)'!BQ$119,0)</f>
        <v>1.1454556934933262E-2</v>
      </c>
      <c r="BR98" s="303">
        <f>IFERROR('生産者価格表(106分類)'!BR98/'生産者価格表(106分類)'!BR$119,0)</f>
        <v>3.1549488919794233E-3</v>
      </c>
      <c r="BS98" s="303">
        <f>IFERROR('生産者価格表(106分類)'!BS98/'生産者価格表(106分類)'!BS$119,0)</f>
        <v>9.3140179672217304E-4</v>
      </c>
      <c r="BT98" s="303">
        <f>IFERROR('生産者価格表(106分類)'!BT98/'生産者価格表(106分類)'!BT$119,0)</f>
        <v>5.4063350202286468E-3</v>
      </c>
      <c r="BU98" s="303">
        <f>IFERROR('生産者価格表(106分類)'!BU98/'生産者価格表(106分類)'!BU$119,0)</f>
        <v>2.0813840689851738E-3</v>
      </c>
      <c r="BV98" s="303">
        <f>IFERROR('生産者価格表(106分類)'!BV98/'生産者価格表(106分類)'!BV$119,0)</f>
        <v>1.976910063370745E-3</v>
      </c>
      <c r="BW98" s="303">
        <f>IFERROR('生産者価格表(106分類)'!BW98/'生産者価格表(106分類)'!BW$119,0)</f>
        <v>0</v>
      </c>
      <c r="BX98" s="303">
        <f>IFERROR('生産者価格表(106分類)'!BX98/'生産者価格表(106分類)'!BX$119,0)</f>
        <v>1.7434441776869919E-3</v>
      </c>
      <c r="BY98" s="303">
        <f>IFERROR('生産者価格表(106分類)'!BY98/'生産者価格表(106分類)'!BY$119,0)</f>
        <v>9.8448978134257751E-4</v>
      </c>
      <c r="BZ98" s="303">
        <f>IFERROR('生産者価格表(106分類)'!BZ98/'生産者価格表(106分類)'!BZ$119,0)</f>
        <v>0</v>
      </c>
      <c r="CA98" s="303">
        <f>IFERROR('生産者価格表(106分類)'!CA98/'生産者価格表(106分類)'!CA$119,0)</f>
        <v>3.0079968077951808E-3</v>
      </c>
      <c r="CB98" s="303">
        <f>IFERROR('生産者価格表(106分類)'!CB98/'生産者価格表(106分類)'!CB$119,0)</f>
        <v>1.6348732516000792E-4</v>
      </c>
      <c r="CC98" s="303">
        <f>IFERROR('生産者価格表(106分類)'!CC98/'生産者価格表(106分類)'!CC$119,0)</f>
        <v>1.7104336452359392E-3</v>
      </c>
      <c r="CD98" s="303">
        <f>IFERROR('生産者価格表(106分類)'!CD98/'生産者価格表(106分類)'!CD$119,0)</f>
        <v>7.5936091021546817E-3</v>
      </c>
      <c r="CE98" s="303">
        <f>IFERROR('生産者価格表(106分類)'!CE98/'生産者価格表(106分類)'!CE$119,0)</f>
        <v>4.2517224416445589E-3</v>
      </c>
      <c r="CF98" s="303">
        <f>IFERROR('生産者価格表(106分類)'!CF98/'生産者価格表(106分類)'!CF$119,0)</f>
        <v>1.4914697479461597E-4</v>
      </c>
      <c r="CG98" s="303">
        <f>IFERROR('生産者価格表(106分類)'!CG98/'生産者価格表(106分類)'!CG$119,0)</f>
        <v>1.8744478787441352E-3</v>
      </c>
      <c r="CH98" s="303">
        <f>IFERROR('生産者価格表(106分類)'!CH98/'生産者価格表(106分類)'!CH$119,0)</f>
        <v>4.5632621138326996E-3</v>
      </c>
      <c r="CI98" s="303">
        <f>IFERROR('生産者価格表(106分類)'!CI98/'生産者価格表(106分類)'!CI$119,0)</f>
        <v>1.7289022632284972E-3</v>
      </c>
      <c r="CJ98" s="303">
        <f>IFERROR('生産者価格表(106分類)'!CJ98/'生産者価格表(106分類)'!CJ$119,0)</f>
        <v>1.8576407401379481E-3</v>
      </c>
      <c r="CK98" s="303">
        <f>IFERROR('生産者価格表(106分類)'!CK98/'生産者価格表(106分類)'!CK$119,0)</f>
        <v>5.3239772424774024E-3</v>
      </c>
      <c r="CL98" s="303">
        <f>IFERROR('生産者価格表(106分類)'!CL98/'生産者価格表(106分類)'!CL$119,0)</f>
        <v>3.8509772418520389E-6</v>
      </c>
      <c r="CM98" s="303">
        <f>IFERROR('生産者価格表(106分類)'!CM98/'生産者価格表(106分類)'!CM$119,0)</f>
        <v>6.1230958904224359E-4</v>
      </c>
      <c r="CN98" s="303">
        <f>IFERROR('生産者価格表(106分類)'!CN98/'生産者価格表(106分類)'!CN$119,0)</f>
        <v>3.4496195852877212E-3</v>
      </c>
      <c r="CO98" s="303">
        <f>IFERROR('生産者価格表(106分類)'!CO98/'生産者価格表(106分類)'!CO$119,0)</f>
        <v>2.4833116688155548E-3</v>
      </c>
      <c r="CP98" s="303">
        <f>IFERROR('生産者価格表(106分類)'!CP98/'生産者価格表(106分類)'!CP$119,0)</f>
        <v>1.1917900174075297E-3</v>
      </c>
      <c r="CQ98" s="303">
        <f>IFERROR('生産者価格表(106分類)'!CQ98/'生産者価格表(106分類)'!CQ$119,0)</f>
        <v>3.2829932756353987E-5</v>
      </c>
      <c r="CR98" s="303">
        <f>IFERROR('生産者価格表(106分類)'!CR98/'生産者価格表(106分類)'!CR$119,0)</f>
        <v>8.1442898730348069E-4</v>
      </c>
      <c r="CS98" s="303">
        <f>IFERROR('生産者価格表(106分類)'!CS98/'生産者価格表(106分類)'!CS$119,0)</f>
        <v>0</v>
      </c>
      <c r="CT98" s="303">
        <f>IFERROR('生産者価格表(106分類)'!CT98/'生産者価格表(106分類)'!CT$119,0)</f>
        <v>3.1817603825302879E-3</v>
      </c>
      <c r="CU98" s="303">
        <f>IFERROR('生産者価格表(106分類)'!CU98/'生産者価格表(106分類)'!CU$119,0)</f>
        <v>4.07528904602993E-3</v>
      </c>
      <c r="CV98" s="303">
        <f>IFERROR('生産者価格表(106分類)'!CV98/'生産者価格表(106分類)'!CV$119,0)</f>
        <v>1.9909161765237085E-3</v>
      </c>
      <c r="CW98" s="303">
        <f>IFERROR('生産者価格表(106分類)'!CW98/'生産者価格表(106分類)'!CW$119,0)</f>
        <v>5.5191306165137287E-3</v>
      </c>
      <c r="CX98" s="303">
        <f>IFERROR('生産者価格表(106分類)'!CX98/'生産者価格表(106分類)'!CX$119,0)</f>
        <v>2.9172266864141158E-3</v>
      </c>
      <c r="CY98" s="303">
        <f>IFERROR('生産者価格表(106分類)'!CY98/'生産者価格表(106分類)'!CY$119,0)</f>
        <v>2.5443022474128385E-3</v>
      </c>
      <c r="CZ98" s="303">
        <f>IFERROR('生産者価格表(106分類)'!CZ98/'生産者価格表(106分類)'!CZ$119,0)</f>
        <v>2.9991121891985786E-3</v>
      </c>
      <c r="DA98" s="303">
        <f>IFERROR('生産者価格表(106分類)'!DA98/'生産者価格表(106分類)'!DA$119,0)</f>
        <v>1.9136002504862224E-2</v>
      </c>
      <c r="DB98" s="303">
        <f>IFERROR('生産者価格表(106分類)'!DB98/'生産者価格表(106分類)'!DB$119,0)</f>
        <v>2.1813024876938159E-3</v>
      </c>
      <c r="DC98" s="303">
        <f>IFERROR('生産者価格表(106分類)'!DC98/'生産者価格表(106分類)'!DC$119,0)</f>
        <v>0</v>
      </c>
      <c r="DD98" s="304">
        <f>IFERROR('生産者価格表(106分類)'!DD98/'生産者価格表(106分類)'!DD$119,0)</f>
        <v>7.8176773051954057E-3</v>
      </c>
      <c r="DE98" s="304">
        <f>IFERROR('生産者価格表(106分類)'!DE98/'生産者価格表(106分類)'!DE$119,0)</f>
        <v>2.1763239274847678E-3</v>
      </c>
    </row>
    <row r="99" spans="1:109" x14ac:dyDescent="0.15">
      <c r="A99" s="305" t="s">
        <v>206</v>
      </c>
      <c r="B99" s="306" t="s">
        <v>207</v>
      </c>
      <c r="C99" s="307">
        <f>IFERROR('生産者価格表(106分類)'!C99/'生産者価格表(106分類)'!C$119,0)</f>
        <v>1.5532211996231141E-3</v>
      </c>
      <c r="D99" s="307">
        <f>IFERROR('生産者価格表(106分類)'!D99/'生産者価格表(106分類)'!D$119,0)</f>
        <v>5.8531071354784286E-3</v>
      </c>
      <c r="E99" s="307">
        <f>IFERROR('生産者価格表(106分類)'!E99/'生産者価格表(106分類)'!E$119,0)</f>
        <v>7.6325732977730529E-3</v>
      </c>
      <c r="F99" s="307">
        <f>IFERROR('生産者価格表(106分類)'!F99/'生産者価格表(106分類)'!F$119,0)</f>
        <v>4.594747466866912E-3</v>
      </c>
      <c r="G99" s="307">
        <f>IFERROR('生産者価格表(106分類)'!G99/'生産者価格表(106分類)'!G$119,0)</f>
        <v>1.7123326949934684E-3</v>
      </c>
      <c r="H99" s="307">
        <f>IFERROR('生産者価格表(106分類)'!H99/'生産者価格表(106分類)'!H$119,0)</f>
        <v>0</v>
      </c>
      <c r="I99" s="307">
        <f>IFERROR('生産者価格表(106分類)'!I99/'生産者価格表(106分類)'!I$119,0)</f>
        <v>6.5322106513468802E-3</v>
      </c>
      <c r="J99" s="307">
        <f>IFERROR('生産者価格表(106分類)'!J99/'生産者価格表(106分類)'!J$119,0)</f>
        <v>1.5081864535878447E-3</v>
      </c>
      <c r="K99" s="307">
        <f>IFERROR('生産者価格表(106分類)'!K99/'生産者価格表(106分類)'!K$119,0)</f>
        <v>1.4785849961101195E-3</v>
      </c>
      <c r="L99" s="307">
        <f>IFERROR('生産者価格表(106分類)'!L99/'生産者価格表(106分類)'!L$119,0)</f>
        <v>8.8137234537378117E-4</v>
      </c>
      <c r="M99" s="307">
        <f>IFERROR('生産者価格表(106分類)'!M99/'生産者価格表(106分類)'!M$119,0)</f>
        <v>0</v>
      </c>
      <c r="N99" s="307">
        <f>IFERROR('生産者価格表(106分類)'!N99/'生産者価格表(106分類)'!N$119,0)</f>
        <v>1.949272503654886E-3</v>
      </c>
      <c r="O99" s="307">
        <f>IFERROR('生産者価格表(106分類)'!O99/'生産者価格表(106分類)'!O$119,0)</f>
        <v>3.1000115888283695E-3</v>
      </c>
      <c r="P99" s="307">
        <f>IFERROR('生産者価格表(106分類)'!P99/'生産者価格表(106分類)'!P$119,0)</f>
        <v>6.1288936336021593E-3</v>
      </c>
      <c r="Q99" s="307">
        <f>IFERROR('生産者価格表(106分類)'!Q99/'生産者価格表(106分類)'!Q$119,0)</f>
        <v>5.3593550692803294E-3</v>
      </c>
      <c r="R99" s="307">
        <f>IFERROR('生産者価格表(106分類)'!R99/'生産者価格表(106分類)'!R$119,0)</f>
        <v>1.1982730233068676E-3</v>
      </c>
      <c r="S99" s="307">
        <f>IFERROR('生産者価格表(106分類)'!S99/'生産者価格表(106分類)'!S$119,0)</f>
        <v>2.4163033870199684E-3</v>
      </c>
      <c r="T99" s="307">
        <f>IFERROR('生産者価格表(106分類)'!T99/'生産者価格表(106分類)'!T$119,0)</f>
        <v>9.1188354235036406E-3</v>
      </c>
      <c r="U99" s="307">
        <f>IFERROR('生産者価格表(106分類)'!U99/'生産者価格表(106分類)'!U$119,0)</f>
        <v>1.5323637511349783E-3</v>
      </c>
      <c r="V99" s="307">
        <f>IFERROR('生産者価格表(106分類)'!V99/'生産者価格表(106分類)'!V$119,0)</f>
        <v>1.3781433068269002E-2</v>
      </c>
      <c r="W99" s="307">
        <f>IFERROR('生産者価格表(106分類)'!W99/'生産者価格表(106分類)'!W$119,0)</f>
        <v>0</v>
      </c>
      <c r="X99" s="307">
        <f>IFERROR('生産者価格表(106分類)'!X99/'生産者価格表(106分類)'!X$119,0)</f>
        <v>1.6359638109586748E-3</v>
      </c>
      <c r="Y99" s="307">
        <f>IFERROR('生産者価格表(106分類)'!Y99/'生産者価格表(106分類)'!Y$119,0)</f>
        <v>0</v>
      </c>
      <c r="Z99" s="307">
        <f>IFERROR('生産者価格表(106分類)'!Z99/'生産者価格表(106分類)'!Z$119,0)</f>
        <v>1.3415000088256579E-3</v>
      </c>
      <c r="AA99" s="307">
        <f>IFERROR('生産者価格表(106分類)'!AA99/'生産者価格表(106分類)'!AA$119,0)</f>
        <v>2.9183163754917352E-3</v>
      </c>
      <c r="AB99" s="307">
        <f>IFERROR('生産者価格表(106分類)'!AB99/'生産者価格表(106分類)'!AB$119,0)</f>
        <v>5.139274334463974E-5</v>
      </c>
      <c r="AC99" s="307">
        <f>IFERROR('生産者価格表(106分類)'!AC99/'生産者価格表(106分類)'!AC$119,0)</f>
        <v>1.9379886358781562E-2</v>
      </c>
      <c r="AD99" s="307">
        <f>IFERROR('生産者価格表(106分類)'!AD99/'生産者価格表(106分類)'!AD$119,0)</f>
        <v>4.0531848209048333E-3</v>
      </c>
      <c r="AE99" s="307">
        <f>IFERROR('生産者価格表(106分類)'!AE99/'生産者価格表(106分類)'!AE$119,0)</f>
        <v>4.6660895635833883E-3</v>
      </c>
      <c r="AF99" s="307">
        <f>IFERROR('生産者価格表(106分類)'!AF99/'生産者価格表(106分類)'!AF$119,0)</f>
        <v>1.9279393173198484E-3</v>
      </c>
      <c r="AG99" s="307">
        <f>IFERROR('生産者価格表(106分類)'!AG99/'生産者価格表(106分類)'!AG$119,0)</f>
        <v>3.8751833259804214E-3</v>
      </c>
      <c r="AH99" s="307">
        <f>IFERROR('生産者価格表(106分類)'!AH99/'生産者価格表(106分類)'!AH$119,0)</f>
        <v>4.3027098948443107E-3</v>
      </c>
      <c r="AI99" s="307">
        <f>IFERROR('生産者価格表(106分類)'!AI99/'生産者価格表(106分類)'!AI$119,0)</f>
        <v>2.1857318951769905E-3</v>
      </c>
      <c r="AJ99" s="307">
        <f>IFERROR('生産者価格表(106分類)'!AJ99/'生産者価格表(106分類)'!AJ$119,0)</f>
        <v>1.1304340207113482E-2</v>
      </c>
      <c r="AK99" s="307">
        <f>IFERROR('生産者価格表(106分類)'!AK99/'生産者価格表(106分類)'!AK$119,0)</f>
        <v>0</v>
      </c>
      <c r="AL99" s="307">
        <f>IFERROR('生産者価格表(106分類)'!AL99/'生産者価格表(106分類)'!AL$119,0)</f>
        <v>0</v>
      </c>
      <c r="AM99" s="307">
        <f>IFERROR('生産者価格表(106分類)'!AM99/'生産者価格表(106分類)'!AM$119,0)</f>
        <v>0</v>
      </c>
      <c r="AN99" s="307">
        <f>IFERROR('生産者価格表(106分類)'!AN99/'生産者価格表(106分類)'!AN$119,0)</f>
        <v>3.148834461274036E-3</v>
      </c>
      <c r="AO99" s="307">
        <f>IFERROR('生産者価格表(106分類)'!AO99/'生産者価格表(106分類)'!AO$119,0)</f>
        <v>5.7417631344612639E-4</v>
      </c>
      <c r="AP99" s="307">
        <f>IFERROR('生産者価格表(106分類)'!AP99/'生産者価格表(106分類)'!AP$119,0)</f>
        <v>4.1730578363259043E-3</v>
      </c>
      <c r="AQ99" s="307">
        <f>IFERROR('生産者価格表(106分類)'!AQ99/'生産者価格表(106分類)'!AQ$119,0)</f>
        <v>2.2491845135478813E-3</v>
      </c>
      <c r="AR99" s="307">
        <f>IFERROR('生産者価格表(106分類)'!AR99/'生産者価格表(106分類)'!AR$119,0)</f>
        <v>4.865866110951903E-3</v>
      </c>
      <c r="AS99" s="307">
        <f>IFERROR('生産者価格表(106分類)'!AS99/'生産者価格表(106分類)'!AS$119,0)</f>
        <v>5.1361765683598411E-3</v>
      </c>
      <c r="AT99" s="307">
        <f>IFERROR('生産者価格表(106分類)'!AT99/'生産者価格表(106分類)'!AT$119,0)</f>
        <v>5.469876097046333E-3</v>
      </c>
      <c r="AU99" s="307">
        <f>IFERROR('生産者価格表(106分類)'!AU99/'生産者価格表(106分類)'!AU$119,0)</f>
        <v>2.9161140476991411E-3</v>
      </c>
      <c r="AV99" s="307">
        <f>IFERROR('生産者価格表(106分類)'!AV99/'生産者価格表(106分類)'!AV$119,0)</f>
        <v>1.1351971977307543E-2</v>
      </c>
      <c r="AW99" s="307">
        <f>IFERROR('生産者価格表(106分類)'!AW99/'生産者価格表(106分類)'!AW$119,0)</f>
        <v>5.7657426614096188E-3</v>
      </c>
      <c r="AX99" s="307">
        <f>IFERROR('生産者価格表(106分類)'!AX99/'生産者価格表(106分類)'!AX$119,0)</f>
        <v>1.2279029991088609E-2</v>
      </c>
      <c r="AY99" s="307">
        <f>IFERROR('生産者価格表(106分類)'!AY99/'生産者価格表(106分類)'!AY$119,0)</f>
        <v>3.0580796848192157E-3</v>
      </c>
      <c r="AZ99" s="307">
        <f>IFERROR('生産者価格表(106分類)'!AZ99/'生産者価格表(106分類)'!AZ$119,0)</f>
        <v>2.1286747164825487E-3</v>
      </c>
      <c r="BA99" s="307">
        <f>IFERROR('生産者価格表(106分類)'!BA99/'生産者価格表(106分類)'!BA$119,0)</f>
        <v>5.6267674498506753E-3</v>
      </c>
      <c r="BB99" s="307">
        <f>IFERROR('生産者価格表(106分類)'!BB99/'生産者価格表(106分類)'!BB$119,0)</f>
        <v>2.4511872836948971E-3</v>
      </c>
      <c r="BC99" s="307">
        <f>IFERROR('生産者価格表(106分類)'!BC99/'生産者価格表(106分類)'!BC$119,0)</f>
        <v>1.206224465356192E-3</v>
      </c>
      <c r="BD99" s="307">
        <f>IFERROR('生産者価格表(106分類)'!BD99/'生産者価格表(106分類)'!BD$119,0)</f>
        <v>0</v>
      </c>
      <c r="BE99" s="307">
        <f>IFERROR('生産者価格表(106分類)'!BE99/'生産者価格表(106分類)'!BE$119,0)</f>
        <v>2.4813895781637717E-3</v>
      </c>
      <c r="BF99" s="307">
        <f>IFERROR('生産者価格表(106分類)'!BF99/'生産者価格表(106分類)'!BF$119,0)</f>
        <v>3.3486837507998341E-3</v>
      </c>
      <c r="BG99" s="307">
        <f>IFERROR('生産者価格表(106分類)'!BG99/'生産者価格表(106分類)'!BG$119,0)</f>
        <v>6.2033598099723334E-3</v>
      </c>
      <c r="BH99" s="307">
        <f>IFERROR('生産者価格表(106分類)'!BH99/'生産者価格表(106分類)'!BH$119,0)</f>
        <v>1.7473353136466887E-2</v>
      </c>
      <c r="BI99" s="307">
        <f>IFERROR('生産者価格表(106分類)'!BI99/'生産者価格表(106分類)'!BI$119,0)</f>
        <v>4.9169614283308067E-3</v>
      </c>
      <c r="BJ99" s="307">
        <f>IFERROR('生産者価格表(106分類)'!BJ99/'生産者価格表(106分類)'!BJ$119,0)</f>
        <v>4.916288265845975E-2</v>
      </c>
      <c r="BK99" s="307">
        <f>IFERROR('生産者価格表(106分類)'!BK99/'生産者価格表(106分類)'!BK$119,0)</f>
        <v>1.7133014720887053E-2</v>
      </c>
      <c r="BL99" s="307">
        <f>IFERROR('生産者価格表(106分類)'!BL99/'生産者価格表(106分類)'!BL$119,0)</f>
        <v>9.323703684911637E-3</v>
      </c>
      <c r="BM99" s="307">
        <f>IFERROR('生産者価格表(106分類)'!BM99/'生産者価格表(106分類)'!BM$119,0)</f>
        <v>3.5833543488463494E-2</v>
      </c>
      <c r="BN99" s="307">
        <f>IFERROR('生産者価格表(106分類)'!BN99/'生産者価格表(106分類)'!BN$119,0)</f>
        <v>5.2654644684745573E-2</v>
      </c>
      <c r="BO99" s="307">
        <f>IFERROR('生産者価格表(106分類)'!BO99/'生産者価格表(106分類)'!BO$119,0)</f>
        <v>8.2842826405820393E-3</v>
      </c>
      <c r="BP99" s="307">
        <f>IFERROR('生産者価格表(106分類)'!BP99/'生産者価格表(106分類)'!BP$119,0)</f>
        <v>7.1355419973882115E-3</v>
      </c>
      <c r="BQ99" s="307">
        <f>IFERROR('生産者価格表(106分類)'!BQ99/'生産者価格表(106分類)'!BQ$119,0)</f>
        <v>2.4734085517408777E-3</v>
      </c>
      <c r="BR99" s="307">
        <f>IFERROR('生産者価格表(106分類)'!BR99/'生産者価格表(106分類)'!BR$119,0)</f>
        <v>5.2778920423307103E-3</v>
      </c>
      <c r="BS99" s="307">
        <f>IFERROR('生産者価格表(106分類)'!BS99/'生産者価格表(106分類)'!BS$119,0)</f>
        <v>8.0680880314404346E-3</v>
      </c>
      <c r="BT99" s="307">
        <f>IFERROR('生産者価格表(106分類)'!BT99/'生産者価格表(106分類)'!BT$119,0)</f>
        <v>9.2357062364268223E-3</v>
      </c>
      <c r="BU99" s="307">
        <f>IFERROR('生産者価格表(106分類)'!BU99/'生産者価格表(106分類)'!BU$119,0)</f>
        <v>2.2560045737139893E-3</v>
      </c>
      <c r="BV99" s="307">
        <f>IFERROR('生産者価格表(106分類)'!BV99/'生産者価格表(106分類)'!BV$119,0)</f>
        <v>2.1293695474838559E-3</v>
      </c>
      <c r="BW99" s="307">
        <f>IFERROR('生産者価格表(106分類)'!BW99/'生産者価格表(106分類)'!BW$119,0)</f>
        <v>0</v>
      </c>
      <c r="BX99" s="307">
        <f>IFERROR('生産者価格表(106分類)'!BX99/'生産者価格表(106分類)'!BX$119,0)</f>
        <v>2.4310594102744361E-3</v>
      </c>
      <c r="BY99" s="307">
        <f>IFERROR('生産者価格表(106分類)'!BY99/'生産者価格表(106分類)'!BY$119,0)</f>
        <v>3.6733494702690813E-3</v>
      </c>
      <c r="BZ99" s="307">
        <f>IFERROR('生産者価格表(106分類)'!BZ99/'生産者価格表(106分類)'!BZ$119,0)</f>
        <v>0.12662899942276812</v>
      </c>
      <c r="CA99" s="307">
        <f>IFERROR('生産者価格表(106分類)'!CA99/'生産者価格表(106分類)'!CA$119,0)</f>
        <v>4.0161310283805861E-3</v>
      </c>
      <c r="CB99" s="307">
        <f>IFERROR('生産者価格表(106分類)'!CB99/'生産者価格表(106分類)'!CB$119,0)</f>
        <v>9.1941212366689798E-2</v>
      </c>
      <c r="CC99" s="307">
        <f>IFERROR('生産者価格表(106分類)'!CC99/'生産者価格表(106分類)'!CC$119,0)</f>
        <v>1.3225916183960252E-2</v>
      </c>
      <c r="CD99" s="307">
        <f>IFERROR('生産者価格表(106分類)'!CD99/'生産者価格表(106分類)'!CD$119,0)</f>
        <v>5.5329204114046111E-3</v>
      </c>
      <c r="CE99" s="307">
        <f>IFERROR('生産者価格表(106分類)'!CE99/'生産者価格表(106分類)'!CE$119,0)</f>
        <v>1.0188352512646404E-2</v>
      </c>
      <c r="CF99" s="307">
        <f>IFERROR('生産者価格表(106分類)'!CF99/'生産者価格表(106分類)'!CF$119,0)</f>
        <v>3.9332967438214273E-4</v>
      </c>
      <c r="CG99" s="307">
        <f>IFERROR('生産者価格表(106分類)'!CG99/'生産者価格表(106分類)'!CG$119,0)</f>
        <v>1.1868378105555199E-2</v>
      </c>
      <c r="CH99" s="307">
        <f>IFERROR('生産者価格表(106分類)'!CH99/'生産者価格表(106分類)'!CH$119,0)</f>
        <v>1.3268868427601407E-2</v>
      </c>
      <c r="CI99" s="307">
        <f>IFERROR('生産者価格表(106分類)'!CI99/'生産者価格表(106分類)'!CI$119,0)</f>
        <v>1.022078979057657E-2</v>
      </c>
      <c r="CJ99" s="307">
        <f>IFERROR('生産者価格表(106分類)'!CJ99/'生産者価格表(106分類)'!CJ$119,0)</f>
        <v>5.7154722953368167E-2</v>
      </c>
      <c r="CK99" s="307">
        <f>IFERROR('生産者価格表(106分類)'!CK99/'生産者価格表(106分類)'!CK$119,0)</f>
        <v>9.0201732442035613E-3</v>
      </c>
      <c r="CL99" s="307">
        <f>IFERROR('生産者価格表(106分類)'!CL99/'生産者価格表(106分類)'!CL$119,0)</f>
        <v>1.2119823330347669E-2</v>
      </c>
      <c r="CM99" s="307">
        <f>IFERROR('生産者価格表(106分類)'!CM99/'生産者価格表(106分類)'!CM$119,0)</f>
        <v>2.5036652102770588E-3</v>
      </c>
      <c r="CN99" s="307">
        <f>IFERROR('生産者価格表(106分類)'!CN99/'生産者価格表(106分類)'!CN$119,0)</f>
        <v>1.6379747212587675E-3</v>
      </c>
      <c r="CO99" s="307">
        <f>IFERROR('生産者価格表(106分類)'!CO99/'生産者価格表(106分類)'!CO$119,0)</f>
        <v>7.0560544273611933E-3</v>
      </c>
      <c r="CP99" s="307">
        <f>IFERROR('生産者価格表(106分類)'!CP99/'生産者価格表(106分類)'!CP$119,0)</f>
        <v>1.1597003794903514E-2</v>
      </c>
      <c r="CQ99" s="307">
        <f>IFERROR('生産者価格表(106分類)'!CQ99/'生産者価格表(106分類)'!CQ$119,0)</f>
        <v>8.7955672019414469E-3</v>
      </c>
      <c r="CR99" s="307">
        <f>IFERROR('生産者価格表(106分類)'!CR99/'生産者価格表(106分類)'!CR$119,0)</f>
        <v>2.0311246590726778E-2</v>
      </c>
      <c r="CS99" s="307">
        <f>IFERROR('生産者価格表(106分類)'!CS99/'生産者価格表(106分類)'!CS$119,0)</f>
        <v>7.8521215993026944E-3</v>
      </c>
      <c r="CT99" s="307">
        <f>IFERROR('生産者価格表(106分類)'!CT99/'生産者価格表(106分類)'!CT$119,0)</f>
        <v>2.284726150389675E-3</v>
      </c>
      <c r="CU99" s="307">
        <f>IFERROR('生産者価格表(106分類)'!CU99/'生産者価格表(106分類)'!CU$119,0)</f>
        <v>1.6506111799128372E-3</v>
      </c>
      <c r="CV99" s="307">
        <f>IFERROR('生産者価格表(106分類)'!CV99/'生産者価格表(106分類)'!CV$119,0)</f>
        <v>4.4654501268978986E-3</v>
      </c>
      <c r="CW99" s="307">
        <f>IFERROR('生産者価格表(106分類)'!CW99/'生産者価格表(106分類)'!CW$119,0)</f>
        <v>1.2051786962204051E-2</v>
      </c>
      <c r="CX99" s="307">
        <f>IFERROR('生産者価格表(106分類)'!CX99/'生産者価格表(106分類)'!CX$119,0)</f>
        <v>9.6555090459758668E-3</v>
      </c>
      <c r="CY99" s="307">
        <f>IFERROR('生産者価格表(106分類)'!CY99/'生産者価格表(106分類)'!CY$119,0)</f>
        <v>1.5277166398373748E-3</v>
      </c>
      <c r="CZ99" s="307">
        <f>IFERROR('生産者価格表(106分類)'!CZ99/'生産者価格表(106分類)'!CZ$119,0)</f>
        <v>3.4641215849857882E-3</v>
      </c>
      <c r="DA99" s="307">
        <f>IFERROR('生産者価格表(106分類)'!DA99/'生産者価格表(106分類)'!DA$119,0)</f>
        <v>5.6522025256565698E-3</v>
      </c>
      <c r="DB99" s="307">
        <f>IFERROR('生産者価格表(106分類)'!DB99/'生産者価格表(106分類)'!DB$119,0)</f>
        <v>2.3865493467513398E-3</v>
      </c>
      <c r="DC99" s="307">
        <f>IFERROR('生産者価格表(106分類)'!DC99/'生産者価格表(106分類)'!DC$119,0)</f>
        <v>0</v>
      </c>
      <c r="DD99" s="308">
        <f>IFERROR('生産者価格表(106分類)'!DD99/'生産者価格表(106分類)'!DD$119,0)</f>
        <v>4.3479512305774496E-3</v>
      </c>
      <c r="DE99" s="308">
        <f>IFERROR('生産者価格表(106分類)'!DE99/'生産者価格表(106分類)'!DE$119,0)</f>
        <v>9.6788613303758902E-3</v>
      </c>
    </row>
    <row r="100" spans="1:109" x14ac:dyDescent="0.15">
      <c r="A100" s="309" t="s">
        <v>208</v>
      </c>
      <c r="B100" s="302" t="s">
        <v>209</v>
      </c>
      <c r="C100" s="303">
        <f>IFERROR('生産者価格表(106分類)'!C100/'生産者価格表(106分類)'!C$119,0)</f>
        <v>2.2857577647539384E-4</v>
      </c>
      <c r="D100" s="303">
        <f>IFERROR('生産者価格表(106分類)'!D100/'生産者価格表(106分類)'!D$119,0)</f>
        <v>0</v>
      </c>
      <c r="E100" s="303">
        <f>IFERROR('生産者価格表(106分類)'!E100/'生産者価格表(106分類)'!E$119,0)</f>
        <v>3.4024906291813786E-3</v>
      </c>
      <c r="F100" s="303">
        <f>IFERROR('生産者価格表(106分類)'!F100/'生産者価格表(106分類)'!F$119,0)</f>
        <v>1.7631971601603262E-3</v>
      </c>
      <c r="G100" s="303">
        <f>IFERROR('生産者価格表(106分類)'!G100/'生産者価格表(106分類)'!G$119,0)</f>
        <v>2.6067608972652682E-4</v>
      </c>
      <c r="H100" s="303">
        <f>IFERROR('生産者価格表(106分類)'!H100/'生産者価格表(106分類)'!H$119,0)</f>
        <v>0</v>
      </c>
      <c r="I100" s="303">
        <f>IFERROR('生産者価格表(106分類)'!I100/'生産者価格表(106分類)'!I$119,0)</f>
        <v>1.9255207170495764E-3</v>
      </c>
      <c r="J100" s="303">
        <f>IFERROR('生産者価格表(106分類)'!J100/'生産者価格表(106分類)'!J$119,0)</f>
        <v>3.3038996058303333E-3</v>
      </c>
      <c r="K100" s="303">
        <f>IFERROR('生産者価格表(106分類)'!K100/'生産者価格表(106分類)'!K$119,0)</f>
        <v>8.8629008721883736E-3</v>
      </c>
      <c r="L100" s="303">
        <f>IFERROR('生産者価格表(106分類)'!L100/'生産者価格表(106分類)'!L$119,0)</f>
        <v>1.4556300639771065E-4</v>
      </c>
      <c r="M100" s="303">
        <f>IFERROR('生産者価格表(106分類)'!M100/'生産者価格表(106分類)'!M$119,0)</f>
        <v>0</v>
      </c>
      <c r="N100" s="303">
        <f>IFERROR('生産者価格表(106分類)'!N100/'生産者価格表(106分類)'!N$119,0)</f>
        <v>6.961687513053164E-4</v>
      </c>
      <c r="O100" s="303">
        <f>IFERROR('生産者価格表(106分類)'!O100/'生産者価格表(106分類)'!O$119,0)</f>
        <v>5.2642761150181053E-3</v>
      </c>
      <c r="P100" s="303">
        <f>IFERROR('生産者価格表(106分類)'!P100/'生産者価格表(106分類)'!P$119,0)</f>
        <v>9.8503234218997866E-4</v>
      </c>
      <c r="Q100" s="303">
        <f>IFERROR('生産者価格表(106分類)'!Q100/'生産者価格表(106分類)'!Q$119,0)</f>
        <v>6.1278023960300654E-3</v>
      </c>
      <c r="R100" s="303">
        <f>IFERROR('生産者価格表(106分類)'!R100/'生産者価格表(106分類)'!R$119,0)</f>
        <v>1.1438364905035023E-3</v>
      </c>
      <c r="S100" s="303">
        <f>IFERROR('生産者価格表(106分類)'!S100/'生産者価格表(106分類)'!S$119,0)</f>
        <v>1.5382497955746981E-3</v>
      </c>
      <c r="T100" s="303">
        <f>IFERROR('生産者価格表(106分類)'!T100/'生産者価格表(106分類)'!T$119,0)</f>
        <v>1.1262006574256872E-3</v>
      </c>
      <c r="U100" s="303">
        <f>IFERROR('生産者価格表(106分類)'!U100/'生産者価格表(106分類)'!U$119,0)</f>
        <v>3.0464306216593899E-3</v>
      </c>
      <c r="V100" s="303">
        <f>IFERROR('生産者価格表(106分類)'!V100/'生産者価格表(106分類)'!V$119,0)</f>
        <v>3.5086964523445884E-3</v>
      </c>
      <c r="W100" s="303">
        <f>IFERROR('生産者価格表(106分類)'!W100/'生産者価格表(106分類)'!W$119,0)</f>
        <v>0</v>
      </c>
      <c r="X100" s="303">
        <f>IFERROR('生産者価格表(106分類)'!X100/'生産者価格表(106分類)'!X$119,0)</f>
        <v>8.9407324552392693E-4</v>
      </c>
      <c r="Y100" s="303">
        <f>IFERROR('生産者価格表(106分類)'!Y100/'生産者価格表(106分類)'!Y$119,0)</f>
        <v>0</v>
      </c>
      <c r="Z100" s="303">
        <f>IFERROR('生産者価格表(106分類)'!Z100/'生産者価格表(106分類)'!Z$119,0)</f>
        <v>4.9953224012850156E-2</v>
      </c>
      <c r="AA100" s="303">
        <f>IFERROR('生産者価格表(106分類)'!AA100/'生産者価格表(106分類)'!AA$119,0)</f>
        <v>2.7424039249829998E-2</v>
      </c>
      <c r="AB100" s="303">
        <f>IFERROR('生産者価格表(106分類)'!AB100/'生産者価格表(106分類)'!AB$119,0)</f>
        <v>1.541782300339192E-4</v>
      </c>
      <c r="AC100" s="303">
        <f>IFERROR('生産者価格表(106分類)'!AC100/'生産者価格表(106分類)'!AC$119,0)</f>
        <v>1.7088905028410305E-4</v>
      </c>
      <c r="AD100" s="303">
        <f>IFERROR('生産者価格表(106分類)'!AD100/'生産者価格表(106分類)'!AD$119,0)</f>
        <v>4.9841204298254182E-3</v>
      </c>
      <c r="AE100" s="303">
        <f>IFERROR('生産者価格表(106分類)'!AE100/'生産者価格表(106分類)'!AE$119,0)</f>
        <v>7.3475075480860588E-3</v>
      </c>
      <c r="AF100" s="303">
        <f>IFERROR('生産者価格表(106分類)'!AF100/'生産者価格表(106分類)'!AF$119,0)</f>
        <v>2.1491782553729457E-3</v>
      </c>
      <c r="AG100" s="303">
        <f>IFERROR('生産者価格表(106分類)'!AG100/'生産者価格表(106分類)'!AG$119,0)</f>
        <v>8.4657851121418433E-4</v>
      </c>
      <c r="AH100" s="303">
        <f>IFERROR('生産者価格表(106分類)'!AH100/'生産者価格表(106分類)'!AH$119,0)</f>
        <v>3.0102721475086525E-4</v>
      </c>
      <c r="AI100" s="303">
        <f>IFERROR('生産者価格表(106分類)'!AI100/'生産者価格表(106分類)'!AI$119,0)</f>
        <v>7.1855801530808705E-3</v>
      </c>
      <c r="AJ100" s="303">
        <f>IFERROR('生産者価格表(106分類)'!AJ100/'生産者価格表(106分類)'!AJ$119,0)</f>
        <v>3.380469267121591E-3</v>
      </c>
      <c r="AK100" s="303">
        <f>IFERROR('生産者価格表(106分類)'!AK100/'生産者価格表(106分類)'!AK$119,0)</f>
        <v>0</v>
      </c>
      <c r="AL100" s="303">
        <f>IFERROR('生産者価格表(106分類)'!AL100/'生産者価格表(106分類)'!AL$119,0)</f>
        <v>0</v>
      </c>
      <c r="AM100" s="303">
        <f>IFERROR('生産者価格表(106分類)'!AM100/'生産者価格表(106分類)'!AM$119,0)</f>
        <v>0</v>
      </c>
      <c r="AN100" s="303">
        <f>IFERROR('生産者価格表(106分類)'!AN100/'生産者価格表(106分類)'!AN$119,0)</f>
        <v>3.3569663766247715E-4</v>
      </c>
      <c r="AO100" s="303">
        <f>IFERROR('生産者価格表(106分類)'!AO100/'生産者価格表(106分類)'!AO$119,0)</f>
        <v>3.5666369842683287E-4</v>
      </c>
      <c r="AP100" s="303">
        <f>IFERROR('生産者価格表(106分類)'!AP100/'生産者価格表(106分類)'!AP$119,0)</f>
        <v>1.1278534692772714E-3</v>
      </c>
      <c r="AQ100" s="303">
        <f>IFERROR('生産者価格表(106分類)'!AQ100/'生産者価格表(106分類)'!AQ$119,0)</f>
        <v>1.8137976789421042E-3</v>
      </c>
      <c r="AR100" s="303">
        <f>IFERROR('生産者価格表(106分類)'!AR100/'生産者価格表(106分類)'!AR$119,0)</f>
        <v>1.3062821179855154E-3</v>
      </c>
      <c r="AS100" s="303">
        <f>IFERROR('生産者価格表(106分類)'!AS100/'生産者価格表(106分類)'!AS$119,0)</f>
        <v>3.928215260577855E-3</v>
      </c>
      <c r="AT100" s="303">
        <f>IFERROR('生産者価格表(106分類)'!AT100/'生産者価格表(106分類)'!AT$119,0)</f>
        <v>2.4762312826797283E-3</v>
      </c>
      <c r="AU100" s="303">
        <f>IFERROR('生産者価格表(106分類)'!AU100/'生産者価格表(106分類)'!AU$119,0)</f>
        <v>6.2007597751956751E-3</v>
      </c>
      <c r="AV100" s="303">
        <f>IFERROR('生産者価格表(106分類)'!AV100/'生産者価格表(106分類)'!AV$119,0)</f>
        <v>7.7660930326195156E-3</v>
      </c>
      <c r="AW100" s="303">
        <f>IFERROR('生産者価格表(106分類)'!AW100/'生産者価格表(106分類)'!AW$119,0)</f>
        <v>2.8889432825507056E-3</v>
      </c>
      <c r="AX100" s="303">
        <f>IFERROR('生産者価格表(106分類)'!AX100/'生産者価格表(106分類)'!AX$119,0)</f>
        <v>3.4679349824006493E-3</v>
      </c>
      <c r="AY100" s="303">
        <f>IFERROR('生産者価格表(106分類)'!AY100/'生産者価格表(106分類)'!AY$119,0)</f>
        <v>9.8096841837707321E-3</v>
      </c>
      <c r="AZ100" s="303">
        <f>IFERROR('生産者価格表(106分類)'!AZ100/'生産者価格表(106分類)'!AZ$119,0)</f>
        <v>3.5233236686607701E-3</v>
      </c>
      <c r="BA100" s="303">
        <f>IFERROR('生産者価格表(106分類)'!BA100/'生産者価格表(106分類)'!BA$119,0)</f>
        <v>3.2877870867140629E-3</v>
      </c>
      <c r="BB100" s="303">
        <f>IFERROR('生産者価格表(106分類)'!BB100/'生産者価格表(106分類)'!BB$119,0)</f>
        <v>6.0711526099463007E-3</v>
      </c>
      <c r="BC100" s="303">
        <f>IFERROR('生産者価格表(106分類)'!BC100/'生産者価格表(106分類)'!BC$119,0)</f>
        <v>6.7994034250989568E-3</v>
      </c>
      <c r="BD100" s="303">
        <f>IFERROR('生産者価格表(106分類)'!BD100/'生産者価格表(106分類)'!BD$119,0)</f>
        <v>0</v>
      </c>
      <c r="BE100" s="303">
        <f>IFERROR('生産者価格表(106分類)'!BE100/'生産者価格表(106分類)'!BE$119,0)</f>
        <v>8.0000000000000002E-3</v>
      </c>
      <c r="BF100" s="303">
        <f>IFERROR('生産者価格表(106分類)'!BF100/'生産者価格表(106分類)'!BF$119,0)</f>
        <v>4.0536337466208303E-3</v>
      </c>
      <c r="BG100" s="303">
        <f>IFERROR('生産者価格表(106分類)'!BG100/'生産者価格表(106分類)'!BG$119,0)</f>
        <v>6.5630942655307118E-4</v>
      </c>
      <c r="BH100" s="303">
        <f>IFERROR('生産者価格表(106分類)'!BH100/'生産者価格表(106分類)'!BH$119,0)</f>
        <v>3.9315044557050498E-3</v>
      </c>
      <c r="BI100" s="303">
        <f>IFERROR('生産者価格表(106分類)'!BI100/'生産者価格表(106分類)'!BI$119,0)</f>
        <v>1.087485261916793E-2</v>
      </c>
      <c r="BJ100" s="303">
        <f>IFERROR('生産者価格表(106分類)'!BJ100/'生産者価格表(106分類)'!BJ$119,0)</f>
        <v>1.1185749959187129E-4</v>
      </c>
      <c r="BK100" s="303">
        <f>IFERROR('生産者価格表(106分類)'!BK100/'生産者価格表(106分類)'!BK$119,0)</f>
        <v>2.7796824867340657E-3</v>
      </c>
      <c r="BL100" s="303">
        <f>IFERROR('生産者価格表(106分類)'!BL100/'生産者価格表(106分類)'!BL$119,0)</f>
        <v>4.197059743787973E-4</v>
      </c>
      <c r="BM100" s="303">
        <f>IFERROR('生産者価格表(106分類)'!BM100/'生産者価格表(106分類)'!BM$119,0)</f>
        <v>8.1894584945944383E-4</v>
      </c>
      <c r="BN100" s="303">
        <f>IFERROR('生産者価格表(106分類)'!BN100/'生産者価格表(106分類)'!BN$119,0)</f>
        <v>1.2438967738542589E-3</v>
      </c>
      <c r="BO100" s="303">
        <f>IFERROR('生産者価格表(106分類)'!BO100/'生産者価格表(106分類)'!BO$119,0)</f>
        <v>3.3100096367369171E-3</v>
      </c>
      <c r="BP100" s="303">
        <f>IFERROR('生産者価格表(106分類)'!BP100/'生産者価格表(106分類)'!BP$119,0)</f>
        <v>9.1766102999151083E-3</v>
      </c>
      <c r="BQ100" s="303">
        <f>IFERROR('生産者価格表(106分類)'!BQ100/'生産者価格表(106分類)'!BQ$119,0)</f>
        <v>9.4446690409202023E-3</v>
      </c>
      <c r="BR100" s="303">
        <f>IFERROR('生産者価格表(106分類)'!BR100/'生産者価格表(106分類)'!BR$119,0)</f>
        <v>9.2232736120130803E-4</v>
      </c>
      <c r="BS100" s="303">
        <f>IFERROR('生産者価格表(106分類)'!BS100/'生産者価格表(106分類)'!BS$119,0)</f>
        <v>9.681858740678586E-3</v>
      </c>
      <c r="BT100" s="303">
        <f>IFERROR('生産者価格表(106分類)'!BT100/'生産者価格表(106分類)'!BT$119,0)</f>
        <v>2.6929582416707645E-2</v>
      </c>
      <c r="BU100" s="303">
        <f>IFERROR('生産者価格表(106分類)'!BU100/'生産者価格表(106分類)'!BU$119,0)</f>
        <v>1.9627176827187405E-2</v>
      </c>
      <c r="BV100" s="303">
        <f>IFERROR('生産者価格表(106分類)'!BV100/'生産者価格表(106分類)'!BV$119,0)</f>
        <v>1.5707988250091419E-2</v>
      </c>
      <c r="BW100" s="303">
        <f>IFERROR('生産者価格表(106分類)'!BW100/'生産者価格表(106分類)'!BW$119,0)</f>
        <v>0</v>
      </c>
      <c r="BX100" s="303">
        <f>IFERROR('生産者価格表(106分類)'!BX100/'生産者価格表(106分類)'!BX$119,0)</f>
        <v>4.6987040893475352E-3</v>
      </c>
      <c r="BY100" s="303">
        <f>IFERROR('生産者価格表(106分類)'!BY100/'生産者価格表(106分類)'!BY$119,0)</f>
        <v>1.3341772904256676E-3</v>
      </c>
      <c r="BZ100" s="303">
        <f>IFERROR('生産者価格表(106分類)'!BZ100/'生産者価格表(106分類)'!BZ$119,0)</f>
        <v>0</v>
      </c>
      <c r="CA100" s="303">
        <f>IFERROR('生産者価格表(106分類)'!CA100/'生産者価格表(106分類)'!CA$119,0)</f>
        <v>3.685371395501757E-3</v>
      </c>
      <c r="CB100" s="303">
        <f>IFERROR('生産者価格表(106分類)'!CB100/'生産者価格表(106分類)'!CB$119,0)</f>
        <v>1.131831896667089E-2</v>
      </c>
      <c r="CC100" s="303">
        <f>IFERROR('生産者価格表(106分類)'!CC100/'生産者価格表(106分類)'!CC$119,0)</f>
        <v>4.0053852308606312E-3</v>
      </c>
      <c r="CD100" s="303">
        <f>IFERROR('生産者価格表(106分類)'!CD100/'生産者価格表(106分類)'!CD$119,0)</f>
        <v>5.2467820375131236E-4</v>
      </c>
      <c r="CE100" s="303">
        <f>IFERROR('生産者価格表(106分類)'!CE100/'生産者価格表(106分類)'!CE$119,0)</f>
        <v>1.0232853068547917E-2</v>
      </c>
      <c r="CF100" s="303">
        <f>IFERROR('生産者価格表(106分類)'!CF100/'生産者価格表(106分類)'!CF$119,0)</f>
        <v>1.229553109282444E-3</v>
      </c>
      <c r="CG100" s="303">
        <f>IFERROR('生産者価格表(106分類)'!CG100/'生産者価格表(106分類)'!CG$119,0)</f>
        <v>2.1796546101230503E-2</v>
      </c>
      <c r="CH100" s="303">
        <f>IFERROR('生産者価格表(106分類)'!CH100/'生産者価格表(106分類)'!CH$119,0)</f>
        <v>1.7036652564968537E-2</v>
      </c>
      <c r="CI100" s="303">
        <f>IFERROR('生産者価格表(106分類)'!CI100/'生産者価格表(106分類)'!CI$119,0)</f>
        <v>1.7774773753998333E-2</v>
      </c>
      <c r="CJ100" s="303">
        <f>IFERROR('生産者価格表(106分類)'!CJ100/'生産者価格表(106分類)'!CJ$119,0)</f>
        <v>3.4133447074075528E-2</v>
      </c>
      <c r="CK100" s="303">
        <f>IFERROR('生産者価格表(106分類)'!CK100/'生産者価格表(106分類)'!CK$119,0)</f>
        <v>3.0733981359466016E-2</v>
      </c>
      <c r="CL100" s="303">
        <f>IFERROR('生産者価格表(106分類)'!CL100/'生産者価格表(106分類)'!CL$119,0)</f>
        <v>1.185372427228456E-3</v>
      </c>
      <c r="CM100" s="303">
        <f>IFERROR('生産者価格表(106分類)'!CM100/'生産者価格表(106分類)'!CM$119,0)</f>
        <v>3.9073334785115063E-3</v>
      </c>
      <c r="CN100" s="303">
        <f>IFERROR('生産者価格表(106分類)'!CN100/'生産者価格表(106分類)'!CN$119,0)</f>
        <v>1.8335986518283455E-3</v>
      </c>
      <c r="CO100" s="303">
        <f>IFERROR('生産者価格表(106分類)'!CO100/'生産者価格表(106分類)'!CO$119,0)</f>
        <v>1.4333128437434184E-3</v>
      </c>
      <c r="CP100" s="303">
        <f>IFERROR('生産者価格表(106分類)'!CP100/'生産者価格表(106分類)'!CP$119,0)</f>
        <v>7.1897855139979082E-3</v>
      </c>
      <c r="CQ100" s="303">
        <f>IFERROR('生産者価格表(106分類)'!CQ100/'生産者価格表(106分類)'!CQ$119,0)</f>
        <v>7.1741781221824593E-4</v>
      </c>
      <c r="CR100" s="303">
        <f>IFERROR('生産者価格表(106分類)'!CR100/'生産者価格表(106分類)'!CR$119,0)</f>
        <v>1.5627238914274308E-3</v>
      </c>
      <c r="CS100" s="303">
        <f>IFERROR('生産者価格表(106分類)'!CS100/'生産者価格表(106分類)'!CS$119,0)</f>
        <v>4.9280281064007841E-3</v>
      </c>
      <c r="CT100" s="303">
        <f>IFERROR('生産者価格表(106分類)'!CT100/'生産者価格表(106分類)'!CT$119,0)</f>
        <v>6.588074012396695E-3</v>
      </c>
      <c r="CU100" s="303">
        <f>IFERROR('生産者価格表(106分類)'!CU100/'生産者価格表(106分類)'!CU$119,0)</f>
        <v>8.2549466340199856E-4</v>
      </c>
      <c r="CV100" s="303">
        <f>IFERROR('生産者価格表(106分類)'!CV100/'生産者価格表(106分類)'!CV$119,0)</f>
        <v>2.0564875683159955E-3</v>
      </c>
      <c r="CW100" s="303">
        <f>IFERROR('生産者価格表(106分類)'!CW100/'生産者価格表(106分類)'!CW$119,0)</f>
        <v>1.7697949411494222E-2</v>
      </c>
      <c r="CX100" s="303">
        <f>IFERROR('生産者価格表(106分類)'!CX100/'生産者価格表(106分類)'!CX$119,0)</f>
        <v>3.2822559678444513E-3</v>
      </c>
      <c r="CY100" s="303">
        <f>IFERROR('生産者価格表(106分類)'!CY100/'生産者価格表(106分類)'!CY$119,0)</f>
        <v>1.0414477749895307E-2</v>
      </c>
      <c r="CZ100" s="303">
        <f>IFERROR('生産者価格表(106分類)'!CZ100/'生産者価格表(106分類)'!CZ$119,0)</f>
        <v>1.0819134433170141E-2</v>
      </c>
      <c r="DA100" s="303">
        <f>IFERROR('生産者価格表(106分類)'!DA100/'生産者価格表(106分類)'!DA$119,0)</f>
        <v>1.2970880000902027E-2</v>
      </c>
      <c r="DB100" s="303">
        <f>IFERROR('生産者価格表(106分類)'!DB100/'生産者価格表(106分類)'!DB$119,0)</f>
        <v>4.4871663197956404E-3</v>
      </c>
      <c r="DC100" s="303">
        <f>IFERROR('生産者価格表(106分類)'!DC100/'生産者価格表(106分類)'!DC$119,0)</f>
        <v>0</v>
      </c>
      <c r="DD100" s="304">
        <f>IFERROR('生産者価格表(106分類)'!DD100/'生産者価格表(106分類)'!DD$119,0)</f>
        <v>4.7481724487439293E-3</v>
      </c>
      <c r="DE100" s="304">
        <f>IFERROR('生産者価格表(106分類)'!DE100/'生産者価格表(106分類)'!DE$119,0)</f>
        <v>5.3502978008964199E-3</v>
      </c>
    </row>
    <row r="101" spans="1:109" x14ac:dyDescent="0.15">
      <c r="A101" s="309" t="s">
        <v>210</v>
      </c>
      <c r="B101" s="302" t="s">
        <v>211</v>
      </c>
      <c r="C101" s="303">
        <f>IFERROR('生産者価格表(106分類)'!C101/'生産者価格表(106分類)'!C$119,0)</f>
        <v>1.7382575488906305E-2</v>
      </c>
      <c r="D101" s="303">
        <f>IFERROR('生産者価格表(106分類)'!D101/'生産者価格表(106分類)'!D$119,0)</f>
        <v>2.8028277677715446E-3</v>
      </c>
      <c r="E101" s="303">
        <f>IFERROR('生産者価格表(106分類)'!E101/'生産者価格表(106分類)'!E$119,0)</f>
        <v>1.7273215114528871E-2</v>
      </c>
      <c r="F101" s="303">
        <f>IFERROR('生産者価格表(106分類)'!F101/'生産者価格表(106分類)'!F$119,0)</f>
        <v>3.0331769731131938E-2</v>
      </c>
      <c r="G101" s="303">
        <f>IFERROR('生産者価格表(106分類)'!G101/'生産者価格表(106分類)'!G$119,0)</f>
        <v>3.3386909105523168E-3</v>
      </c>
      <c r="H101" s="303">
        <f>IFERROR('生産者価格表(106分類)'!H101/'生産者価格表(106分類)'!H$119,0)</f>
        <v>0</v>
      </c>
      <c r="I101" s="303">
        <f>IFERROR('生産者価格表(106分類)'!I101/'生産者価格表(106分類)'!I$119,0)</f>
        <v>1.0509599169959399E-2</v>
      </c>
      <c r="J101" s="303">
        <f>IFERROR('生産者価格表(106分類)'!J101/'生産者価格表(106分類)'!J$119,0)</f>
        <v>3.1907002297690804E-3</v>
      </c>
      <c r="K101" s="303">
        <f>IFERROR('生産者価格表(106分類)'!K101/'生産者価格表(106分類)'!K$119,0)</f>
        <v>1.5104386826577912E-3</v>
      </c>
      <c r="L101" s="303">
        <f>IFERROR('生産者価格表(106分類)'!L101/'生産者価格表(106分類)'!L$119,0)</f>
        <v>2.1200235938646892E-3</v>
      </c>
      <c r="M101" s="303">
        <f>IFERROR('生産者価格表(106分類)'!M101/'生産者価格表(106分類)'!M$119,0)</f>
        <v>0</v>
      </c>
      <c r="N101" s="303">
        <f>IFERROR('生産者価格表(106分類)'!N101/'生産者価格表(106分類)'!N$119,0)</f>
        <v>4.9157249050503175E-3</v>
      </c>
      <c r="O101" s="303">
        <f>IFERROR('生産者価格表(106分類)'!O101/'生産者価格表(106分類)'!O$119,0)</f>
        <v>4.1384316045647782E-3</v>
      </c>
      <c r="P101" s="303">
        <f>IFERROR('生産者価格表(106分類)'!P101/'生産者価格表(106分類)'!P$119,0)</f>
        <v>1.0789965285125894E-2</v>
      </c>
      <c r="Q101" s="303">
        <f>IFERROR('生産者価格表(106分類)'!Q101/'生産者価格表(106分類)'!Q$119,0)</f>
        <v>2.0072861237341454E-3</v>
      </c>
      <c r="R101" s="303">
        <f>IFERROR('生産者価格表(106分類)'!R101/'生産者価格表(106分類)'!R$119,0)</f>
        <v>4.8542216423591187E-3</v>
      </c>
      <c r="S101" s="303">
        <f>IFERROR('生産者価格表(106分類)'!S101/'生産者価格表(106分類)'!S$119,0)</f>
        <v>1.5721060111710792E-3</v>
      </c>
      <c r="T101" s="303">
        <f>IFERROR('生産者価格表(106分類)'!T101/'生産者価格表(106分類)'!T$119,0)</f>
        <v>3.2451582250044527E-3</v>
      </c>
      <c r="U101" s="303">
        <f>IFERROR('生産者価格表(106分類)'!U101/'生産者価格表(106分類)'!U$119,0)</f>
        <v>1.1462995702520167E-2</v>
      </c>
      <c r="V101" s="303">
        <f>IFERROR('生産者価格表(106分類)'!V101/'生産者価格表(106分類)'!V$119,0)</f>
        <v>2.0528742390454817E-2</v>
      </c>
      <c r="W101" s="303">
        <f>IFERROR('生産者価格表(106分類)'!W101/'生産者価格表(106分類)'!W$119,0)</f>
        <v>0</v>
      </c>
      <c r="X101" s="303">
        <f>IFERROR('生産者価格表(106分類)'!X101/'生産者価格表(106分類)'!X$119,0)</f>
        <v>8.6059305590430752E-3</v>
      </c>
      <c r="Y101" s="303">
        <f>IFERROR('生産者価格表(106分類)'!Y101/'生産者価格表(106分類)'!Y$119,0)</f>
        <v>0</v>
      </c>
      <c r="Z101" s="303">
        <f>IFERROR('生産者価格表(106分類)'!Z101/'生産者価格表(106分類)'!Z$119,0)</f>
        <v>6.2662171464882704E-3</v>
      </c>
      <c r="AA101" s="303">
        <f>IFERROR('生産者価格表(106分類)'!AA101/'生産者価格表(106分類)'!AA$119,0)</f>
        <v>2.883998195117921E-3</v>
      </c>
      <c r="AB101" s="303">
        <f>IFERROR('生産者価格表(106分類)'!AB101/'生産者価格表(106分類)'!AB$119,0)</f>
        <v>1.9015315037516703E-3</v>
      </c>
      <c r="AC101" s="303">
        <f>IFERROR('生産者価格表(106分類)'!AC101/'生産者価格表(106分類)'!AC$119,0)</f>
        <v>8.4768089318010276E-3</v>
      </c>
      <c r="AD101" s="303">
        <f>IFERROR('生産者価格表(106分類)'!AD101/'生産者価格表(106分類)'!AD$119,0)</f>
        <v>7.5913364106134111E-3</v>
      </c>
      <c r="AE101" s="303">
        <f>IFERROR('生産者価格表(106分類)'!AE101/'生産者価格表(106分類)'!AE$119,0)</f>
        <v>1.2266959440913794E-2</v>
      </c>
      <c r="AF101" s="303">
        <f>IFERROR('生産者価格表(106分類)'!AF101/'生産者価格表(106分類)'!AF$119,0)</f>
        <v>2.5916561314791404E-3</v>
      </c>
      <c r="AG101" s="303">
        <f>IFERROR('生産者価格表(106分類)'!AG101/'生産者価格表(106分類)'!AG$119,0)</f>
        <v>5.234478400324323E-3</v>
      </c>
      <c r="AH101" s="303">
        <f>IFERROR('生産者価格表(106分類)'!AH101/'生産者価格表(106分類)'!AH$119,0)</f>
        <v>1.2021000414761736E-2</v>
      </c>
      <c r="AI101" s="303">
        <f>IFERROR('生産者価格表(106分類)'!AI101/'生産者価格表(106分類)'!AI$119,0)</f>
        <v>1.0710624378906686E-2</v>
      </c>
      <c r="AJ101" s="303">
        <f>IFERROR('生産者価格表(106分類)'!AJ101/'生産者価格表(106分類)'!AJ$119,0)</f>
        <v>1.6136881923330893E-2</v>
      </c>
      <c r="AK101" s="303">
        <f>IFERROR('生産者価格表(106分類)'!AK101/'生産者価格表(106分類)'!AK$119,0)</f>
        <v>0</v>
      </c>
      <c r="AL101" s="303">
        <f>IFERROR('生産者価格表(106分類)'!AL101/'生産者価格表(106分類)'!AL$119,0)</f>
        <v>0</v>
      </c>
      <c r="AM101" s="303">
        <f>IFERROR('生産者価格表(106分類)'!AM101/'生産者価格表(106分類)'!AM$119,0)</f>
        <v>0</v>
      </c>
      <c r="AN101" s="303">
        <f>IFERROR('生産者価格表(106分類)'!AN101/'生産者価格表(106分類)'!AN$119,0)</f>
        <v>1.2924320550005372E-3</v>
      </c>
      <c r="AO101" s="303">
        <f>IFERROR('生産者価格表(106分類)'!AO101/'生産者価格表(106分類)'!AO$119,0)</f>
        <v>2.9862867319679432E-3</v>
      </c>
      <c r="AP101" s="303">
        <f>IFERROR('生産者価格表(106分類)'!AP101/'生産者価格表(106分類)'!AP$119,0)</f>
        <v>1.1323648831543806E-2</v>
      </c>
      <c r="AQ101" s="303">
        <f>IFERROR('生産者価格表(106分類)'!AQ101/'生産者価格表(106分類)'!AQ$119,0)</f>
        <v>7.7804192781499894E-3</v>
      </c>
      <c r="AR101" s="303">
        <f>IFERROR('生産者価格表(106分類)'!AR101/'生産者価格表(106分類)'!AR$119,0)</f>
        <v>6.7028688125492118E-3</v>
      </c>
      <c r="AS101" s="303">
        <f>IFERROR('生産者価格表(106分類)'!AS101/'生産者価格表(106分類)'!AS$119,0)</f>
        <v>8.4252960207507159E-3</v>
      </c>
      <c r="AT101" s="303">
        <f>IFERROR('生産者価格表(106分類)'!AT101/'生産者価格表(106分類)'!AT$119,0)</f>
        <v>6.2762293273687852E-3</v>
      </c>
      <c r="AU101" s="303">
        <f>IFERROR('生産者価格表(106分類)'!AU101/'生産者価格表(106分類)'!AU$119,0)</f>
        <v>5.380133999832875E-3</v>
      </c>
      <c r="AV101" s="303">
        <f>IFERROR('生産者価格表(106分類)'!AV101/'生産者価格表(106分類)'!AV$119,0)</f>
        <v>9.1840223962990717E-3</v>
      </c>
      <c r="AW101" s="303">
        <f>IFERROR('生産者価格表(106分類)'!AW101/'生産者価格表(106分類)'!AW$119,0)</f>
        <v>9.6587778518962154E-3</v>
      </c>
      <c r="AX101" s="303">
        <f>IFERROR('生産者価格表(106分類)'!AX101/'生産者価格表(106分類)'!AX$119,0)</f>
        <v>4.5264977322328785E-3</v>
      </c>
      <c r="AY101" s="303">
        <f>IFERROR('生産者価格表(106分類)'!AY101/'生産者価格表(106分類)'!AY$119,0)</f>
        <v>2.6450403507657116E-3</v>
      </c>
      <c r="AZ101" s="303">
        <f>IFERROR('生産者価格表(106分類)'!AZ101/'生産者価格表(106分類)'!AZ$119,0)</f>
        <v>2.5690901750651447E-3</v>
      </c>
      <c r="BA101" s="303">
        <f>IFERROR('生産者価格表(106分類)'!BA101/'生産者価格表(106分類)'!BA$119,0)</f>
        <v>4.7731056901974258E-3</v>
      </c>
      <c r="BB101" s="303">
        <f>IFERROR('生産者価格表(106分類)'!BB101/'生産者価格表(106分類)'!BB$119,0)</f>
        <v>3.749829553202127E-3</v>
      </c>
      <c r="BC101" s="303">
        <f>IFERROR('生産者価格表(106分類)'!BC101/'生産者価格表(106分類)'!BC$119,0)</f>
        <v>5.3559837411355522E-3</v>
      </c>
      <c r="BD101" s="303">
        <f>IFERROR('生産者価格表(106分類)'!BD101/'生産者価格表(106分類)'!BD$119,0)</f>
        <v>0</v>
      </c>
      <c r="BE101" s="303">
        <f>IFERROR('生産者価格表(106分類)'!BE101/'生産者価格表(106分類)'!BE$119,0)</f>
        <v>2.9776674937965261E-3</v>
      </c>
      <c r="BF101" s="303">
        <f>IFERROR('生産者価格表(106分類)'!BF101/'生産者価格表(106分類)'!BF$119,0)</f>
        <v>4.2801677264894498E-3</v>
      </c>
      <c r="BG101" s="303">
        <f>IFERROR('生産者価格表(106分類)'!BG101/'生産者価格表(106分類)'!BG$119,0)</f>
        <v>1.5515264686296452E-3</v>
      </c>
      <c r="BH101" s="303">
        <f>IFERROR('生産者価格表(106分類)'!BH101/'生産者価格表(106分類)'!BH$119,0)</f>
        <v>2.8394198846758692E-3</v>
      </c>
      <c r="BI101" s="303">
        <f>IFERROR('生産者価格表(106分類)'!BI101/'生産者価格表(106分類)'!BI$119,0)</f>
        <v>1.7564426478019202E-3</v>
      </c>
      <c r="BJ101" s="303">
        <f>IFERROR('生産者価格表(106分類)'!BJ101/'生産者価格表(106分類)'!BJ$119,0)</f>
        <v>2.0013422899951023E-3</v>
      </c>
      <c r="BK101" s="303">
        <f>IFERROR('生産者価格表(106分類)'!BK101/'生産者価格表(106分類)'!BK$119,0)</f>
        <v>2.8573818745460588E-3</v>
      </c>
      <c r="BL101" s="303">
        <f>IFERROR('生産者価格表(106分類)'!BL101/'生産者価格表(106分類)'!BL$119,0)</f>
        <v>8.0557732715390833E-3</v>
      </c>
      <c r="BM101" s="303">
        <f>IFERROR('生産者価格表(106分類)'!BM101/'生産者価格表(106分類)'!BM$119,0)</f>
        <v>6.7881658001451078E-3</v>
      </c>
      <c r="BN101" s="303">
        <f>IFERROR('生産者価格表(106分類)'!BN101/'生産者価格表(106分類)'!BN$119,0)</f>
        <v>4.9025455937227163E-3</v>
      </c>
      <c r="BO101" s="303">
        <f>IFERROR('生産者価格表(106分類)'!BO101/'生産者価格表(106分類)'!BO$119,0)</f>
        <v>6.929168492876174E-2</v>
      </c>
      <c r="BP101" s="303">
        <f>IFERROR('生産者価格表(106分類)'!BP101/'生産者価格表(106分類)'!BP$119,0)</f>
        <v>3.3397902269510157E-3</v>
      </c>
      <c r="BQ101" s="303">
        <f>IFERROR('生産者価格表(106分類)'!BQ101/'生産者価格表(106分類)'!BQ$119,0)</f>
        <v>2.6129977670645715E-2</v>
      </c>
      <c r="BR101" s="303">
        <f>IFERROR('生産者価格表(106分類)'!BR101/'生産者価格表(106分類)'!BR$119,0)</f>
        <v>1.7804846848991578E-2</v>
      </c>
      <c r="BS101" s="303">
        <f>IFERROR('生産者価格表(106分類)'!BS101/'生産者価格表(106分類)'!BS$119,0)</f>
        <v>5.0263698506433695E-4</v>
      </c>
      <c r="BT101" s="303">
        <f>IFERROR('生産者価格表(106分類)'!BT101/'生産者価格表(106分類)'!BT$119,0)</f>
        <v>2.3928097296517389E-3</v>
      </c>
      <c r="BU101" s="303">
        <f>IFERROR('生産者価格表(106分類)'!BU101/'生産者価格表(106分類)'!BU$119,0)</f>
        <v>3.3033078412582077E-3</v>
      </c>
      <c r="BV101" s="303">
        <f>IFERROR('生産者価格表(106分類)'!BV101/'生産者価格表(106分類)'!BV$119,0)</f>
        <v>1.6943336025685846E-3</v>
      </c>
      <c r="BW101" s="303">
        <f>IFERROR('生産者価格表(106分類)'!BW101/'生産者価格表(106分類)'!BW$119,0)</f>
        <v>0</v>
      </c>
      <c r="BX101" s="303">
        <f>IFERROR('生産者価格表(106分類)'!BX101/'生産者価格表(106分類)'!BX$119,0)</f>
        <v>2.0739876112533325E-3</v>
      </c>
      <c r="BY101" s="303">
        <f>IFERROR('生産者価格表(106分類)'!BY101/'生産者価格表(106分類)'!BY$119,0)</f>
        <v>1.2476522568480437E-2</v>
      </c>
      <c r="BZ101" s="303">
        <f>IFERROR('生産者価格表(106分類)'!BZ101/'生産者価格表(106分類)'!BZ$119,0)</f>
        <v>0.19876424651491273</v>
      </c>
      <c r="CA101" s="303">
        <f>IFERROR('生産者価格表(106分類)'!CA101/'生産者価格表(106分類)'!CA$119,0)</f>
        <v>2.052383341165569E-3</v>
      </c>
      <c r="CB101" s="303">
        <f>IFERROR('生産者価格表(106分類)'!CB101/'生産者価格表(106分類)'!CB$119,0)</f>
        <v>8.3318315398052609E-3</v>
      </c>
      <c r="CC101" s="303">
        <f>IFERROR('生産者価格表(106分類)'!CC101/'生産者価格表(106分類)'!CC$119,0)</f>
        <v>1.2933657213765876E-2</v>
      </c>
      <c r="CD101" s="303">
        <f>IFERROR('生産者価格表(106分類)'!CD101/'生産者価格表(106分類)'!CD$119,0)</f>
        <v>7.2642490618436391E-3</v>
      </c>
      <c r="CE101" s="303">
        <f>IFERROR('生産者価格表(106分類)'!CE101/'生産者価格表(106分類)'!CE$119,0)</f>
        <v>8.8493549552008787E-3</v>
      </c>
      <c r="CF101" s="303">
        <f>IFERROR('生産者価格表(106分類)'!CF101/'生産者価格表(106分類)'!CF$119,0)</f>
        <v>8.1621591389126726E-4</v>
      </c>
      <c r="CG101" s="303">
        <f>IFERROR('生産者価格表(106分類)'!CG101/'生産者価格表(106分類)'!CG$119,0)</f>
        <v>3.4720304842482184E-3</v>
      </c>
      <c r="CH101" s="303">
        <f>IFERROR('生産者価格表(106分類)'!CH101/'生産者価格表(106分類)'!CH$119,0)</f>
        <v>8.1814497493689787E-3</v>
      </c>
      <c r="CI101" s="303">
        <f>IFERROR('生産者価格表(106分類)'!CI101/'生産者価格表(106分類)'!CI$119,0)</f>
        <v>1.5806748973899904E-2</v>
      </c>
      <c r="CJ101" s="303">
        <f>IFERROR('生産者価格表(106分類)'!CJ101/'生産者価格表(106分類)'!CJ$119,0)</f>
        <v>5.0453746990453633E-3</v>
      </c>
      <c r="CK101" s="303">
        <f>IFERROR('生産者価格表(106分類)'!CK101/'生産者価格表(106分類)'!CK$119,0)</f>
        <v>4.4894190085828468E-3</v>
      </c>
      <c r="CL101" s="303">
        <f>IFERROR('生産者価格表(106分類)'!CL101/'生産者価格表(106分類)'!CL$119,0)</f>
        <v>1.0620561564419607E-2</v>
      </c>
      <c r="CM101" s="303">
        <f>IFERROR('生産者価格表(106分類)'!CM101/'生産者価格表(106分類)'!CM$119,0)</f>
        <v>2.3209058782857556E-3</v>
      </c>
      <c r="CN101" s="303">
        <f>IFERROR('生産者価格表(106分類)'!CN101/'生産者価格表(106分類)'!CN$119,0)</f>
        <v>5.3882174543589895E-3</v>
      </c>
      <c r="CO101" s="303">
        <f>IFERROR('生産者価格表(106分類)'!CO101/'生産者価格表(106分類)'!CO$119,0)</f>
        <v>2.1167681696220198E-3</v>
      </c>
      <c r="CP101" s="303">
        <f>IFERROR('生産者価格表(106分類)'!CP101/'生産者価格表(106分類)'!CP$119,0)</f>
        <v>8.9207124778785778E-3</v>
      </c>
      <c r="CQ101" s="303">
        <f>IFERROR('生産者価格表(106分類)'!CQ101/'生産者価格表(106分類)'!CQ$119,0)</f>
        <v>4.4166499517418606E-3</v>
      </c>
      <c r="CR101" s="303">
        <f>IFERROR('生産者価格表(106分類)'!CR101/'生産者価格表(106分類)'!CR$119,0)</f>
        <v>2.2513756501653963E-3</v>
      </c>
      <c r="CS101" s="303">
        <f>IFERROR('生産者価格表(106分類)'!CS101/'生産者価格表(106分類)'!CS$119,0)</f>
        <v>8.2487065436887674E-3</v>
      </c>
      <c r="CT101" s="303">
        <f>IFERROR('生産者価格表(106分類)'!CT101/'生産者価格表(106分類)'!CT$119,0)</f>
        <v>9.1687124243514148E-2</v>
      </c>
      <c r="CU101" s="303">
        <f>IFERROR('生産者価格表(106分類)'!CU101/'生産者価格表(106分類)'!CU$119,0)</f>
        <v>1.785609620056911E-3</v>
      </c>
      <c r="CV101" s="303">
        <f>IFERROR('生産者価格表(106分類)'!CV101/'生産者価格表(106分類)'!CV$119,0)</f>
        <v>5.9087109715049739E-3</v>
      </c>
      <c r="CW101" s="303">
        <f>IFERROR('生産者価格表(106分類)'!CW101/'生産者価格表(106分類)'!CW$119,0)</f>
        <v>3.9846515709671543E-3</v>
      </c>
      <c r="CX101" s="303">
        <f>IFERROR('生産者価格表(106分類)'!CX101/'生産者価格表(106分類)'!CX$119,0)</f>
        <v>2.1826010803619148E-3</v>
      </c>
      <c r="CY101" s="303">
        <f>IFERROR('生産者価格表(106分類)'!CY101/'生産者価格表(106分類)'!CY$119,0)</f>
        <v>4.0550609183793319E-3</v>
      </c>
      <c r="CZ101" s="303">
        <f>IFERROR('生産者価格表(106分類)'!CZ101/'生産者価格表(106分類)'!CZ$119,0)</f>
        <v>8.3674634837753569E-3</v>
      </c>
      <c r="DA101" s="303">
        <f>IFERROR('生産者価格表(106分類)'!DA101/'生産者価格表(106分類)'!DA$119,0)</f>
        <v>7.3935934982866346E-3</v>
      </c>
      <c r="DB101" s="303">
        <f>IFERROR('生産者価格表(106分類)'!DB101/'生産者価格表(106分類)'!DB$119,0)</f>
        <v>8.1178501500734138E-4</v>
      </c>
      <c r="DC101" s="303">
        <f>IFERROR('生産者価格表(106分類)'!DC101/'生産者価格表(106分類)'!DC$119,0)</f>
        <v>0</v>
      </c>
      <c r="DD101" s="304">
        <f>IFERROR('生産者価格表(106分類)'!DD101/'生産者価格表(106分類)'!DD$119,0)</f>
        <v>2.9763026549606531E-3</v>
      </c>
      <c r="DE101" s="304">
        <f>IFERROR('生産者価格表(106分類)'!DE101/'生産者価格表(106分類)'!DE$119,0)</f>
        <v>9.1884472794626672E-3</v>
      </c>
    </row>
    <row r="102" spans="1:109" x14ac:dyDescent="0.15">
      <c r="A102" s="309" t="s">
        <v>212</v>
      </c>
      <c r="B102" s="302" t="s">
        <v>213</v>
      </c>
      <c r="C102" s="303">
        <f>IFERROR('生産者価格表(106分類)'!C102/'生産者価格表(106分類)'!C$119,0)</f>
        <v>6.4159113108581446E-4</v>
      </c>
      <c r="D102" s="303">
        <f>IFERROR('生産者価格表(106分類)'!D102/'生産者価格表(106分類)'!D$119,0)</f>
        <v>8.0801019478323876E-4</v>
      </c>
      <c r="E102" s="303">
        <f>IFERROR('生産者価格表(106分類)'!E102/'生産者価格表(106分類)'!E$119,0)</f>
        <v>1.5918561721552531E-2</v>
      </c>
      <c r="F102" s="303">
        <f>IFERROR('生産者価格表(106分類)'!F102/'生産者価格表(106分類)'!F$119,0)</f>
        <v>5.8610702060639158E-4</v>
      </c>
      <c r="G102" s="303">
        <f>IFERROR('生産者価格表(106分類)'!G102/'生産者価格表(106分類)'!G$119,0)</f>
        <v>3.217390737860142E-3</v>
      </c>
      <c r="H102" s="303">
        <f>IFERROR('生産者価格表(106分類)'!H102/'生産者価格表(106分類)'!H$119,0)</f>
        <v>0</v>
      </c>
      <c r="I102" s="303">
        <f>IFERROR('生産者価格表(106分類)'!I102/'生産者価格表(106分類)'!I$119,0)</f>
        <v>1.2448617561536673E-2</v>
      </c>
      <c r="J102" s="303">
        <f>IFERROR('生産者価格表(106分類)'!J102/'生産者価格表(106分類)'!J$119,0)</f>
        <v>9.242437801215999E-3</v>
      </c>
      <c r="K102" s="303">
        <f>IFERROR('生産者価格表(106分類)'!K102/'生産者価格表(106分類)'!K$119,0)</f>
        <v>3.9525546513126154E-3</v>
      </c>
      <c r="L102" s="303">
        <f>IFERROR('生産者価格表(106分類)'!L102/'生産者価格表(106分類)'!L$119,0)</f>
        <v>5.0212575284720572E-3</v>
      </c>
      <c r="M102" s="303">
        <f>IFERROR('生産者価格表(106分類)'!M102/'生産者価格表(106分類)'!M$119,0)</f>
        <v>0</v>
      </c>
      <c r="N102" s="303">
        <f>IFERROR('生産者価格表(106分類)'!N102/'生産者価格表(106分類)'!N$119,0)</f>
        <v>4.8229024048762753E-3</v>
      </c>
      <c r="O102" s="303">
        <f>IFERROR('生産者価格表(106分類)'!O102/'生産者価格表(106分類)'!O$119,0)</f>
        <v>2.6407280223969355E-2</v>
      </c>
      <c r="P102" s="303">
        <f>IFERROR('生産者価格表(106分類)'!P102/'生産者価格表(106分類)'!P$119,0)</f>
        <v>4.9752680838320885E-3</v>
      </c>
      <c r="Q102" s="303">
        <f>IFERROR('生産者価格表(106分類)'!Q102/'生産者価格表(106分類)'!Q$119,0)</f>
        <v>1.8610833694720174E-2</v>
      </c>
      <c r="R102" s="303">
        <f>IFERROR('生産者価格表(106分類)'!R102/'生産者価格表(106分類)'!R$119,0)</f>
        <v>6.9919710576125923E-3</v>
      </c>
      <c r="S102" s="303">
        <f>IFERROR('生産者価格表(106分類)'!S102/'生産者価格表(106分類)'!S$119,0)</f>
        <v>9.1581063188210382E-3</v>
      </c>
      <c r="T102" s="303">
        <f>IFERROR('生産者価格表(106分類)'!T102/'生産者価格表(106分類)'!T$119,0)</f>
        <v>2.5860106830328966E-2</v>
      </c>
      <c r="U102" s="303">
        <f>IFERROR('生産者価格表(106分類)'!U102/'生産者価格表(106分類)'!U$119,0)</f>
        <v>8.8739870961249499E-3</v>
      </c>
      <c r="V102" s="303">
        <f>IFERROR('生産者価格表(106分類)'!V102/'生産者価格表(106分類)'!V$119,0)</f>
        <v>3.3839321779492289E-2</v>
      </c>
      <c r="W102" s="303">
        <f>IFERROR('生産者価格表(106分類)'!W102/'生産者価格表(106分類)'!W$119,0)</f>
        <v>0</v>
      </c>
      <c r="X102" s="303">
        <f>IFERROR('生産者価格表(106分類)'!X102/'生産者価格表(106分類)'!X$119,0)</f>
        <v>8.075193462232063E-3</v>
      </c>
      <c r="Y102" s="303">
        <f>IFERROR('生産者価格表(106分類)'!Y102/'生産者価格表(106分類)'!Y$119,0)</f>
        <v>0</v>
      </c>
      <c r="Z102" s="303">
        <f>IFERROR('生産者価格表(106分類)'!Z102/'生産者価格表(106分類)'!Z$119,0)</f>
        <v>1.6539283003547914E-2</v>
      </c>
      <c r="AA102" s="303">
        <f>IFERROR('生産者価格表(106分類)'!AA102/'生産者価格表(106分類)'!AA$119,0)</f>
        <v>1.9060571588359783E-2</v>
      </c>
      <c r="AB102" s="303">
        <f>IFERROR('生産者価格表(106分類)'!AB102/'生産者価格表(106分類)'!AB$119,0)</f>
        <v>1.3876040703052729E-3</v>
      </c>
      <c r="AC102" s="303">
        <f>IFERROR('生産者価格表(106分類)'!AC102/'生産者価格表(106分類)'!AC$119,0)</f>
        <v>5.7621651642670996E-3</v>
      </c>
      <c r="AD102" s="303">
        <f>IFERROR('生産者価格表(106分類)'!AD102/'生産者価格表(106分類)'!AD$119,0)</f>
        <v>1.7024419730468428E-2</v>
      </c>
      <c r="AE102" s="303">
        <f>IFERROR('生産者価格表(106分類)'!AE102/'生産者価格表(106分類)'!AE$119,0)</f>
        <v>1.2752570571965459E-2</v>
      </c>
      <c r="AF102" s="303">
        <f>IFERROR('生産者価格表(106分類)'!AF102/'生産者価格表(106分類)'!AF$119,0)</f>
        <v>1.8947534766118837E-2</v>
      </c>
      <c r="AG102" s="303">
        <f>IFERROR('生産者価格表(106分類)'!AG102/'生産者価格表(106分類)'!AG$119,0)</f>
        <v>1.9507076680935289E-2</v>
      </c>
      <c r="AH102" s="303">
        <f>IFERROR('生産者価格表(106分類)'!AH102/'生産者価格表(106分類)'!AH$119,0)</f>
        <v>3.6760474506333095E-2</v>
      </c>
      <c r="AI102" s="303">
        <f>IFERROR('生産者価格表(106分類)'!AI102/'生産者価格表(106分類)'!AI$119,0)</f>
        <v>1.0353223314215265E-2</v>
      </c>
      <c r="AJ102" s="303">
        <f>IFERROR('生産者価格表(106分類)'!AJ102/'生産者価格表(106分類)'!AJ$119,0)</f>
        <v>3.3446254600950895E-2</v>
      </c>
      <c r="AK102" s="303">
        <f>IFERROR('生産者価格表(106分類)'!AK102/'生産者価格表(106分類)'!AK$119,0)</f>
        <v>0</v>
      </c>
      <c r="AL102" s="303">
        <f>IFERROR('生産者価格表(106分類)'!AL102/'生産者価格表(106分類)'!AL$119,0)</f>
        <v>0</v>
      </c>
      <c r="AM102" s="303">
        <f>IFERROR('生産者価格表(106分類)'!AM102/'生産者価格表(106分類)'!AM$119,0)</f>
        <v>0</v>
      </c>
      <c r="AN102" s="303">
        <f>IFERROR('生産者価格表(106分類)'!AN102/'生産者価格表(106分類)'!AN$119,0)</f>
        <v>4.4379095498979487E-3</v>
      </c>
      <c r="AO102" s="303">
        <f>IFERROR('生産者価格表(106分類)'!AO102/'生産者価格表(106分類)'!AO$119,0)</f>
        <v>2.0886910062333035E-3</v>
      </c>
      <c r="AP102" s="303">
        <f>IFERROR('生産者価格表(106分類)'!AP102/'生産者価格表(106分類)'!AP$119,0)</f>
        <v>9.7897681133267168E-3</v>
      </c>
      <c r="AQ102" s="303">
        <f>IFERROR('生産者価格表(106分類)'!AQ102/'生産者価格表(106分類)'!AQ$119,0)</f>
        <v>1.0099341076894466E-2</v>
      </c>
      <c r="AR102" s="303">
        <f>IFERROR('生産者価格表(106分類)'!AR102/'生産者価格表(106分類)'!AR$119,0)</f>
        <v>1.6022475286366532E-2</v>
      </c>
      <c r="AS102" s="303">
        <f>IFERROR('生産者価格表(106分類)'!AS102/'生産者価格表(106分類)'!AS$119,0)</f>
        <v>2.4545492852895597E-2</v>
      </c>
      <c r="AT102" s="303">
        <f>IFERROR('生産者価格表(106分類)'!AT102/'生産者価格表(106分類)'!AT$119,0)</f>
        <v>1.2124096784491153E-2</v>
      </c>
      <c r="AU102" s="303">
        <f>IFERROR('生産者価格表(106分類)'!AU102/'生産者価格表(106分類)'!AU$119,0)</f>
        <v>1.4207753306607644E-2</v>
      </c>
      <c r="AV102" s="303">
        <f>IFERROR('生産者価格表(106分類)'!AV102/'生産者価格表(106分類)'!AV$119,0)</f>
        <v>2.1237120474946577E-2</v>
      </c>
      <c r="AW102" s="303">
        <f>IFERROR('生産者価格表(106分類)'!AW102/'生産者価格表(106分類)'!AW$119,0)</f>
        <v>1.7156593744701323E-2</v>
      </c>
      <c r="AX102" s="303">
        <f>IFERROR('生産者価格表(106分類)'!AX102/'生産者価格表(106分類)'!AX$119,0)</f>
        <v>1.7062323527361464E-2</v>
      </c>
      <c r="AY102" s="303">
        <f>IFERROR('生産者価格表(106分類)'!AY102/'生産者価格表(106分類)'!AY$119,0)</f>
        <v>1.1922539238736735E-2</v>
      </c>
      <c r="AZ102" s="303">
        <f>IFERROR('生産者価格表(106分類)'!AZ102/'生産者価格表(106分類)'!AZ$119,0)</f>
        <v>1.8203838954747312E-2</v>
      </c>
      <c r="BA102" s="303">
        <f>IFERROR('生産者価格表(106分類)'!BA102/'生産者価格表(106分類)'!BA$119,0)</f>
        <v>2.0312128339984671E-2</v>
      </c>
      <c r="BB102" s="303">
        <f>IFERROR('生産者価格表(106分類)'!BB102/'生産者価格表(106分類)'!BB$119,0)</f>
        <v>1.9903316083035187E-2</v>
      </c>
      <c r="BC102" s="303">
        <f>IFERROR('生産者価格表(106分類)'!BC102/'生産者価格表(106分類)'!BC$119,0)</f>
        <v>2.0806070346316589E-2</v>
      </c>
      <c r="BD102" s="303">
        <f>IFERROR('生産者価格表(106分類)'!BD102/'生産者価格表(106分類)'!BD$119,0)</f>
        <v>0</v>
      </c>
      <c r="BE102" s="303">
        <f>IFERROR('生産者価格表(106分類)'!BE102/'生産者価格表(106分類)'!BE$119,0)</f>
        <v>1.2069478908188585E-2</v>
      </c>
      <c r="BF102" s="303">
        <f>IFERROR('生産者価格表(106分類)'!BF102/'生産者価格表(106分類)'!BF$119,0)</f>
        <v>1.3713070051522778E-2</v>
      </c>
      <c r="BG102" s="303">
        <f>IFERROR('生産者価格表(106分類)'!BG102/'生産者価格表(106分類)'!BG$119,0)</f>
        <v>4.1781372071150536E-3</v>
      </c>
      <c r="BH102" s="303">
        <f>IFERROR('生産者価格表(106分類)'!BH102/'生産者価格表(106分類)'!BH$119,0)</f>
        <v>1.8215970644766731E-2</v>
      </c>
      <c r="BI102" s="303">
        <f>IFERROR('生産者価格表(106分類)'!BI102/'生産者価格表(106分類)'!BI$119,0)</f>
        <v>9.1770254337207348E-3</v>
      </c>
      <c r="BJ102" s="303">
        <f>IFERROR('生産者価格表(106分類)'!BJ102/'生産者価格表(106分類)'!BJ$119,0)</f>
        <v>1.516878389735714E-2</v>
      </c>
      <c r="BK102" s="303">
        <f>IFERROR('生産者価格表(106分類)'!BK102/'生産者価格表(106分類)'!BK$119,0)</f>
        <v>5.5895755743994677E-2</v>
      </c>
      <c r="BL102" s="303">
        <f>IFERROR('生産者価格表(106分類)'!BL102/'生産者価格表(106分類)'!BL$119,0)</f>
        <v>1.7268653215602024E-2</v>
      </c>
      <c r="BM102" s="303">
        <f>IFERROR('生産者価格表(106分類)'!BM102/'生産者価格表(106分類)'!BM$119,0)</f>
        <v>0.11198147129684172</v>
      </c>
      <c r="BN102" s="303">
        <f>IFERROR('生産者価格表(106分類)'!BN102/'生産者価格表(106分類)'!BN$119,0)</f>
        <v>2.8432865364547699E-2</v>
      </c>
      <c r="BO102" s="303">
        <f>IFERROR('生産者価格表(106分類)'!BO102/'生産者価格表(106分類)'!BO$119,0)</f>
        <v>9.4319268342401216E-2</v>
      </c>
      <c r="BP102" s="303">
        <f>IFERROR('生産者価格表(106分類)'!BP102/'生産者価格表(106分類)'!BP$119,0)</f>
        <v>2.0593579959004446E-2</v>
      </c>
      <c r="BQ102" s="303">
        <f>IFERROR('生産者価格表(106分類)'!BQ102/'生産者価格表(106分類)'!BQ$119,0)</f>
        <v>0.10667207338263887</v>
      </c>
      <c r="BR102" s="303">
        <f>IFERROR('生産者価格表(106分類)'!BR102/'生産者価格表(106分類)'!BR$119,0)</f>
        <v>3.190354663400792E-2</v>
      </c>
      <c r="BS102" s="303">
        <f>IFERROR('生産者価格表(106分類)'!BS102/'生産者価格表(106分類)'!BS$119,0)</f>
        <v>5.4195404135960273E-2</v>
      </c>
      <c r="BT102" s="303">
        <f>IFERROR('生産者価格表(106分類)'!BT102/'生産者価格表(106分類)'!BT$119,0)</f>
        <v>6.433981805411941E-2</v>
      </c>
      <c r="BU102" s="303">
        <f>IFERROR('生産者価格表(106分類)'!BU102/'生産者価格表(106分類)'!BU$119,0)</f>
        <v>6.7154386773504188E-2</v>
      </c>
      <c r="BV102" s="303">
        <f>IFERROR('生産者価格表(106分類)'!BV102/'生産者価格表(106分類)'!BV$119,0)</f>
        <v>3.0519222191414209E-2</v>
      </c>
      <c r="BW102" s="303">
        <f>IFERROR('生産者価格表(106分類)'!BW102/'生産者価格表(106分類)'!BW$119,0)</f>
        <v>1.4924174970693505E-3</v>
      </c>
      <c r="BX102" s="303">
        <f>IFERROR('生産者価格表(106分類)'!BX102/'生産者価格表(106分類)'!BX$119,0)</f>
        <v>1.784403973949145E-2</v>
      </c>
      <c r="BY102" s="303">
        <f>IFERROR('生産者価格表(106分類)'!BY102/'生産者価格表(106分類)'!BY$119,0)</f>
        <v>3.2800019795786246E-3</v>
      </c>
      <c r="BZ102" s="303">
        <f>IFERROR('生産者価格表(106分類)'!BZ102/'生産者価格表(106分類)'!BZ$119,0)</f>
        <v>6.0470403146359959E-4</v>
      </c>
      <c r="CA102" s="303">
        <f>IFERROR('生産者価格表(106分類)'!CA102/'生産者価格表(106分類)'!CA$119,0)</f>
        <v>8.0475668466979747E-3</v>
      </c>
      <c r="CB102" s="303">
        <f>IFERROR('生産者価格表(106分類)'!CB102/'生産者価格表(106分類)'!CB$119,0)</f>
        <v>1.3003152874254381E-2</v>
      </c>
      <c r="CC102" s="303">
        <f>IFERROR('生産者価格表(106分類)'!CC102/'生産者価格表(106分類)'!CC$119,0)</f>
        <v>2.7939478437516471E-2</v>
      </c>
      <c r="CD102" s="303">
        <f>IFERROR('生産者価格表(106分類)'!CD102/'生産者価格表(106分類)'!CD$119,0)</f>
        <v>7.5504968576754289E-2</v>
      </c>
      <c r="CE102" s="303">
        <f>IFERROR('生産者価格表(106分類)'!CE102/'生産者価格表(106分類)'!CE$119,0)</f>
        <v>0.10989561562893645</v>
      </c>
      <c r="CF102" s="303">
        <f>IFERROR('生産者価格表(106分類)'!CF102/'生産者価格表(106分類)'!CF$119,0)</f>
        <v>6.3251049371741107E-3</v>
      </c>
      <c r="CG102" s="303">
        <f>IFERROR('生産者価格表(106分類)'!CG102/'生産者価格表(106分類)'!CG$119,0)</f>
        <v>8.2569011876721748E-2</v>
      </c>
      <c r="CH102" s="303">
        <f>IFERROR('生産者価格表(106分類)'!CH102/'生産者価格表(106分類)'!CH$119,0)</f>
        <v>6.7884674179672228E-2</v>
      </c>
      <c r="CI102" s="303">
        <f>IFERROR('生産者価格表(106分類)'!CI102/'生産者価格表(106分類)'!CI$119,0)</f>
        <v>0.16678813423315839</v>
      </c>
      <c r="CJ102" s="303">
        <f>IFERROR('生産者価格表(106分類)'!CJ102/'生産者価格表(106分類)'!CJ$119,0)</f>
        <v>0.14344802815083368</v>
      </c>
      <c r="CK102" s="303">
        <f>IFERROR('生産者価格表(106分類)'!CK102/'生産者価格表(106分類)'!CK$119,0)</f>
        <v>2.9088839323358869E-2</v>
      </c>
      <c r="CL102" s="303">
        <f>IFERROR('生産者価格表(106分類)'!CL102/'生産者価格表(106分類)'!CL$119,0)</f>
        <v>4.2968805089465399E-2</v>
      </c>
      <c r="CM102" s="303">
        <f>IFERROR('生産者価格表(106分類)'!CM102/'生産者価格表(106分類)'!CM$119,0)</f>
        <v>3.273103541300168E-2</v>
      </c>
      <c r="CN102" s="303">
        <f>IFERROR('生産者価格表(106分類)'!CN102/'生産者価格表(106分類)'!CN$119,0)</f>
        <v>2.6047254482819724E-2</v>
      </c>
      <c r="CO102" s="303">
        <f>IFERROR('生産者価格表(106分類)'!CO102/'生産者価格表(106分類)'!CO$119,0)</f>
        <v>2.9406865111298246E-2</v>
      </c>
      <c r="CP102" s="303">
        <f>IFERROR('生産者価格表(106分類)'!CP102/'生産者価格表(106分類)'!CP$119,0)</f>
        <v>3.2728069150196056E-2</v>
      </c>
      <c r="CQ102" s="303">
        <f>IFERROR('生産者価格表(106分類)'!CQ102/'生産者価格表(106分類)'!CQ$119,0)</f>
        <v>3.4853659178380354E-2</v>
      </c>
      <c r="CR102" s="303">
        <f>IFERROR('生産者価格表(106分類)'!CR102/'生産者価格表(106分類)'!CR$119,0)</f>
        <v>2.32430684744949E-2</v>
      </c>
      <c r="CS102" s="303">
        <f>IFERROR('生産者価格表(106分類)'!CS102/'生産者価格表(106分類)'!CS$119,0)</f>
        <v>6.5672458765298869E-2</v>
      </c>
      <c r="CT102" s="303">
        <f>IFERROR('生産者価格表(106分類)'!CT102/'生産者価格表(106分類)'!CT$119,0)</f>
        <v>5.1439490930126369E-2</v>
      </c>
      <c r="CU102" s="303">
        <f>IFERROR('生産者価格表(106分類)'!CU102/'生産者価格表(106分類)'!CU$119,0)</f>
        <v>5.2712920333903707E-2</v>
      </c>
      <c r="CV102" s="303">
        <f>IFERROR('生産者価格表(106分類)'!CV102/'生産者価格表(106分類)'!CV$119,0)</f>
        <v>1.5900103863550764E-2</v>
      </c>
      <c r="CW102" s="303">
        <f>IFERROR('生産者価格表(106分類)'!CW102/'生産者価格表(106分類)'!CW$119,0)</f>
        <v>0.1397930058810781</v>
      </c>
      <c r="CX102" s="303">
        <f>IFERROR('生産者価格表(106分類)'!CX102/'生産者価格表(106分類)'!CX$119,0)</f>
        <v>1.1830424126820329E-2</v>
      </c>
      <c r="CY102" s="303">
        <f>IFERROR('生産者価格表(106分類)'!CY102/'生産者価格表(106分類)'!CY$119,0)</f>
        <v>1.2708337572825551E-2</v>
      </c>
      <c r="CZ102" s="303">
        <f>IFERROR('生産者価格表(106分類)'!CZ102/'生産者価格表(106分類)'!CZ$119,0)</f>
        <v>3.001222588706224E-2</v>
      </c>
      <c r="DA102" s="303">
        <f>IFERROR('生産者価格表(106分類)'!DA102/'生産者価格表(106分類)'!DA$119,0)</f>
        <v>2.624825435366716E-2</v>
      </c>
      <c r="DB102" s="303">
        <f>IFERROR('生産者価格表(106分類)'!DB102/'生産者価格表(106分類)'!DB$119,0)</f>
        <v>1.0184451030383601E-2</v>
      </c>
      <c r="DC102" s="303">
        <f>IFERROR('生産者価格表(106分類)'!DC102/'生産者価格表(106分類)'!DC$119,0)</f>
        <v>0</v>
      </c>
      <c r="DD102" s="304">
        <f>IFERROR('生産者価格表(106分類)'!DD102/'生産者価格表(106分類)'!DD$119,0)</f>
        <v>2.2988391528742255E-2</v>
      </c>
      <c r="DE102" s="304">
        <f>IFERROR('生産者価格表(106分類)'!DE102/'生産者価格表(106分類)'!DE$119,0)</f>
        <v>3.3479889255385836E-2</v>
      </c>
    </row>
    <row r="103" spans="1:109" x14ac:dyDescent="0.15">
      <c r="A103" s="309" t="s">
        <v>214</v>
      </c>
      <c r="B103" s="302" t="s">
        <v>215</v>
      </c>
      <c r="C103" s="303">
        <f>IFERROR('生産者価格表(106分類)'!C103/'生産者価格表(106分類)'!C$119,0)</f>
        <v>0</v>
      </c>
      <c r="D103" s="303">
        <f>IFERROR('生産者価格表(106分類)'!D103/'生産者価格表(106分類)'!D$119,0)</f>
        <v>0</v>
      </c>
      <c r="E103" s="303">
        <f>IFERROR('生産者価格表(106分類)'!E103/'生産者価格表(106分類)'!E$119,0)</f>
        <v>0</v>
      </c>
      <c r="F103" s="303">
        <f>IFERROR('生産者価格表(106分類)'!F103/'生産者価格表(106分類)'!F$119,0)</f>
        <v>0</v>
      </c>
      <c r="G103" s="303">
        <f>IFERROR('生産者価格表(106分類)'!G103/'生産者価格表(106分類)'!G$119,0)</f>
        <v>0</v>
      </c>
      <c r="H103" s="303">
        <f>IFERROR('生産者価格表(106分類)'!H103/'生産者価格表(106分類)'!H$119,0)</f>
        <v>0</v>
      </c>
      <c r="I103" s="303">
        <f>IFERROR('生産者価格表(106分類)'!I103/'生産者価格表(106分類)'!I$119,0)</f>
        <v>0</v>
      </c>
      <c r="J103" s="303">
        <f>IFERROR('生産者価格表(106分類)'!J103/'生産者価格表(106分類)'!J$119,0)</f>
        <v>0</v>
      </c>
      <c r="K103" s="303">
        <f>IFERROR('生産者価格表(106分類)'!K103/'生産者価格表(106分類)'!K$119,0)</f>
        <v>0</v>
      </c>
      <c r="L103" s="303">
        <f>IFERROR('生産者価格表(106分類)'!L103/'生産者価格表(106分類)'!L$119,0)</f>
        <v>0</v>
      </c>
      <c r="M103" s="303">
        <f>IFERROR('生産者価格表(106分類)'!M103/'生産者価格表(106分類)'!M$119,0)</f>
        <v>0</v>
      </c>
      <c r="N103" s="303">
        <f>IFERROR('生産者価格表(106分類)'!N103/'生産者価格表(106分類)'!N$119,0)</f>
        <v>0</v>
      </c>
      <c r="O103" s="303">
        <f>IFERROR('生産者価格表(106分類)'!O103/'生産者価格表(106分類)'!O$119,0)</f>
        <v>0</v>
      </c>
      <c r="P103" s="303">
        <f>IFERROR('生産者価格表(106分類)'!P103/'生産者価格表(106分類)'!P$119,0)</f>
        <v>0</v>
      </c>
      <c r="Q103" s="303">
        <f>IFERROR('生産者価格表(106分類)'!Q103/'生産者価格表(106分類)'!Q$119,0)</f>
        <v>0</v>
      </c>
      <c r="R103" s="303">
        <f>IFERROR('生産者価格表(106分類)'!R103/'生産者価格表(106分類)'!R$119,0)</f>
        <v>0</v>
      </c>
      <c r="S103" s="303">
        <f>IFERROR('生産者価格表(106分類)'!S103/'生産者価格表(106分類)'!S$119,0)</f>
        <v>0</v>
      </c>
      <c r="T103" s="303">
        <f>IFERROR('生産者価格表(106分類)'!T103/'生産者価格表(106分類)'!T$119,0)</f>
        <v>0</v>
      </c>
      <c r="U103" s="303">
        <f>IFERROR('生産者価格表(106分類)'!U103/'生産者価格表(106分類)'!U$119,0)</f>
        <v>0</v>
      </c>
      <c r="V103" s="303">
        <f>IFERROR('生産者価格表(106分類)'!V103/'生産者価格表(106分類)'!V$119,0)</f>
        <v>0</v>
      </c>
      <c r="W103" s="303">
        <f>IFERROR('生産者価格表(106分類)'!W103/'生産者価格表(106分類)'!W$119,0)</f>
        <v>0</v>
      </c>
      <c r="X103" s="303">
        <f>IFERROR('生産者価格表(106分類)'!X103/'生産者価格表(106分類)'!X$119,0)</f>
        <v>0</v>
      </c>
      <c r="Y103" s="303">
        <f>IFERROR('生産者価格表(106分類)'!Y103/'生産者価格表(106分類)'!Y$119,0)</f>
        <v>0</v>
      </c>
      <c r="Z103" s="303">
        <f>IFERROR('生産者価格表(106分類)'!Z103/'生産者価格表(106分類)'!Z$119,0)</f>
        <v>0</v>
      </c>
      <c r="AA103" s="303">
        <f>IFERROR('生産者価格表(106分類)'!AA103/'生産者価格表(106分類)'!AA$119,0)</f>
        <v>0</v>
      </c>
      <c r="AB103" s="303">
        <f>IFERROR('生産者価格表(106分類)'!AB103/'生産者価格表(106分類)'!AB$119,0)</f>
        <v>0</v>
      </c>
      <c r="AC103" s="303">
        <f>IFERROR('生産者価格表(106分類)'!AC103/'生産者価格表(106分類)'!AC$119,0)</f>
        <v>0</v>
      </c>
      <c r="AD103" s="303">
        <f>IFERROR('生産者価格表(106分類)'!AD103/'生産者価格表(106分類)'!AD$119,0)</f>
        <v>0</v>
      </c>
      <c r="AE103" s="303">
        <f>IFERROR('生産者価格表(106分類)'!AE103/'生産者価格表(106分類)'!AE$119,0)</f>
        <v>0</v>
      </c>
      <c r="AF103" s="303">
        <f>IFERROR('生産者価格表(106分類)'!AF103/'生産者価格表(106分類)'!AF$119,0)</f>
        <v>0</v>
      </c>
      <c r="AG103" s="303">
        <f>IFERROR('生産者価格表(106分類)'!AG103/'生産者価格表(106分類)'!AG$119,0)</f>
        <v>0</v>
      </c>
      <c r="AH103" s="303">
        <f>IFERROR('生産者価格表(106分類)'!AH103/'生産者価格表(106分類)'!AH$119,0)</f>
        <v>0</v>
      </c>
      <c r="AI103" s="303">
        <f>IFERROR('生産者価格表(106分類)'!AI103/'生産者価格表(106分類)'!AI$119,0)</f>
        <v>0</v>
      </c>
      <c r="AJ103" s="303">
        <f>IFERROR('生産者価格表(106分類)'!AJ103/'生産者価格表(106分類)'!AJ$119,0)</f>
        <v>0</v>
      </c>
      <c r="AK103" s="303">
        <f>IFERROR('生産者価格表(106分類)'!AK103/'生産者価格表(106分類)'!AK$119,0)</f>
        <v>0</v>
      </c>
      <c r="AL103" s="303">
        <f>IFERROR('生産者価格表(106分類)'!AL103/'生産者価格表(106分類)'!AL$119,0)</f>
        <v>0</v>
      </c>
      <c r="AM103" s="303">
        <f>IFERROR('生産者価格表(106分類)'!AM103/'生産者価格表(106分類)'!AM$119,0)</f>
        <v>0</v>
      </c>
      <c r="AN103" s="303">
        <f>IFERROR('生産者価格表(106分類)'!AN103/'生産者価格表(106分類)'!AN$119,0)</f>
        <v>0</v>
      </c>
      <c r="AO103" s="303">
        <f>IFERROR('生産者価格表(106分類)'!AO103/'生産者価格表(106分類)'!AO$119,0)</f>
        <v>0</v>
      </c>
      <c r="AP103" s="303">
        <f>IFERROR('生産者価格表(106分類)'!AP103/'生産者価格表(106分類)'!AP$119,0)</f>
        <v>0</v>
      </c>
      <c r="AQ103" s="303">
        <f>IFERROR('生産者価格表(106分類)'!AQ103/'生産者価格表(106分類)'!AQ$119,0)</f>
        <v>0</v>
      </c>
      <c r="AR103" s="303">
        <f>IFERROR('生産者価格表(106分類)'!AR103/'生産者価格表(106分類)'!AR$119,0)</f>
        <v>0</v>
      </c>
      <c r="AS103" s="303">
        <f>IFERROR('生産者価格表(106分類)'!AS103/'生産者価格表(106分類)'!AS$119,0)</f>
        <v>0</v>
      </c>
      <c r="AT103" s="303">
        <f>IFERROR('生産者価格表(106分類)'!AT103/'生産者価格表(106分類)'!AT$119,0)</f>
        <v>0</v>
      </c>
      <c r="AU103" s="303">
        <f>IFERROR('生産者価格表(106分類)'!AU103/'生産者価格表(106分類)'!AU$119,0)</f>
        <v>0</v>
      </c>
      <c r="AV103" s="303">
        <f>IFERROR('生産者価格表(106分類)'!AV103/'生産者価格表(106分類)'!AV$119,0)</f>
        <v>0</v>
      </c>
      <c r="AW103" s="303">
        <f>IFERROR('生産者価格表(106分類)'!AW103/'生産者価格表(106分類)'!AW$119,0)</f>
        <v>0</v>
      </c>
      <c r="AX103" s="303">
        <f>IFERROR('生産者価格表(106分類)'!AX103/'生産者価格表(106分類)'!AX$119,0)</f>
        <v>0</v>
      </c>
      <c r="AY103" s="303">
        <f>IFERROR('生産者価格表(106分類)'!AY103/'生産者価格表(106分類)'!AY$119,0)</f>
        <v>0</v>
      </c>
      <c r="AZ103" s="303">
        <f>IFERROR('生産者価格表(106分類)'!AZ103/'生産者価格表(106分類)'!AZ$119,0)</f>
        <v>0</v>
      </c>
      <c r="BA103" s="303">
        <f>IFERROR('生産者価格表(106分類)'!BA103/'生産者価格表(106分類)'!BA$119,0)</f>
        <v>0</v>
      </c>
      <c r="BB103" s="303">
        <f>IFERROR('生産者価格表(106分類)'!BB103/'生産者価格表(106分類)'!BB$119,0)</f>
        <v>0</v>
      </c>
      <c r="BC103" s="303">
        <f>IFERROR('生産者価格表(106分類)'!BC103/'生産者価格表(106分類)'!BC$119,0)</f>
        <v>0</v>
      </c>
      <c r="BD103" s="303">
        <f>IFERROR('生産者価格表(106分類)'!BD103/'生産者価格表(106分類)'!BD$119,0)</f>
        <v>0</v>
      </c>
      <c r="BE103" s="303">
        <f>IFERROR('生産者価格表(106分類)'!BE103/'生産者価格表(106分類)'!BE$119,0)</f>
        <v>0</v>
      </c>
      <c r="BF103" s="303">
        <f>IFERROR('生産者価格表(106分類)'!BF103/'生産者価格表(106分類)'!BF$119,0)</f>
        <v>0</v>
      </c>
      <c r="BG103" s="303">
        <f>IFERROR('生産者価格表(106分類)'!BG103/'生産者価格表(106分類)'!BG$119,0)</f>
        <v>0</v>
      </c>
      <c r="BH103" s="303">
        <f>IFERROR('生産者価格表(106分類)'!BH103/'生産者価格表(106分類)'!BH$119,0)</f>
        <v>0</v>
      </c>
      <c r="BI103" s="303">
        <f>IFERROR('生産者価格表(106分類)'!BI103/'生産者価格表(106分類)'!BI$119,0)</f>
        <v>0</v>
      </c>
      <c r="BJ103" s="303">
        <f>IFERROR('生産者価格表(106分類)'!BJ103/'生産者価格表(106分類)'!BJ$119,0)</f>
        <v>0</v>
      </c>
      <c r="BK103" s="303">
        <f>IFERROR('生産者価格表(106分類)'!BK103/'生産者価格表(106分類)'!BK$119,0)</f>
        <v>0</v>
      </c>
      <c r="BL103" s="303">
        <f>IFERROR('生産者価格表(106分類)'!BL103/'生産者価格表(106分類)'!BL$119,0)</f>
        <v>0</v>
      </c>
      <c r="BM103" s="303">
        <f>IFERROR('生産者価格表(106分類)'!BM103/'生産者価格表(106分類)'!BM$119,0)</f>
        <v>0</v>
      </c>
      <c r="BN103" s="303">
        <f>IFERROR('生産者価格表(106分類)'!BN103/'生産者価格表(106分類)'!BN$119,0)</f>
        <v>0</v>
      </c>
      <c r="BO103" s="303">
        <f>IFERROR('生産者価格表(106分類)'!BO103/'生産者価格表(106分類)'!BO$119,0)</f>
        <v>0</v>
      </c>
      <c r="BP103" s="303">
        <f>IFERROR('生産者価格表(106分類)'!BP103/'生産者価格表(106分類)'!BP$119,0)</f>
        <v>0</v>
      </c>
      <c r="BQ103" s="303">
        <f>IFERROR('生産者価格表(106分類)'!BQ103/'生産者価格表(106分類)'!BQ$119,0)</f>
        <v>0</v>
      </c>
      <c r="BR103" s="303">
        <f>IFERROR('生産者価格表(106分類)'!BR103/'生産者価格表(106分類)'!BR$119,0)</f>
        <v>0</v>
      </c>
      <c r="BS103" s="303">
        <f>IFERROR('生産者価格表(106分類)'!BS103/'生産者価格表(106分類)'!BS$119,0)</f>
        <v>0</v>
      </c>
      <c r="BT103" s="303">
        <f>IFERROR('生産者価格表(106分類)'!BT103/'生産者価格表(106分類)'!BT$119,0)</f>
        <v>0</v>
      </c>
      <c r="BU103" s="303">
        <f>IFERROR('生産者価格表(106分類)'!BU103/'生産者価格表(106分類)'!BU$119,0)</f>
        <v>0</v>
      </c>
      <c r="BV103" s="303">
        <f>IFERROR('生産者価格表(106分類)'!BV103/'生産者価格表(106分類)'!BV$119,0)</f>
        <v>0</v>
      </c>
      <c r="BW103" s="303">
        <f>IFERROR('生産者価格表(106分類)'!BW103/'生産者価格表(106分類)'!BW$119,0)</f>
        <v>0</v>
      </c>
      <c r="BX103" s="303">
        <f>IFERROR('生産者価格表(106分類)'!BX103/'生産者価格表(106分類)'!BX$119,0)</f>
        <v>0</v>
      </c>
      <c r="BY103" s="303">
        <f>IFERROR('生産者価格表(106分類)'!BY103/'生産者価格表(106分類)'!BY$119,0)</f>
        <v>0</v>
      </c>
      <c r="BZ103" s="303">
        <f>IFERROR('生産者価格表(106分類)'!BZ103/'生産者価格表(106分類)'!BZ$119,0)</f>
        <v>0</v>
      </c>
      <c r="CA103" s="303">
        <f>IFERROR('生産者価格表(106分類)'!CA103/'生産者価格表(106分類)'!CA$119,0)</f>
        <v>0</v>
      </c>
      <c r="CB103" s="303">
        <f>IFERROR('生産者価格表(106分類)'!CB103/'生産者価格表(106分類)'!CB$119,0)</f>
        <v>0</v>
      </c>
      <c r="CC103" s="303">
        <f>IFERROR('生産者価格表(106分類)'!CC103/'生産者価格表(106分類)'!CC$119,0)</f>
        <v>0</v>
      </c>
      <c r="CD103" s="303">
        <f>IFERROR('生産者価格表(106分類)'!CD103/'生産者価格表(106分類)'!CD$119,0)</f>
        <v>0</v>
      </c>
      <c r="CE103" s="303">
        <f>IFERROR('生産者価格表(106分類)'!CE103/'生産者価格表(106分類)'!CE$119,0)</f>
        <v>0</v>
      </c>
      <c r="CF103" s="303">
        <f>IFERROR('生産者価格表(106分類)'!CF103/'生産者価格表(106分類)'!CF$119,0)</f>
        <v>0</v>
      </c>
      <c r="CG103" s="303">
        <f>IFERROR('生産者価格表(106分類)'!CG103/'生産者価格表(106分類)'!CG$119,0)</f>
        <v>0</v>
      </c>
      <c r="CH103" s="303">
        <f>IFERROR('生産者価格表(106分類)'!CH103/'生産者価格表(106分類)'!CH$119,0)</f>
        <v>0</v>
      </c>
      <c r="CI103" s="303">
        <f>IFERROR('生産者価格表(106分類)'!CI103/'生産者価格表(106分類)'!CI$119,0)</f>
        <v>0</v>
      </c>
      <c r="CJ103" s="303">
        <f>IFERROR('生産者価格表(106分類)'!CJ103/'生産者価格表(106分類)'!CJ$119,0)</f>
        <v>0</v>
      </c>
      <c r="CK103" s="303">
        <f>IFERROR('生産者価格表(106分類)'!CK103/'生産者価格表(106分類)'!CK$119,0)</f>
        <v>0</v>
      </c>
      <c r="CL103" s="303">
        <f>IFERROR('生産者価格表(106分類)'!CL103/'生産者価格表(106分類)'!CL$119,0)</f>
        <v>0</v>
      </c>
      <c r="CM103" s="303">
        <f>IFERROR('生産者価格表(106分類)'!CM103/'生産者価格表(106分類)'!CM$119,0)</f>
        <v>0</v>
      </c>
      <c r="CN103" s="303">
        <f>IFERROR('生産者価格表(106分類)'!CN103/'生産者価格表(106分類)'!CN$119,0)</f>
        <v>0</v>
      </c>
      <c r="CO103" s="303">
        <f>IFERROR('生産者価格表(106分類)'!CO103/'生産者価格表(106分類)'!CO$119,0)</f>
        <v>0</v>
      </c>
      <c r="CP103" s="303">
        <f>IFERROR('生産者価格表(106分類)'!CP103/'生産者価格表(106分類)'!CP$119,0)</f>
        <v>0</v>
      </c>
      <c r="CQ103" s="303">
        <f>IFERROR('生産者価格表(106分類)'!CQ103/'生産者価格表(106分類)'!CQ$119,0)</f>
        <v>0</v>
      </c>
      <c r="CR103" s="303">
        <f>IFERROR('生産者価格表(106分類)'!CR103/'生産者価格表(106分類)'!CR$119,0)</f>
        <v>0</v>
      </c>
      <c r="CS103" s="303">
        <f>IFERROR('生産者価格表(106分類)'!CS103/'生産者価格表(106分類)'!CS$119,0)</f>
        <v>0</v>
      </c>
      <c r="CT103" s="303">
        <f>IFERROR('生産者価格表(106分類)'!CT103/'生産者価格表(106分類)'!CT$119,0)</f>
        <v>0</v>
      </c>
      <c r="CU103" s="303">
        <f>IFERROR('生産者価格表(106分類)'!CU103/'生産者価格表(106分類)'!CU$119,0)</f>
        <v>0</v>
      </c>
      <c r="CV103" s="303">
        <f>IFERROR('生産者価格表(106分類)'!CV103/'生産者価格表(106分類)'!CV$119,0)</f>
        <v>0</v>
      </c>
      <c r="CW103" s="303">
        <f>IFERROR('生産者価格表(106分類)'!CW103/'生産者価格表(106分類)'!CW$119,0)</f>
        <v>0</v>
      </c>
      <c r="CX103" s="303">
        <f>IFERROR('生産者価格表(106分類)'!CX103/'生産者価格表(106分類)'!CX$119,0)</f>
        <v>0</v>
      </c>
      <c r="CY103" s="303">
        <f>IFERROR('生産者価格表(106分類)'!CY103/'生産者価格表(106分類)'!CY$119,0)</f>
        <v>0</v>
      </c>
      <c r="CZ103" s="303">
        <f>IFERROR('生産者価格表(106分類)'!CZ103/'生産者価格表(106分類)'!CZ$119,0)</f>
        <v>0</v>
      </c>
      <c r="DA103" s="303">
        <f>IFERROR('生産者価格表(106分類)'!DA103/'生産者価格表(106分類)'!DA$119,0)</f>
        <v>0</v>
      </c>
      <c r="DB103" s="303">
        <f>IFERROR('生産者価格表(106分類)'!DB103/'生産者価格表(106分類)'!DB$119,0)</f>
        <v>0</v>
      </c>
      <c r="DC103" s="303">
        <f>IFERROR('生産者価格表(106分類)'!DC103/'生産者価格表(106分類)'!DC$119,0)</f>
        <v>0</v>
      </c>
      <c r="DD103" s="304">
        <f>IFERROR('生産者価格表(106分類)'!DD103/'生産者価格表(106分類)'!DD$119,0)</f>
        <v>0</v>
      </c>
      <c r="DE103" s="304">
        <f>IFERROR('生産者価格表(106分類)'!DE103/'生産者価格表(106分類)'!DE$119,0)</f>
        <v>0</v>
      </c>
    </row>
    <row r="104" spans="1:109" x14ac:dyDescent="0.15">
      <c r="A104" s="305" t="s">
        <v>216</v>
      </c>
      <c r="B104" s="306" t="s">
        <v>217</v>
      </c>
      <c r="C104" s="307">
        <f>IFERROR('生産者価格表(106分類)'!C104/'生産者価格表(106分類)'!C$119,0)</f>
        <v>0</v>
      </c>
      <c r="D104" s="307">
        <f>IFERROR('生産者価格表(106分類)'!D104/'生産者価格表(106分類)'!D$119,0)</f>
        <v>0</v>
      </c>
      <c r="E104" s="307">
        <f>IFERROR('生産者価格表(106分類)'!E104/'生産者価格表(106分類)'!E$119,0)</f>
        <v>0</v>
      </c>
      <c r="F104" s="307">
        <f>IFERROR('生産者価格表(106分類)'!F104/'生産者価格表(106分類)'!F$119,0)</f>
        <v>0</v>
      </c>
      <c r="G104" s="307">
        <f>IFERROR('生産者価格表(106分類)'!G104/'生産者価格表(106分類)'!G$119,0)</f>
        <v>0</v>
      </c>
      <c r="H104" s="307">
        <f>IFERROR('生産者価格表(106分類)'!H104/'生産者価格表(106分類)'!H$119,0)</f>
        <v>0</v>
      </c>
      <c r="I104" s="307">
        <f>IFERROR('生産者価格表(106分類)'!I104/'生産者価格表(106分類)'!I$119,0)</f>
        <v>0</v>
      </c>
      <c r="J104" s="307">
        <f>IFERROR('生産者価格表(106分類)'!J104/'生産者価格表(106分類)'!J$119,0)</f>
        <v>0</v>
      </c>
      <c r="K104" s="307">
        <f>IFERROR('生産者価格表(106分類)'!K104/'生産者価格表(106分類)'!K$119,0)</f>
        <v>0</v>
      </c>
      <c r="L104" s="307">
        <f>IFERROR('生産者価格表(106分類)'!L104/'生産者価格表(106分類)'!L$119,0)</f>
        <v>0</v>
      </c>
      <c r="M104" s="307">
        <f>IFERROR('生産者価格表(106分類)'!M104/'生産者価格表(106分類)'!M$119,0)</f>
        <v>0</v>
      </c>
      <c r="N104" s="307">
        <f>IFERROR('生産者価格表(106分類)'!N104/'生産者価格表(106分類)'!N$119,0)</f>
        <v>0</v>
      </c>
      <c r="O104" s="307">
        <f>IFERROR('生産者価格表(106分類)'!O104/'生産者価格表(106分類)'!O$119,0)</f>
        <v>0</v>
      </c>
      <c r="P104" s="307">
        <f>IFERROR('生産者価格表(106分類)'!P104/'生産者価格表(106分類)'!P$119,0)</f>
        <v>0</v>
      </c>
      <c r="Q104" s="307">
        <f>IFERROR('生産者価格表(106分類)'!Q104/'生産者価格表(106分類)'!Q$119,0)</f>
        <v>0</v>
      </c>
      <c r="R104" s="307">
        <f>IFERROR('生産者価格表(106分類)'!R104/'生産者価格表(106分類)'!R$119,0)</f>
        <v>0</v>
      </c>
      <c r="S104" s="307">
        <f>IFERROR('生産者価格表(106分類)'!S104/'生産者価格表(106分類)'!S$119,0)</f>
        <v>0</v>
      </c>
      <c r="T104" s="307">
        <f>IFERROR('生産者価格表(106分類)'!T104/'生産者価格表(106分類)'!T$119,0)</f>
        <v>0</v>
      </c>
      <c r="U104" s="307">
        <f>IFERROR('生産者価格表(106分類)'!U104/'生産者価格表(106分類)'!U$119,0)</f>
        <v>0</v>
      </c>
      <c r="V104" s="307">
        <f>IFERROR('生産者価格表(106分類)'!V104/'生産者価格表(106分類)'!V$119,0)</f>
        <v>0</v>
      </c>
      <c r="W104" s="307">
        <f>IFERROR('生産者価格表(106分類)'!W104/'生産者価格表(106分類)'!W$119,0)</f>
        <v>0</v>
      </c>
      <c r="X104" s="307">
        <f>IFERROR('生産者価格表(106分類)'!X104/'生産者価格表(106分類)'!X$119,0)</f>
        <v>0</v>
      </c>
      <c r="Y104" s="307">
        <f>IFERROR('生産者価格表(106分類)'!Y104/'生産者価格表(106分類)'!Y$119,0)</f>
        <v>0</v>
      </c>
      <c r="Z104" s="307">
        <f>IFERROR('生産者価格表(106分類)'!Z104/'生産者価格表(106分類)'!Z$119,0)</f>
        <v>0</v>
      </c>
      <c r="AA104" s="307">
        <f>IFERROR('生産者価格表(106分類)'!AA104/'生産者価格表(106分類)'!AA$119,0)</f>
        <v>0</v>
      </c>
      <c r="AB104" s="307">
        <f>IFERROR('生産者価格表(106分類)'!AB104/'生産者価格表(106分類)'!AB$119,0)</f>
        <v>0</v>
      </c>
      <c r="AC104" s="307">
        <f>IFERROR('生産者価格表(106分類)'!AC104/'生産者価格表(106分類)'!AC$119,0)</f>
        <v>0</v>
      </c>
      <c r="AD104" s="307">
        <f>IFERROR('生産者価格表(106分類)'!AD104/'生産者価格表(106分類)'!AD$119,0)</f>
        <v>0</v>
      </c>
      <c r="AE104" s="307">
        <f>IFERROR('生産者価格表(106分類)'!AE104/'生産者価格表(106分類)'!AE$119,0)</f>
        <v>0</v>
      </c>
      <c r="AF104" s="307">
        <f>IFERROR('生産者価格表(106分類)'!AF104/'生産者価格表(106分類)'!AF$119,0)</f>
        <v>0</v>
      </c>
      <c r="AG104" s="307">
        <f>IFERROR('生産者価格表(106分類)'!AG104/'生産者価格表(106分類)'!AG$119,0)</f>
        <v>0</v>
      </c>
      <c r="AH104" s="307">
        <f>IFERROR('生産者価格表(106分類)'!AH104/'生産者価格表(106分類)'!AH$119,0)</f>
        <v>0</v>
      </c>
      <c r="AI104" s="307">
        <f>IFERROR('生産者価格表(106分類)'!AI104/'生産者価格表(106分類)'!AI$119,0)</f>
        <v>0</v>
      </c>
      <c r="AJ104" s="307">
        <f>IFERROR('生産者価格表(106分類)'!AJ104/'生産者価格表(106分類)'!AJ$119,0)</f>
        <v>0</v>
      </c>
      <c r="AK104" s="307">
        <f>IFERROR('生産者価格表(106分類)'!AK104/'生産者価格表(106分類)'!AK$119,0)</f>
        <v>0</v>
      </c>
      <c r="AL104" s="307">
        <f>IFERROR('生産者価格表(106分類)'!AL104/'生産者価格表(106分類)'!AL$119,0)</f>
        <v>0</v>
      </c>
      <c r="AM104" s="307">
        <f>IFERROR('生産者価格表(106分類)'!AM104/'生産者価格表(106分類)'!AM$119,0)</f>
        <v>0</v>
      </c>
      <c r="AN104" s="307">
        <f>IFERROR('生産者価格表(106分類)'!AN104/'生産者価格表(106分類)'!AN$119,0)</f>
        <v>0</v>
      </c>
      <c r="AO104" s="307">
        <f>IFERROR('生産者価格表(106分類)'!AO104/'生産者価格表(106分類)'!AO$119,0)</f>
        <v>0</v>
      </c>
      <c r="AP104" s="307">
        <f>IFERROR('生産者価格表(106分類)'!AP104/'生産者価格表(106分類)'!AP$119,0)</f>
        <v>0</v>
      </c>
      <c r="AQ104" s="307">
        <f>IFERROR('生産者価格表(106分類)'!AQ104/'生産者価格表(106分類)'!AQ$119,0)</f>
        <v>0</v>
      </c>
      <c r="AR104" s="307">
        <f>IFERROR('生産者価格表(106分類)'!AR104/'生産者価格表(106分類)'!AR$119,0)</f>
        <v>0</v>
      </c>
      <c r="AS104" s="307">
        <f>IFERROR('生産者価格表(106分類)'!AS104/'生産者価格表(106分類)'!AS$119,0)</f>
        <v>0</v>
      </c>
      <c r="AT104" s="307">
        <f>IFERROR('生産者価格表(106分類)'!AT104/'生産者価格表(106分類)'!AT$119,0)</f>
        <v>0</v>
      </c>
      <c r="AU104" s="307">
        <f>IFERROR('生産者価格表(106分類)'!AU104/'生産者価格表(106分類)'!AU$119,0)</f>
        <v>0</v>
      </c>
      <c r="AV104" s="307">
        <f>IFERROR('生産者価格表(106分類)'!AV104/'生産者価格表(106分類)'!AV$119,0)</f>
        <v>0</v>
      </c>
      <c r="AW104" s="307">
        <f>IFERROR('生産者価格表(106分類)'!AW104/'生産者価格表(106分類)'!AW$119,0)</f>
        <v>0</v>
      </c>
      <c r="AX104" s="307">
        <f>IFERROR('生産者価格表(106分類)'!AX104/'生産者価格表(106分類)'!AX$119,0)</f>
        <v>0</v>
      </c>
      <c r="AY104" s="307">
        <f>IFERROR('生産者価格表(106分類)'!AY104/'生産者価格表(106分類)'!AY$119,0)</f>
        <v>0</v>
      </c>
      <c r="AZ104" s="307">
        <f>IFERROR('生産者価格表(106分類)'!AZ104/'生産者価格表(106分類)'!AZ$119,0)</f>
        <v>0</v>
      </c>
      <c r="BA104" s="307">
        <f>IFERROR('生産者価格表(106分類)'!BA104/'生産者価格表(106分類)'!BA$119,0)</f>
        <v>0</v>
      </c>
      <c r="BB104" s="307">
        <f>IFERROR('生産者価格表(106分類)'!BB104/'生産者価格表(106分類)'!BB$119,0)</f>
        <v>0</v>
      </c>
      <c r="BC104" s="307">
        <f>IFERROR('生産者価格表(106分類)'!BC104/'生産者価格表(106分類)'!BC$119,0)</f>
        <v>0</v>
      </c>
      <c r="BD104" s="307">
        <f>IFERROR('生産者価格表(106分類)'!BD104/'生産者価格表(106分類)'!BD$119,0)</f>
        <v>0</v>
      </c>
      <c r="BE104" s="307">
        <f>IFERROR('生産者価格表(106分類)'!BE104/'生産者価格表(106分類)'!BE$119,0)</f>
        <v>0</v>
      </c>
      <c r="BF104" s="307">
        <f>IFERROR('生産者価格表(106分類)'!BF104/'生産者価格表(106分類)'!BF$119,0)</f>
        <v>0</v>
      </c>
      <c r="BG104" s="307">
        <f>IFERROR('生産者価格表(106分類)'!BG104/'生産者価格表(106分類)'!BG$119,0)</f>
        <v>0</v>
      </c>
      <c r="BH104" s="307">
        <f>IFERROR('生産者価格表(106分類)'!BH104/'生産者価格表(106分類)'!BH$119,0)</f>
        <v>0</v>
      </c>
      <c r="BI104" s="307">
        <f>IFERROR('生産者価格表(106分類)'!BI104/'生産者価格表(106分類)'!BI$119,0)</f>
        <v>0</v>
      </c>
      <c r="BJ104" s="307">
        <f>IFERROR('生産者価格表(106分類)'!BJ104/'生産者価格表(106分類)'!BJ$119,0)</f>
        <v>0</v>
      </c>
      <c r="BK104" s="307">
        <f>IFERROR('生産者価格表(106分類)'!BK104/'生産者価格表(106分類)'!BK$119,0)</f>
        <v>0</v>
      </c>
      <c r="BL104" s="307">
        <f>IFERROR('生産者価格表(106分類)'!BL104/'生産者価格表(106分類)'!BL$119,0)</f>
        <v>0</v>
      </c>
      <c r="BM104" s="307">
        <f>IFERROR('生産者価格表(106分類)'!BM104/'生産者価格表(106分類)'!BM$119,0)</f>
        <v>0</v>
      </c>
      <c r="BN104" s="307">
        <f>IFERROR('生産者価格表(106分類)'!BN104/'生産者価格表(106分類)'!BN$119,0)</f>
        <v>0</v>
      </c>
      <c r="BO104" s="307">
        <f>IFERROR('生産者価格表(106分類)'!BO104/'生産者価格表(106分類)'!BO$119,0)</f>
        <v>0</v>
      </c>
      <c r="BP104" s="307">
        <f>IFERROR('生産者価格表(106分類)'!BP104/'生産者価格表(106分類)'!BP$119,0)</f>
        <v>0</v>
      </c>
      <c r="BQ104" s="307">
        <f>IFERROR('生産者価格表(106分類)'!BQ104/'生産者価格表(106分類)'!BQ$119,0)</f>
        <v>0</v>
      </c>
      <c r="BR104" s="307">
        <f>IFERROR('生産者価格表(106分類)'!BR104/'生産者価格表(106分類)'!BR$119,0)</f>
        <v>0</v>
      </c>
      <c r="BS104" s="307">
        <f>IFERROR('生産者価格表(106分類)'!BS104/'生産者価格表(106分類)'!BS$119,0)</f>
        <v>0</v>
      </c>
      <c r="BT104" s="307">
        <f>IFERROR('生産者価格表(106分類)'!BT104/'生産者価格表(106分類)'!BT$119,0)</f>
        <v>0</v>
      </c>
      <c r="BU104" s="307">
        <f>IFERROR('生産者価格表(106分類)'!BU104/'生産者価格表(106分類)'!BU$119,0)</f>
        <v>0</v>
      </c>
      <c r="BV104" s="307">
        <f>IFERROR('生産者価格表(106分類)'!BV104/'生産者価格表(106分類)'!BV$119,0)</f>
        <v>0</v>
      </c>
      <c r="BW104" s="307">
        <f>IFERROR('生産者価格表(106分類)'!BW104/'生産者価格表(106分類)'!BW$119,0)</f>
        <v>0</v>
      </c>
      <c r="BX104" s="307">
        <f>IFERROR('生産者価格表(106分類)'!BX104/'生産者価格表(106分類)'!BX$119,0)</f>
        <v>0</v>
      </c>
      <c r="BY104" s="307">
        <f>IFERROR('生産者価格表(106分類)'!BY104/'生産者価格表(106分類)'!BY$119,0)</f>
        <v>0</v>
      </c>
      <c r="BZ104" s="307">
        <f>IFERROR('生産者価格表(106分類)'!BZ104/'生産者価格表(106分類)'!BZ$119,0)</f>
        <v>0</v>
      </c>
      <c r="CA104" s="307">
        <f>IFERROR('生産者価格表(106分類)'!CA104/'生産者価格表(106分類)'!CA$119,0)</f>
        <v>0</v>
      </c>
      <c r="CB104" s="307">
        <f>IFERROR('生産者価格表(106分類)'!CB104/'生産者価格表(106分類)'!CB$119,0)</f>
        <v>0</v>
      </c>
      <c r="CC104" s="307">
        <f>IFERROR('生産者価格表(106分類)'!CC104/'生産者価格表(106分類)'!CC$119,0)</f>
        <v>0</v>
      </c>
      <c r="CD104" s="307">
        <f>IFERROR('生産者価格表(106分類)'!CD104/'生産者価格表(106分類)'!CD$119,0)</f>
        <v>0</v>
      </c>
      <c r="CE104" s="307">
        <f>IFERROR('生産者価格表(106分類)'!CE104/'生産者価格表(106分類)'!CE$119,0)</f>
        <v>0</v>
      </c>
      <c r="CF104" s="307">
        <f>IFERROR('生産者価格表(106分類)'!CF104/'生産者価格表(106分類)'!CF$119,0)</f>
        <v>0</v>
      </c>
      <c r="CG104" s="307">
        <f>IFERROR('生産者価格表(106分類)'!CG104/'生産者価格表(106分類)'!CG$119,0)</f>
        <v>0</v>
      </c>
      <c r="CH104" s="307">
        <f>IFERROR('生産者価格表(106分類)'!CH104/'生産者価格表(106分類)'!CH$119,0)</f>
        <v>0</v>
      </c>
      <c r="CI104" s="307">
        <f>IFERROR('生産者価格表(106分類)'!CI104/'生産者価格表(106分類)'!CI$119,0)</f>
        <v>0</v>
      </c>
      <c r="CJ104" s="307">
        <f>IFERROR('生産者価格表(106分類)'!CJ104/'生産者価格表(106分類)'!CJ$119,0)</f>
        <v>0</v>
      </c>
      <c r="CK104" s="307">
        <f>IFERROR('生産者価格表(106分類)'!CK104/'生産者価格表(106分類)'!CK$119,0)</f>
        <v>0</v>
      </c>
      <c r="CL104" s="307">
        <f>IFERROR('生産者価格表(106分類)'!CL104/'生産者価格表(106分類)'!CL$119,0)</f>
        <v>0</v>
      </c>
      <c r="CM104" s="307">
        <f>IFERROR('生産者価格表(106分類)'!CM104/'生産者価格表(106分類)'!CM$119,0)</f>
        <v>2.9424611506261842E-3</v>
      </c>
      <c r="CN104" s="307">
        <f>IFERROR('生産者価格表(106分類)'!CN104/'生産者価格表(106分類)'!CN$119,0)</f>
        <v>0</v>
      </c>
      <c r="CO104" s="307">
        <f>IFERROR('生産者価格表(106分類)'!CO104/'生産者価格表(106分類)'!CO$119,0)</f>
        <v>2.2423487656437324E-3</v>
      </c>
      <c r="CP104" s="307">
        <f>IFERROR('生産者価格表(106分類)'!CP104/'生産者価格表(106分類)'!CP$119,0)</f>
        <v>0</v>
      </c>
      <c r="CQ104" s="307">
        <f>IFERROR('生産者価格表(106分類)'!CQ104/'生産者価格表(106分類)'!CQ$119,0)</f>
        <v>1.8034121284818347E-3</v>
      </c>
      <c r="CR104" s="307">
        <f>IFERROR('生産者価格表(106分類)'!CR104/'生産者価格表(106分類)'!CR$119,0)</f>
        <v>6.4882434420095942E-3</v>
      </c>
      <c r="CS104" s="307">
        <f>IFERROR('生産者価格表(106分類)'!CS104/'生産者価格表(106分類)'!CS$119,0)</f>
        <v>0</v>
      </c>
      <c r="CT104" s="307">
        <f>IFERROR('生産者価格表(106分類)'!CT104/'生産者価格表(106分類)'!CT$119,0)</f>
        <v>0</v>
      </c>
      <c r="CU104" s="307">
        <f>IFERROR('生産者価格表(106分類)'!CU104/'生産者価格表(106分類)'!CU$119,0)</f>
        <v>0</v>
      </c>
      <c r="CV104" s="307">
        <f>IFERROR('生産者価格表(106分類)'!CV104/'生産者価格表(106分類)'!CV$119,0)</f>
        <v>0</v>
      </c>
      <c r="CW104" s="307">
        <f>IFERROR('生産者価格表(106分類)'!CW104/'生産者価格表(106分類)'!CW$119,0)</f>
        <v>0</v>
      </c>
      <c r="CX104" s="307">
        <f>IFERROR('生産者価格表(106分類)'!CX104/'生産者価格表(106分類)'!CX$119,0)</f>
        <v>1.6694325125799762E-2</v>
      </c>
      <c r="CY104" s="307">
        <f>IFERROR('生産者価格表(106分類)'!CY104/'生産者価格表(106分類)'!CY$119,0)</f>
        <v>6.7937550405331153E-3</v>
      </c>
      <c r="CZ104" s="307">
        <f>IFERROR('生産者価格表(106分類)'!CZ104/'生産者価格表(106分類)'!CZ$119,0)</f>
        <v>0</v>
      </c>
      <c r="DA104" s="307">
        <f>IFERROR('生産者価格表(106分類)'!DA104/'生産者価格表(106分類)'!DA$119,0)</f>
        <v>0</v>
      </c>
      <c r="DB104" s="307">
        <f>IFERROR('生産者価格表(106分類)'!DB104/'生産者価格表(106分類)'!DB$119,0)</f>
        <v>0</v>
      </c>
      <c r="DC104" s="307">
        <f>IFERROR('生産者価格表(106分類)'!DC104/'生産者価格表(106分類)'!DC$119,0)</f>
        <v>0</v>
      </c>
      <c r="DD104" s="308">
        <f>IFERROR('生産者価格表(106分類)'!DD104/'生産者価格表(106分類)'!DD$119,0)</f>
        <v>0</v>
      </c>
      <c r="DE104" s="308">
        <f>IFERROR('生産者価格表(106分類)'!DE104/'生産者価格表(106分類)'!DE$119,0)</f>
        <v>7.4147827571601475E-4</v>
      </c>
    </row>
    <row r="105" spans="1:109" x14ac:dyDescent="0.15">
      <c r="A105" s="309" t="s">
        <v>218</v>
      </c>
      <c r="B105" s="302" t="s">
        <v>219</v>
      </c>
      <c r="C105" s="303">
        <f>IFERROR('生産者価格表(106分類)'!C105/'生産者価格表(106分類)'!C$119,0)</f>
        <v>4.9730927707455824E-7</v>
      </c>
      <c r="D105" s="303">
        <f>IFERROR('生産者価格表(106分類)'!D105/'生産者価格表(106分類)'!D$119,0)</f>
        <v>0</v>
      </c>
      <c r="E105" s="303">
        <f>IFERROR('生産者価格表(106分類)'!E105/'生産者価格表(106分類)'!E$119,0)</f>
        <v>2.3458509146301559E-4</v>
      </c>
      <c r="F105" s="303">
        <f>IFERROR('生産者価格表(106分類)'!F105/'生産者価格表(106分類)'!F$119,0)</f>
        <v>1.4628295023454034E-6</v>
      </c>
      <c r="G105" s="303">
        <f>IFERROR('生産者価格表(106分類)'!G105/'生産者価格表(106分類)'!G$119,0)</f>
        <v>2.6884228894710442E-5</v>
      </c>
      <c r="H105" s="303">
        <f>IFERROR('生産者価格表(106分類)'!H105/'生産者価格表(106分類)'!H$119,0)</f>
        <v>0</v>
      </c>
      <c r="I105" s="303">
        <f>IFERROR('生産者価格表(106分類)'!I105/'生産者価格表(106分類)'!I$119,0)</f>
        <v>3.2527182878221988E-5</v>
      </c>
      <c r="J105" s="303">
        <f>IFERROR('生産者価格表(106分類)'!J105/'生産者価格表(106分類)'!J$119,0)</f>
        <v>9.9607514080191079E-5</v>
      </c>
      <c r="K105" s="303">
        <f>IFERROR('生産者価格表(106分類)'!K105/'生産者価格表(106分類)'!K$119,0)</f>
        <v>2.1580155210674832E-5</v>
      </c>
      <c r="L105" s="303">
        <f>IFERROR('生産者価格表(106分類)'!L105/'生産者価格表(106分類)'!L$119,0)</f>
        <v>4.0637727186546219E-5</v>
      </c>
      <c r="M105" s="303">
        <f>IFERROR('生産者価格表(106分類)'!M105/'生産者価格表(106分類)'!M$119,0)</f>
        <v>0</v>
      </c>
      <c r="N105" s="303">
        <f>IFERROR('生産者価格表(106分類)'!N105/'生産者価格表(106分類)'!N$119,0)</f>
        <v>5.4146458434857946E-5</v>
      </c>
      <c r="O105" s="303">
        <f>IFERROR('生産者価格表(106分類)'!O105/'生産者価格表(106分類)'!O$119,0)</f>
        <v>6.8109780767831038E-5</v>
      </c>
      <c r="P105" s="303">
        <f>IFERROR('生産者価格表(106分類)'!P105/'生産者価格表(106分類)'!P$119,0)</f>
        <v>3.419023090785084E-5</v>
      </c>
      <c r="Q105" s="303">
        <f>IFERROR('生産者価格表(106分類)'!Q105/'生産者価格表(106分類)'!Q$119,0)</f>
        <v>3.6727261940244745E-5</v>
      </c>
      <c r="R105" s="303">
        <f>IFERROR('生産者価格表(106分類)'!R105/'生産者価格表(106分類)'!R$119,0)</f>
        <v>5.0866924094948021E-5</v>
      </c>
      <c r="S105" s="303">
        <f>IFERROR('生産者価格表(106分類)'!S105/'生産者価格表(106分類)'!S$119,0)</f>
        <v>4.5632290586426455E-5</v>
      </c>
      <c r="T105" s="303">
        <f>IFERROR('生産者価格表(106分類)'!T105/'生産者価格表(106分類)'!T$119,0)</f>
        <v>4.5736768218434501E-5</v>
      </c>
      <c r="U105" s="303">
        <f>IFERROR('生産者価格表(106分類)'!U105/'生産者価格表(106分類)'!U$119,0)</f>
        <v>2.5158210839529496E-5</v>
      </c>
      <c r="V105" s="303">
        <f>IFERROR('生産者価格表(106分類)'!V105/'生産者価格表(106分類)'!V$119,0)</f>
        <v>5.0192524182041112E-5</v>
      </c>
      <c r="W105" s="303">
        <f>IFERROR('生産者価格表(106分類)'!W105/'生産者価格表(106分類)'!W$119,0)</f>
        <v>0</v>
      </c>
      <c r="X105" s="303">
        <f>IFERROR('生産者価格表(106分類)'!X105/'生産者価格表(106分類)'!X$119,0)</f>
        <v>3.3289961269507915E-5</v>
      </c>
      <c r="Y105" s="303">
        <f>IFERROR('生産者価格表(106分類)'!Y105/'生産者価格表(106分類)'!Y$119,0)</f>
        <v>0</v>
      </c>
      <c r="Z105" s="303">
        <f>IFERROR('生産者価格表(106分類)'!Z105/'生産者価格表(106分類)'!Z$119,0)</f>
        <v>8.8256579528003809E-5</v>
      </c>
      <c r="AA105" s="303">
        <f>IFERROR('生産者価格表(106分類)'!AA105/'生産者価格表(106分類)'!AA$119,0)</f>
        <v>1.271043717548665E-5</v>
      </c>
      <c r="AB105" s="303">
        <f>IFERROR('生産者価格表(106分類)'!AB105/'生産者価格表(106分類)'!AB$119,0)</f>
        <v>0</v>
      </c>
      <c r="AC105" s="303">
        <f>IFERROR('生産者価格表(106分類)'!AC105/'生産者価格表(106分類)'!AC$119,0)</f>
        <v>3.0261602654476582E-5</v>
      </c>
      <c r="AD105" s="303">
        <f>IFERROR('生産者価格表(106分類)'!AD105/'生産者価格表(106分類)'!AD$119,0)</f>
        <v>4.0248617199128541E-5</v>
      </c>
      <c r="AE105" s="303">
        <f>IFERROR('生産者価格表(106分類)'!AE105/'生産者価格表(106分類)'!AE$119,0)</f>
        <v>4.2227054874057806E-5</v>
      </c>
      <c r="AF105" s="303">
        <f>IFERROR('生産者価格表(106分類)'!AF105/'生産者価格表(106分類)'!AF$119,0)</f>
        <v>4.7408343868520861E-5</v>
      </c>
      <c r="AG105" s="303">
        <f>IFERROR('生産者価格表(106分類)'!AG105/'生産者価格表(106分類)'!AG$119,0)</f>
        <v>0</v>
      </c>
      <c r="AH105" s="303">
        <f>IFERROR('生産者価格表(106分類)'!AH105/'生産者価格表(106分類)'!AH$119,0)</f>
        <v>2.0679003957370529E-6</v>
      </c>
      <c r="AI105" s="303">
        <f>IFERROR('生産者価格表(106分類)'!AI105/'生産者価格表(106分類)'!AI$119,0)</f>
        <v>0</v>
      </c>
      <c r="AJ105" s="303">
        <f>IFERROR('生産者価格表(106分類)'!AJ105/'生産者価格表(106分類)'!AJ$119,0)</f>
        <v>5.5757033152335381E-6</v>
      </c>
      <c r="AK105" s="303">
        <f>IFERROR('生産者価格表(106分類)'!AK105/'生産者価格表(106分類)'!AK$119,0)</f>
        <v>0</v>
      </c>
      <c r="AL105" s="303">
        <f>IFERROR('生産者価格表(106分類)'!AL105/'生産者価格表(106分類)'!AL$119,0)</f>
        <v>0</v>
      </c>
      <c r="AM105" s="303">
        <f>IFERROR('生産者価格表(106分類)'!AM105/'生産者価格表(106分類)'!AM$119,0)</f>
        <v>0</v>
      </c>
      <c r="AN105" s="303">
        <f>IFERROR('生産者価格表(106分類)'!AN105/'生産者価格表(106分類)'!AN$119,0)</f>
        <v>3.3569663766247719E-5</v>
      </c>
      <c r="AO105" s="303">
        <f>IFERROR('生産者価格表(106分類)'!AO105/'生産者価格表(106分類)'!AO$119,0)</f>
        <v>2.3745918670228554E-6</v>
      </c>
      <c r="AP105" s="303">
        <f>IFERROR('生産者価格表(106分類)'!AP105/'生産者価格表(106分類)'!AP$119,0)</f>
        <v>2.255706938554543E-5</v>
      </c>
      <c r="AQ105" s="303">
        <f>IFERROR('生産者価格表(106分類)'!AQ105/'生産者価格表(106分類)'!AQ$119,0)</f>
        <v>3.7695829835998011E-5</v>
      </c>
      <c r="AR105" s="303">
        <f>IFERROR('生産者価格表(106分類)'!AR105/'生産者価格表(106分類)'!AR$119,0)</f>
        <v>3.7908613115128109E-5</v>
      </c>
      <c r="AS105" s="303">
        <f>IFERROR('生産者価格表(106分類)'!AS105/'生産者価格表(106分類)'!AS$119,0)</f>
        <v>4.447919544158477E-5</v>
      </c>
      <c r="AT105" s="303">
        <f>IFERROR('生産者価格表(106分類)'!AT105/'生産者価格表(106分類)'!AT$119,0)</f>
        <v>1.7002703854980539E-5</v>
      </c>
      <c r="AU105" s="303">
        <f>IFERROR('生産者価格表(106分類)'!AU105/'生産者価格表(106分類)'!AU$119,0)</f>
        <v>1.9283634408003135E-5</v>
      </c>
      <c r="AV105" s="303">
        <f>IFERROR('生産者価格表(106分類)'!AV105/'生産者価格表(106分類)'!AV$119,0)</f>
        <v>1.4807932270939216E-4</v>
      </c>
      <c r="AW105" s="303">
        <f>IFERROR('生産者価格表(106分類)'!AW105/'生産者価格表(106分類)'!AW$119,0)</f>
        <v>8.7618918034330291E-5</v>
      </c>
      <c r="AX105" s="303">
        <f>IFERROR('生産者価格表(106分類)'!AX105/'生産者価格表(106分類)'!AX$119,0)</f>
        <v>5.2630230526367846E-6</v>
      </c>
      <c r="AY105" s="303">
        <f>IFERROR('生産者価格表(106分類)'!AY105/'生産者価格表(106分類)'!AY$119,0)</f>
        <v>4.7658384698481285E-5</v>
      </c>
      <c r="AZ105" s="303">
        <f>IFERROR('生産者価格表(106分類)'!AZ105/'生産者価格表(106分類)'!AZ$119,0)</f>
        <v>0</v>
      </c>
      <c r="BA105" s="303">
        <f>IFERROR('生産者価格表(106分類)'!BA105/'生産者価格表(106分類)'!BA$119,0)</f>
        <v>7.9287469936834308E-6</v>
      </c>
      <c r="BB105" s="303">
        <f>IFERROR('生産者価格表(106分類)'!BB105/'生産者価格表(106分類)'!BB$119,0)</f>
        <v>1.460972553195634E-5</v>
      </c>
      <c r="BC105" s="303">
        <f>IFERROR('生産者価格表(106分類)'!BC105/'生産者価格表(106分類)'!BC$119,0)</f>
        <v>3.4132970482501359E-5</v>
      </c>
      <c r="BD105" s="303">
        <f>IFERROR('生産者価格表(106分類)'!BD105/'生産者価格表(106分類)'!BD$119,0)</f>
        <v>0</v>
      </c>
      <c r="BE105" s="303">
        <f>IFERROR('生産者価格表(106分類)'!BE105/'生産者価格表(106分類)'!BE$119,0)</f>
        <v>0</v>
      </c>
      <c r="BF105" s="303">
        <f>IFERROR('生産者価格表(106分類)'!BF105/'生産者価格表(106分類)'!BF$119,0)</f>
        <v>1.4386734608591758E-5</v>
      </c>
      <c r="BG105" s="303">
        <f>IFERROR('生産者価格表(106分類)'!BG105/'生産者価格表(106分類)'!BG$119,0)</f>
        <v>2.7186039007846878E-4</v>
      </c>
      <c r="BH105" s="303">
        <f>IFERROR('生産者価格表(106分類)'!BH105/'生産者価格表(106分類)'!BH$119,0)</f>
        <v>0</v>
      </c>
      <c r="BI105" s="303">
        <f>IFERROR('生産者価格表(106分類)'!BI105/'生産者価格表(106分類)'!BI$119,0)</f>
        <v>4.8509348155634157E-5</v>
      </c>
      <c r="BJ105" s="303">
        <f>IFERROR('生産者価格表(106分類)'!BJ105/'生産者価格表(106分類)'!BJ$119,0)</f>
        <v>3.0231756646451697E-6</v>
      </c>
      <c r="BK105" s="303">
        <f>IFERROR('生産者価格表(106分類)'!BK105/'生産者価格表(106分類)'!BK$119,0)</f>
        <v>9.5906669623289458E-6</v>
      </c>
      <c r="BL105" s="303">
        <f>IFERROR('生産者価格表(106分類)'!BL105/'生産者価格表(106分類)'!BL$119,0)</f>
        <v>1.6645814890527063E-5</v>
      </c>
      <c r="BM105" s="303">
        <f>IFERROR('生産者価格表(106分類)'!BM105/'生産者価格表(106分類)'!BM$119,0)</f>
        <v>7.6035832147624137E-5</v>
      </c>
      <c r="BN105" s="303">
        <f>IFERROR('生産者価格表(106分類)'!BN105/'生産者価格表(106分類)'!BN$119,0)</f>
        <v>3.5912071666373686E-5</v>
      </c>
      <c r="BO105" s="303">
        <f>IFERROR('生産者価格表(106分類)'!BO105/'生産者価格表(106分類)'!BO$119,0)</f>
        <v>7.5166861802350692E-5</v>
      </c>
      <c r="BP105" s="303">
        <f>IFERROR('生産者価格表(106分類)'!BP105/'生産者価格表(106分類)'!BP$119,0)</f>
        <v>7.6847451149356091E-6</v>
      </c>
      <c r="BQ105" s="303">
        <f>IFERROR('生産者価格表(106分類)'!BQ105/'生産者価格表(106分類)'!BQ$119,0)</f>
        <v>3.3621135721964689E-5</v>
      </c>
      <c r="BR105" s="303">
        <f>IFERROR('生産者価格表(106分類)'!BR105/'生産者価格表(106分類)'!BR$119,0)</f>
        <v>4.7940443470149124E-5</v>
      </c>
      <c r="BS105" s="303">
        <f>IFERROR('生産者価格表(106分類)'!BS105/'生産者価格表(106分類)'!BS$119,0)</f>
        <v>5.6298141924006932E-5</v>
      </c>
      <c r="BT105" s="303">
        <f>IFERROR('生産者価格表(106分類)'!BT105/'生産者価格表(106分類)'!BT$119,0)</f>
        <v>5.8277078152480633E-5</v>
      </c>
      <c r="BU105" s="303">
        <f>IFERROR('生産者価格表(106分類)'!BU105/'生産者価格表(106分類)'!BU$119,0)</f>
        <v>5.9396157257517811E-5</v>
      </c>
      <c r="BV105" s="303">
        <f>IFERROR('生産者価格表(106分類)'!BV105/'生産者価格表(106分類)'!BV$119,0)</f>
        <v>2.6923525133311635E-5</v>
      </c>
      <c r="BW105" s="303">
        <f>IFERROR('生産者価格表(106分類)'!BW105/'生産者価格表(106分類)'!BW$119,0)</f>
        <v>0</v>
      </c>
      <c r="BX105" s="303">
        <f>IFERROR('生産者価格表(106分類)'!BX105/'生産者価格表(106分類)'!BX$119,0)</f>
        <v>2.8687774402780175E-3</v>
      </c>
      <c r="BY105" s="303">
        <f>IFERROR('生産者価格表(106分類)'!BY105/'生産者価格表(106分類)'!BY$119,0)</f>
        <v>3.4446950941386252E-5</v>
      </c>
      <c r="BZ105" s="303">
        <f>IFERROR('生産者価格表(106分類)'!BZ105/'生産者価格表(106分類)'!BZ$119,0)</f>
        <v>9.4949863623510875E-6</v>
      </c>
      <c r="CA105" s="303">
        <f>IFERROR('生産者価格表(106分類)'!CA105/'生産者価格表(106分類)'!CA$119,0)</f>
        <v>1.5293779296561024E-4</v>
      </c>
      <c r="CB105" s="303">
        <f>IFERROR('生産者価格表(106分類)'!CB105/'生産者価格表(106分類)'!CB$119,0)</f>
        <v>2.5158758905933007E-4</v>
      </c>
      <c r="CC105" s="303">
        <f>IFERROR('生産者価格表(106分類)'!CC105/'生産者価格表(106分類)'!CC$119,0)</f>
        <v>4.0724610600855696E-5</v>
      </c>
      <c r="CD105" s="303">
        <f>IFERROR('生産者価格表(106分類)'!CD105/'生産者価格表(106分類)'!CD$119,0)</f>
        <v>2.6534820523397969E-5</v>
      </c>
      <c r="CE105" s="303">
        <f>IFERROR('生産者価格表(106分類)'!CE105/'生産者価格表(106分類)'!CE$119,0)</f>
        <v>7.0944975702412125E-5</v>
      </c>
      <c r="CF105" s="303">
        <f>IFERROR('生産者価格表(106分類)'!CF105/'生産者価格表(106分類)'!CF$119,0)</f>
        <v>4.0287871850009071E-4</v>
      </c>
      <c r="CG105" s="303">
        <f>IFERROR('生産者価格表(106分類)'!CG105/'生産者価格表(106分類)'!CG$119,0)</f>
        <v>4.5468347530154963E-4</v>
      </c>
      <c r="CH105" s="303">
        <f>IFERROR('生産者価格表(106分類)'!CH105/'生産者価格表(106分類)'!CH$119,0)</f>
        <v>8.5946887553770132E-4</v>
      </c>
      <c r="CI105" s="303">
        <f>IFERROR('生産者価格表(106分類)'!CI105/'生産者価格表(106分類)'!CI$119,0)</f>
        <v>4.1104767473904725E-5</v>
      </c>
      <c r="CJ105" s="303">
        <f>IFERROR('生産者価格表(106分類)'!CJ105/'生産者価格表(106分類)'!CJ$119,0)</f>
        <v>5.3877193671674622E-4</v>
      </c>
      <c r="CK105" s="303">
        <f>IFERROR('生産者価格表(106分類)'!CK105/'生産者価格表(106分類)'!CK$119,0)</f>
        <v>5.1669033797335037E-5</v>
      </c>
      <c r="CL105" s="303">
        <f>IFERROR('生産者価格表(106分類)'!CL105/'生産者価格表(106分類)'!CL$119,0)</f>
        <v>9.3186710555086272E-5</v>
      </c>
      <c r="CM105" s="303">
        <f>IFERROR('生産者価格表(106分類)'!CM105/'生産者価格表(106分類)'!CM$119,0)</f>
        <v>1.1417970053680617E-4</v>
      </c>
      <c r="CN105" s="303">
        <f>IFERROR('生産者価格表(106分類)'!CN105/'生産者価格表(106分類)'!CN$119,0)</f>
        <v>8.2914752135201884E-5</v>
      </c>
      <c r="CO105" s="303">
        <f>IFERROR('生産者価格表(106分類)'!CO105/'生産者価格表(106分類)'!CO$119,0)</f>
        <v>1.2323895558247179E-2</v>
      </c>
      <c r="CP105" s="303">
        <f>IFERROR('生産者価格表(106分類)'!CP105/'生産者価格表(106分類)'!CP$119,0)</f>
        <v>3.8318802924630466E-3</v>
      </c>
      <c r="CQ105" s="303">
        <f>IFERROR('生産者価格表(106分類)'!CQ105/'生産者価格表(106分類)'!CQ$119,0)</f>
        <v>1.1602805724249416E-2</v>
      </c>
      <c r="CR105" s="303">
        <f>IFERROR('生産者価格表(106分類)'!CR105/'生産者価格表(106分類)'!CR$119,0)</f>
        <v>1.0754442924449159E-2</v>
      </c>
      <c r="CS105" s="303">
        <f>IFERROR('生産者価格表(106分類)'!CS105/'生産者価格表(106分類)'!CS$119,0)</f>
        <v>7.7718005979080475E-5</v>
      </c>
      <c r="CT105" s="303">
        <f>IFERROR('生産者価格表(106分類)'!CT105/'生産者価格表(106分類)'!CT$119,0)</f>
        <v>4.7002943504082698E-5</v>
      </c>
      <c r="CU105" s="303">
        <f>IFERROR('生産者価格表(106分類)'!CU105/'生産者価格表(106分類)'!CU$119,0)</f>
        <v>8.6520008697378494E-4</v>
      </c>
      <c r="CV105" s="303">
        <f>IFERROR('生産者価格表(106分類)'!CV105/'生産者価格表(106分類)'!CV$119,0)</f>
        <v>1.4341345339365698E-5</v>
      </c>
      <c r="CW105" s="303">
        <f>IFERROR('生産者価格表(106分類)'!CW105/'生産者価格表(106分類)'!CW$119,0)</f>
        <v>6.7359163745760769E-5</v>
      </c>
      <c r="CX105" s="303">
        <f>IFERROR('生産者価格表(106分類)'!CX105/'生産者価格表(106分類)'!CX$119,0)</f>
        <v>1.2380362961858951E-2</v>
      </c>
      <c r="CY105" s="303">
        <f>IFERROR('生産者価格表(106分類)'!CY105/'生産者価格表(106分類)'!CY$119,0)</f>
        <v>2.704492576515248E-3</v>
      </c>
      <c r="CZ105" s="303">
        <f>IFERROR('生産者価格表(106分類)'!CZ105/'生産者価格表(106分類)'!CZ$119,0)</f>
        <v>2.8812725312203843E-2</v>
      </c>
      <c r="DA105" s="303">
        <f>IFERROR('生産者価格表(106分類)'!DA105/'生産者価格表(106分類)'!DA$119,0)</f>
        <v>9.1395379773823E-5</v>
      </c>
      <c r="DB105" s="303">
        <f>IFERROR('生産者価格表(106分類)'!DB105/'生産者価格表(106分類)'!DB$119,0)</f>
        <v>3.8354377024840783E-4</v>
      </c>
      <c r="DC105" s="303">
        <f>IFERROR('生産者価格表(106分類)'!DC105/'生産者価格表(106分類)'!DC$119,0)</f>
        <v>0</v>
      </c>
      <c r="DD105" s="304">
        <f>IFERROR('生産者価格表(106分類)'!DD105/'生産者価格表(106分類)'!DD$119,0)</f>
        <v>7.4561761192659226E-4</v>
      </c>
      <c r="DE105" s="304">
        <f>IFERROR('生産者価格表(106分類)'!DE105/'生産者価格表(106分類)'!DE$119,0)</f>
        <v>1.6854691428376603E-3</v>
      </c>
    </row>
    <row r="106" spans="1:109" x14ac:dyDescent="0.15">
      <c r="A106" s="309" t="s">
        <v>220</v>
      </c>
      <c r="B106" s="302" t="s">
        <v>221</v>
      </c>
      <c r="C106" s="303">
        <f>IFERROR('生産者価格表(106分類)'!C106/'生産者価格表(106分類)'!C$119,0)</f>
        <v>0</v>
      </c>
      <c r="D106" s="303">
        <f>IFERROR('生産者価格表(106分類)'!D106/'生産者価格表(106分類)'!D$119,0)</f>
        <v>0</v>
      </c>
      <c r="E106" s="303">
        <f>IFERROR('生産者価格表(106分類)'!E106/'生産者価格表(106分類)'!E$119,0)</f>
        <v>0</v>
      </c>
      <c r="F106" s="303">
        <f>IFERROR('生産者価格表(106分類)'!F106/'生産者価格表(106分類)'!F$119,0)</f>
        <v>0</v>
      </c>
      <c r="G106" s="303">
        <f>IFERROR('生産者価格表(106分類)'!G106/'生産者価格表(106分類)'!G$119,0)</f>
        <v>0</v>
      </c>
      <c r="H106" s="303">
        <f>IFERROR('生産者価格表(106分類)'!H106/'生産者価格表(106分類)'!H$119,0)</f>
        <v>0</v>
      </c>
      <c r="I106" s="303">
        <f>IFERROR('生産者価格表(106分類)'!I106/'生産者価格表(106分類)'!I$119,0)</f>
        <v>0</v>
      </c>
      <c r="J106" s="303">
        <f>IFERROR('生産者価格表(106分類)'!J106/'生産者価格表(106分類)'!J$119,0)</f>
        <v>0</v>
      </c>
      <c r="K106" s="303">
        <f>IFERROR('生産者価格表(106分類)'!K106/'生産者価格表(106分類)'!K$119,0)</f>
        <v>0</v>
      </c>
      <c r="L106" s="303">
        <f>IFERROR('生産者価格表(106分類)'!L106/'生産者価格表(106分類)'!L$119,0)</f>
        <v>0</v>
      </c>
      <c r="M106" s="303">
        <f>IFERROR('生産者価格表(106分類)'!M106/'生産者価格表(106分類)'!M$119,0)</f>
        <v>0</v>
      </c>
      <c r="N106" s="303">
        <f>IFERROR('生産者価格表(106分類)'!N106/'生産者価格表(106分類)'!N$119,0)</f>
        <v>0</v>
      </c>
      <c r="O106" s="303">
        <f>IFERROR('生産者価格表(106分類)'!O106/'生産者価格表(106分類)'!O$119,0)</f>
        <v>0</v>
      </c>
      <c r="P106" s="303">
        <f>IFERROR('生産者価格表(106分類)'!P106/'生産者価格表(106分類)'!P$119,0)</f>
        <v>0</v>
      </c>
      <c r="Q106" s="303">
        <f>IFERROR('生産者価格表(106分類)'!Q106/'生産者価格表(106分類)'!Q$119,0)</f>
        <v>0</v>
      </c>
      <c r="R106" s="303">
        <f>IFERROR('生産者価格表(106分類)'!R106/'生産者価格表(106分類)'!R$119,0)</f>
        <v>0</v>
      </c>
      <c r="S106" s="303">
        <f>IFERROR('生産者価格表(106分類)'!S106/'生産者価格表(106分類)'!S$119,0)</f>
        <v>0</v>
      </c>
      <c r="T106" s="303">
        <f>IFERROR('生産者価格表(106分類)'!T106/'生産者価格表(106分類)'!T$119,0)</f>
        <v>0</v>
      </c>
      <c r="U106" s="303">
        <f>IFERROR('生産者価格表(106分類)'!U106/'生産者価格表(106分類)'!U$119,0)</f>
        <v>0</v>
      </c>
      <c r="V106" s="303">
        <f>IFERROR('生産者価格表(106分類)'!V106/'生産者価格表(106分類)'!V$119,0)</f>
        <v>0</v>
      </c>
      <c r="W106" s="303">
        <f>IFERROR('生産者価格表(106分類)'!W106/'生産者価格表(106分類)'!W$119,0)</f>
        <v>0</v>
      </c>
      <c r="X106" s="303">
        <f>IFERROR('生産者価格表(106分類)'!X106/'生産者価格表(106分類)'!X$119,0)</f>
        <v>0</v>
      </c>
      <c r="Y106" s="303">
        <f>IFERROR('生産者価格表(106分類)'!Y106/'生産者価格表(106分類)'!Y$119,0)</f>
        <v>0</v>
      </c>
      <c r="Z106" s="303">
        <f>IFERROR('生産者価格表(106分類)'!Z106/'生産者価格表(106分類)'!Z$119,0)</f>
        <v>0</v>
      </c>
      <c r="AA106" s="303">
        <f>IFERROR('生産者価格表(106分類)'!AA106/'生産者価格表(106分類)'!AA$119,0)</f>
        <v>0</v>
      </c>
      <c r="AB106" s="303">
        <f>IFERROR('生産者価格表(106分類)'!AB106/'生産者価格表(106分類)'!AB$119,0)</f>
        <v>0</v>
      </c>
      <c r="AC106" s="303">
        <f>IFERROR('生産者価格表(106分類)'!AC106/'生産者価格表(106分類)'!AC$119,0)</f>
        <v>0</v>
      </c>
      <c r="AD106" s="303">
        <f>IFERROR('生産者価格表(106分類)'!AD106/'生産者価格表(106分類)'!AD$119,0)</f>
        <v>0</v>
      </c>
      <c r="AE106" s="303">
        <f>IFERROR('生産者価格表(106分類)'!AE106/'生産者価格表(106分類)'!AE$119,0)</f>
        <v>0</v>
      </c>
      <c r="AF106" s="303">
        <f>IFERROR('生産者価格表(106分類)'!AF106/'生産者価格表(106分類)'!AF$119,0)</f>
        <v>0</v>
      </c>
      <c r="AG106" s="303">
        <f>IFERROR('生産者価格表(106分類)'!AG106/'生産者価格表(106分類)'!AG$119,0)</f>
        <v>0</v>
      </c>
      <c r="AH106" s="303">
        <f>IFERROR('生産者価格表(106分類)'!AH106/'生産者価格表(106分類)'!AH$119,0)</f>
        <v>0</v>
      </c>
      <c r="AI106" s="303">
        <f>IFERROR('生産者価格表(106分類)'!AI106/'生産者価格表(106分類)'!AI$119,0)</f>
        <v>0</v>
      </c>
      <c r="AJ106" s="303">
        <f>IFERROR('生産者価格表(106分類)'!AJ106/'生産者価格表(106分類)'!AJ$119,0)</f>
        <v>0</v>
      </c>
      <c r="AK106" s="303">
        <f>IFERROR('生産者価格表(106分類)'!AK106/'生産者価格表(106分類)'!AK$119,0)</f>
        <v>0</v>
      </c>
      <c r="AL106" s="303">
        <f>IFERROR('生産者価格表(106分類)'!AL106/'生産者価格表(106分類)'!AL$119,0)</f>
        <v>0</v>
      </c>
      <c r="AM106" s="303">
        <f>IFERROR('生産者価格表(106分類)'!AM106/'生産者価格表(106分類)'!AM$119,0)</f>
        <v>0</v>
      </c>
      <c r="AN106" s="303">
        <f>IFERROR('生産者価格表(106分類)'!AN106/'生産者価格表(106分類)'!AN$119,0)</f>
        <v>0</v>
      </c>
      <c r="AO106" s="303">
        <f>IFERROR('生産者価格表(106分類)'!AO106/'生産者価格表(106分類)'!AO$119,0)</f>
        <v>0</v>
      </c>
      <c r="AP106" s="303">
        <f>IFERROR('生産者価格表(106分類)'!AP106/'生産者価格表(106分類)'!AP$119,0)</f>
        <v>0</v>
      </c>
      <c r="AQ106" s="303">
        <f>IFERROR('生産者価格表(106分類)'!AQ106/'生産者価格表(106分類)'!AQ$119,0)</f>
        <v>0</v>
      </c>
      <c r="AR106" s="303">
        <f>IFERROR('生産者価格表(106分類)'!AR106/'生産者価格表(106分類)'!AR$119,0)</f>
        <v>0</v>
      </c>
      <c r="AS106" s="303">
        <f>IFERROR('生産者価格表(106分類)'!AS106/'生産者価格表(106分類)'!AS$119,0)</f>
        <v>0</v>
      </c>
      <c r="AT106" s="303">
        <f>IFERROR('生産者価格表(106分類)'!AT106/'生産者価格表(106分類)'!AT$119,0)</f>
        <v>0</v>
      </c>
      <c r="AU106" s="303">
        <f>IFERROR('生産者価格表(106分類)'!AU106/'生産者価格表(106分類)'!AU$119,0)</f>
        <v>0</v>
      </c>
      <c r="AV106" s="303">
        <f>IFERROR('生産者価格表(106分類)'!AV106/'生産者価格表(106分類)'!AV$119,0)</f>
        <v>0</v>
      </c>
      <c r="AW106" s="303">
        <f>IFERROR('生産者価格表(106分類)'!AW106/'生産者価格表(106分類)'!AW$119,0)</f>
        <v>0</v>
      </c>
      <c r="AX106" s="303">
        <f>IFERROR('生産者価格表(106分類)'!AX106/'生産者価格表(106分類)'!AX$119,0)</f>
        <v>0</v>
      </c>
      <c r="AY106" s="303">
        <f>IFERROR('生産者価格表(106分類)'!AY106/'生産者価格表(106分類)'!AY$119,0)</f>
        <v>0</v>
      </c>
      <c r="AZ106" s="303">
        <f>IFERROR('生産者価格表(106分類)'!AZ106/'生産者価格表(106分類)'!AZ$119,0)</f>
        <v>0</v>
      </c>
      <c r="BA106" s="303">
        <f>IFERROR('生産者価格表(106分類)'!BA106/'生産者価格表(106分類)'!BA$119,0)</f>
        <v>0</v>
      </c>
      <c r="BB106" s="303">
        <f>IFERROR('生産者価格表(106分類)'!BB106/'生産者価格表(106分類)'!BB$119,0)</f>
        <v>0</v>
      </c>
      <c r="BC106" s="303">
        <f>IFERROR('生産者価格表(106分類)'!BC106/'生産者価格表(106分類)'!BC$119,0)</f>
        <v>0</v>
      </c>
      <c r="BD106" s="303">
        <f>IFERROR('生産者価格表(106分類)'!BD106/'生産者価格表(106分類)'!BD$119,0)</f>
        <v>0</v>
      </c>
      <c r="BE106" s="303">
        <f>IFERROR('生産者価格表(106分類)'!BE106/'生産者価格表(106分類)'!BE$119,0)</f>
        <v>0</v>
      </c>
      <c r="BF106" s="303">
        <f>IFERROR('生産者価格表(106分類)'!BF106/'生産者価格表(106分類)'!BF$119,0)</f>
        <v>0</v>
      </c>
      <c r="BG106" s="303">
        <f>IFERROR('生産者価格表(106分類)'!BG106/'生産者価格表(106分類)'!BG$119,0)</f>
        <v>0</v>
      </c>
      <c r="BH106" s="303">
        <f>IFERROR('生産者価格表(106分類)'!BH106/'生産者価格表(106分類)'!BH$119,0)</f>
        <v>0</v>
      </c>
      <c r="BI106" s="303">
        <f>IFERROR('生産者価格表(106分類)'!BI106/'生産者価格表(106分類)'!BI$119,0)</f>
        <v>0</v>
      </c>
      <c r="BJ106" s="303">
        <f>IFERROR('生産者価格表(106分類)'!BJ106/'生産者価格表(106分類)'!BJ$119,0)</f>
        <v>0</v>
      </c>
      <c r="BK106" s="303">
        <f>IFERROR('生産者価格表(106分類)'!BK106/'生産者価格表(106分類)'!BK$119,0)</f>
        <v>0</v>
      </c>
      <c r="BL106" s="303">
        <f>IFERROR('生産者価格表(106分類)'!BL106/'生産者価格表(106分類)'!BL$119,0)</f>
        <v>0</v>
      </c>
      <c r="BM106" s="303">
        <f>IFERROR('生産者価格表(106分類)'!BM106/'生産者価格表(106分類)'!BM$119,0)</f>
        <v>0</v>
      </c>
      <c r="BN106" s="303">
        <f>IFERROR('生産者価格表(106分類)'!BN106/'生産者価格表(106分類)'!BN$119,0)</f>
        <v>0</v>
      </c>
      <c r="BO106" s="303">
        <f>IFERROR('生産者価格表(106分類)'!BO106/'生産者価格表(106分類)'!BO$119,0)</f>
        <v>0</v>
      </c>
      <c r="BP106" s="303">
        <f>IFERROR('生産者価格表(106分類)'!BP106/'生産者価格表(106分類)'!BP$119,0)</f>
        <v>0</v>
      </c>
      <c r="BQ106" s="303">
        <f>IFERROR('生産者価格表(106分類)'!BQ106/'生産者価格表(106分類)'!BQ$119,0)</f>
        <v>0</v>
      </c>
      <c r="BR106" s="303">
        <f>IFERROR('生産者価格表(106分類)'!BR106/'生産者価格表(106分類)'!BR$119,0)</f>
        <v>0</v>
      </c>
      <c r="BS106" s="303">
        <f>IFERROR('生産者価格表(106分類)'!BS106/'生産者価格表(106分類)'!BS$119,0)</f>
        <v>1.6075809756855127E-5</v>
      </c>
      <c r="BT106" s="303">
        <f>IFERROR('生産者価格表(106分類)'!BT106/'生産者価格表(106分類)'!BT$119,0)</f>
        <v>0</v>
      </c>
      <c r="BU106" s="303">
        <f>IFERROR('生産者価格表(106分類)'!BU106/'生産者価格表(106分類)'!BU$119,0)</f>
        <v>0</v>
      </c>
      <c r="BV106" s="303">
        <f>IFERROR('生産者価格表(106分類)'!BV106/'生産者価格表(106分類)'!BV$119,0)</f>
        <v>0</v>
      </c>
      <c r="BW106" s="303">
        <f>IFERROR('生産者価格表(106分類)'!BW106/'生産者価格表(106分類)'!BW$119,0)</f>
        <v>0</v>
      </c>
      <c r="BX106" s="303">
        <f>IFERROR('生産者価格表(106分類)'!BX106/'生産者価格表(106分類)'!BX$119,0)</f>
        <v>0</v>
      </c>
      <c r="BY106" s="303">
        <f>IFERROR('生産者価格表(106分類)'!BY106/'生産者価格表(106分類)'!BY$119,0)</f>
        <v>0</v>
      </c>
      <c r="BZ106" s="303">
        <f>IFERROR('生産者価格表(106分類)'!BZ106/'生産者価格表(106分類)'!BZ$119,0)</f>
        <v>0</v>
      </c>
      <c r="CA106" s="303">
        <f>IFERROR('生産者価格表(106分類)'!CA106/'生産者価格表(106分類)'!CA$119,0)</f>
        <v>0</v>
      </c>
      <c r="CB106" s="303">
        <f>IFERROR('生産者価格表(106分類)'!CB106/'生産者価格表(106分類)'!CB$119,0)</f>
        <v>0</v>
      </c>
      <c r="CC106" s="303">
        <f>IFERROR('生産者価格表(106分類)'!CC106/'生産者価格表(106分類)'!CC$119,0)</f>
        <v>0</v>
      </c>
      <c r="CD106" s="303">
        <f>IFERROR('生産者価格表(106分類)'!CD106/'生産者価格表(106分類)'!CD$119,0)</f>
        <v>0</v>
      </c>
      <c r="CE106" s="303">
        <f>IFERROR('生産者価格表(106分類)'!CE106/'生産者価格表(106分類)'!CE$119,0)</f>
        <v>0</v>
      </c>
      <c r="CF106" s="303">
        <f>IFERROR('生産者価格表(106分類)'!CF106/'生産者価格表(106分類)'!CF$119,0)</f>
        <v>0</v>
      </c>
      <c r="CG106" s="303">
        <f>IFERROR('生産者価格表(106分類)'!CG106/'生産者価格表(106分類)'!CG$119,0)</f>
        <v>1.3340850982111372E-4</v>
      </c>
      <c r="CH106" s="303">
        <f>IFERROR('生産者価格表(106分類)'!CH106/'生産者価格表(106分類)'!CH$119,0)</f>
        <v>4.1367414412172489E-2</v>
      </c>
      <c r="CI106" s="303">
        <f>IFERROR('生産者価格表(106分類)'!CI106/'生産者価格表(106分類)'!CI$119,0)</f>
        <v>0</v>
      </c>
      <c r="CJ106" s="303">
        <f>IFERROR('生産者価格表(106分類)'!CJ106/'生産者価格表(106分類)'!CJ$119,0)</f>
        <v>2.5254934533597479E-4</v>
      </c>
      <c r="CK106" s="303">
        <f>IFERROR('生産者価格表(106分類)'!CK106/'生産者価格表(106分類)'!CK$119,0)</f>
        <v>5.8410809327211315E-3</v>
      </c>
      <c r="CL106" s="303">
        <f>IFERROR('生産者価格表(106分類)'!CL106/'生産者価格表(106分類)'!CL$119,0)</f>
        <v>0</v>
      </c>
      <c r="CM106" s="303">
        <f>IFERROR('生産者価格表(106分類)'!CM106/'生産者価格表(106分類)'!CM$119,0)</f>
        <v>9.9159205340402427E-5</v>
      </c>
      <c r="CN106" s="303">
        <f>IFERROR('生産者価格表(106分類)'!CN106/'生産者価格表(106分類)'!CN$119,0)</f>
        <v>1.4113149299608831E-5</v>
      </c>
      <c r="CO106" s="303">
        <f>IFERROR('生産者価格表(106分類)'!CO106/'生産者価格表(106分類)'!CO$119,0)</f>
        <v>0</v>
      </c>
      <c r="CP106" s="303">
        <f>IFERROR('生産者価格表(106分類)'!CP106/'生産者価格表(106分類)'!CP$119,0)</f>
        <v>0</v>
      </c>
      <c r="CQ106" s="303">
        <f>IFERROR('生産者価格表(106分類)'!CQ106/'生産者価格表(106分類)'!CQ$119,0)</f>
        <v>0</v>
      </c>
      <c r="CR106" s="303">
        <f>IFERROR('生産者価格表(106分類)'!CR106/'生産者価格表(106分類)'!CR$119,0)</f>
        <v>0</v>
      </c>
      <c r="CS106" s="303">
        <f>IFERROR('生産者価格表(106分類)'!CS106/'生産者価格表(106分類)'!CS$119,0)</f>
        <v>0</v>
      </c>
      <c r="CT106" s="303">
        <f>IFERROR('生産者価格表(106分類)'!CT106/'生産者価格表(106分類)'!CT$119,0)</f>
        <v>0</v>
      </c>
      <c r="CU106" s="303">
        <f>IFERROR('生産者価格表(106分類)'!CU106/'生産者価格表(106分類)'!CU$119,0)</f>
        <v>2.8603030847332645E-3</v>
      </c>
      <c r="CV106" s="303">
        <f>IFERROR('生産者価格表(106分類)'!CV106/'生産者価格表(106分類)'!CV$119,0)</f>
        <v>0</v>
      </c>
      <c r="CW106" s="303">
        <f>IFERROR('生産者価格表(106分類)'!CW106/'生産者価格表(106分類)'!CW$119,0)</f>
        <v>0</v>
      </c>
      <c r="CX106" s="303">
        <f>IFERROR('生産者価格表(106分類)'!CX106/'生産者価格表(106分類)'!CX$119,0)</f>
        <v>2.9583300751378858E-3</v>
      </c>
      <c r="CY106" s="303">
        <f>IFERROR('生産者価格表(106分類)'!CY106/'生産者価格表(106分類)'!CY$119,0)</f>
        <v>2.2238144862467301E-4</v>
      </c>
      <c r="CZ106" s="303">
        <f>IFERROR('生産者価格表(106分類)'!CZ106/'生産者価格表(106分類)'!CZ$119,0)</f>
        <v>0</v>
      </c>
      <c r="DA106" s="303">
        <f>IFERROR('生産者価格表(106分類)'!DA106/'生産者価格表(106分類)'!DA$119,0)</f>
        <v>2.2818488233685083E-3</v>
      </c>
      <c r="DB106" s="303">
        <f>IFERROR('生産者価格表(106分類)'!DB106/'生産者価格表(106分類)'!DB$119,0)</f>
        <v>1.6559428332447326E-3</v>
      </c>
      <c r="DC106" s="303">
        <f>IFERROR('生産者価格表(106分類)'!DC106/'生産者価格表(106分類)'!DC$119,0)</f>
        <v>0</v>
      </c>
      <c r="DD106" s="304">
        <f>IFERROR('生産者価格表(106分類)'!DD106/'生産者価格表(106分類)'!DD$119,0)</f>
        <v>4.2968956128490199E-4</v>
      </c>
      <c r="DE106" s="304">
        <f>IFERROR('生産者価格表(106分類)'!DE106/'生産者価格表(106分類)'!DE$119,0)</f>
        <v>2.4349981547593062E-4</v>
      </c>
    </row>
    <row r="107" spans="1:109" x14ac:dyDescent="0.15">
      <c r="A107" s="309" t="s">
        <v>222</v>
      </c>
      <c r="B107" s="302" t="s">
        <v>17</v>
      </c>
      <c r="C107" s="303">
        <f>IFERROR('生産者価格表(106分類)'!C107/'生産者価格表(106分類)'!C$119,0)</f>
        <v>3.978474216596466E-6</v>
      </c>
      <c r="D107" s="303">
        <f>IFERROR('生産者価格表(106分類)'!D107/'生産者価格表(106分類)'!D$119,0)</f>
        <v>0</v>
      </c>
      <c r="E107" s="303">
        <f>IFERROR('生産者価格表(106分類)'!E107/'生産者価格表(106分類)'!E$119,0)</f>
        <v>1.0068029676524274E-3</v>
      </c>
      <c r="F107" s="303">
        <f>IFERROR('生産者価格表(106分類)'!F107/'生産者価格表(106分類)'!F$119,0)</f>
        <v>1.3896880272281332E-4</v>
      </c>
      <c r="G107" s="303">
        <f>IFERROR('生産者価格表(106分類)'!G107/'生産者価格表(106分類)'!G$119,0)</f>
        <v>6.510020614606504E-4</v>
      </c>
      <c r="H107" s="303">
        <f>IFERROR('生産者価格表(106分類)'!H107/'生産者価格表(106分類)'!H$119,0)</f>
        <v>0</v>
      </c>
      <c r="I107" s="303">
        <f>IFERROR('生産者価格表(106分類)'!I107/'生産者価格表(106分類)'!I$119,0)</f>
        <v>1.5002333327506469E-4</v>
      </c>
      <c r="J107" s="303">
        <f>IFERROR('生産者価格表(106分類)'!J107/'生産者価格表(106分類)'!J$119,0)</f>
        <v>1.4840499145328412E-4</v>
      </c>
      <c r="K107" s="303">
        <f>IFERROR('生産者価格表(106分類)'!K107/'生産者価格表(106分類)'!K$119,0)</f>
        <v>2.3818522373484188E-5</v>
      </c>
      <c r="L107" s="303">
        <f>IFERROR('生産者価格表(106分類)'!L107/'生産者価格表(106分類)'!L$119,0)</f>
        <v>7.8810543051941278E-5</v>
      </c>
      <c r="M107" s="303">
        <f>IFERROR('生産者価格表(106分類)'!M107/'生産者価格表(106分類)'!M$119,0)</f>
        <v>0</v>
      </c>
      <c r="N107" s="303">
        <f>IFERROR('生産者価格表(106分類)'!N107/'生産者価格表(106分類)'!N$119,0)</f>
        <v>6.5749270956613222E-5</v>
      </c>
      <c r="O107" s="303">
        <f>IFERROR('生産者価格表(106分類)'!O107/'生産者価格表(106分類)'!O$119,0)</f>
        <v>1.3520299764360489E-4</v>
      </c>
      <c r="P107" s="303">
        <f>IFERROR('生産者価格表(106分類)'!P107/'生産者価格表(106分類)'!P$119,0)</f>
        <v>3.8316638086384563E-5</v>
      </c>
      <c r="Q107" s="303">
        <f>IFERROR('生産者価格表(106分類)'!Q107/'生産者価格表(106分類)'!Q$119,0)</f>
        <v>8.7580393857506693E-5</v>
      </c>
      <c r="R107" s="303">
        <f>IFERROR('生産者価格表(106分類)'!R107/'生産者価格表(106分類)'!R$119,0)</f>
        <v>3.9711896881143632E-5</v>
      </c>
      <c r="S107" s="303">
        <f>IFERROR('生産者価格表(106分類)'!S107/'生産者価格表(106分類)'!S$119,0)</f>
        <v>4.1216262465159381E-5</v>
      </c>
      <c r="T107" s="303">
        <f>IFERROR('生産者価格表(106分類)'!T107/'生産者価格表(106分類)'!T$119,0)</f>
        <v>9.3087775315166694E-5</v>
      </c>
      <c r="U107" s="303">
        <f>IFERROR('生産者価格表(106分類)'!U107/'生産者価格表(106分類)'!U$119,0)</f>
        <v>8.2335962747551078E-5</v>
      </c>
      <c r="V107" s="303">
        <f>IFERROR('生産者価格表(106分類)'!V107/'生産者価格表(106分類)'!V$119,0)</f>
        <v>6.6923365576054817E-5</v>
      </c>
      <c r="W107" s="303">
        <f>IFERROR('生産者価格表(106分類)'!W107/'生産者価格表(106分類)'!W$119,0)</f>
        <v>0</v>
      </c>
      <c r="X107" s="303">
        <f>IFERROR('生産者価格表(106分類)'!X107/'生産者価格表(106分類)'!X$119,0)</f>
        <v>6.1824213786228991E-5</v>
      </c>
      <c r="Y107" s="303">
        <f>IFERROR('生産者価格表(106分類)'!Y107/'生産者価格表(106分類)'!Y$119,0)</f>
        <v>0</v>
      </c>
      <c r="Z107" s="303">
        <f>IFERROR('生産者価格表(106分類)'!Z107/'生産者価格表(106分類)'!Z$119,0)</f>
        <v>8.8256579528003809E-5</v>
      </c>
      <c r="AA107" s="303">
        <f>IFERROR('生産者価格表(106分類)'!AA107/'生産者価格表(106分類)'!AA$119,0)</f>
        <v>4.9570704984397941E-5</v>
      </c>
      <c r="AB107" s="303">
        <f>IFERROR('生産者価格表(106分類)'!AB107/'生産者価格表(106分類)'!AB$119,0)</f>
        <v>0</v>
      </c>
      <c r="AC107" s="303">
        <f>IFERROR('生産者価格表(106分類)'!AC107/'生産者価格表(106分類)'!AC$119,0)</f>
        <v>6.7643582404124116E-5</v>
      </c>
      <c r="AD107" s="303">
        <f>IFERROR('生産者価格表(106分類)'!AD107/'生産者価格表(106分類)'!AD$119,0)</f>
        <v>4.6956720065649965E-5</v>
      </c>
      <c r="AE107" s="303">
        <f>IFERROR('生産者価格表(106分類)'!AE107/'生産者価格表(106分類)'!AE$119,0)</f>
        <v>6.334058231108672E-5</v>
      </c>
      <c r="AF107" s="303">
        <f>IFERROR('生産者価格表(106分類)'!AF107/'生産者価格表(106分類)'!AF$119,0)</f>
        <v>4.7408343868520861E-5</v>
      </c>
      <c r="AG107" s="303">
        <f>IFERROR('生産者価格表(106分類)'!AG107/'生産者価格表(106分類)'!AG$119,0)</f>
        <v>5.9618205015083405E-5</v>
      </c>
      <c r="AH107" s="303">
        <f>IFERROR('生産者価格表(106分類)'!AH107/'生産者価格表(106分類)'!AH$119,0)</f>
        <v>5.169750989342632E-5</v>
      </c>
      <c r="AI107" s="303">
        <f>IFERROR('生産者価格表(106分類)'!AI107/'生産者価格表(106分類)'!AI$119,0)</f>
        <v>1.1827274016738121E-4</v>
      </c>
      <c r="AJ107" s="303">
        <f>IFERROR('生産者価格表(106分類)'!AJ107/'生産者価格表(106分類)'!AJ$119,0)</f>
        <v>5.6553562197368749E-5</v>
      </c>
      <c r="AK107" s="303">
        <f>IFERROR('生産者価格表(106分類)'!AK107/'生産者価格表(106分類)'!AK$119,0)</f>
        <v>0</v>
      </c>
      <c r="AL107" s="303">
        <f>IFERROR('生産者価格表(106分類)'!AL107/'生産者価格表(106分類)'!AL$119,0)</f>
        <v>0</v>
      </c>
      <c r="AM107" s="303">
        <f>IFERROR('生産者価格表(106分類)'!AM107/'生産者価格表(106分類)'!AM$119,0)</f>
        <v>0</v>
      </c>
      <c r="AN107" s="303">
        <f>IFERROR('生産者価格表(106分類)'!AN107/'生産者価格表(106分類)'!AN$119,0)</f>
        <v>6.3782361155870665E-5</v>
      </c>
      <c r="AO107" s="303">
        <f>IFERROR('生産者価格表(106分類)'!AO107/'生産者価格表(106分類)'!AO$119,0)</f>
        <v>4.2742653606411397E-5</v>
      </c>
      <c r="AP107" s="303">
        <f>IFERROR('生産者価格表(106分類)'!AP107/'生産者価格表(106分類)'!AP$119,0)</f>
        <v>9.0228277542181719E-5</v>
      </c>
      <c r="AQ107" s="303">
        <f>IFERROR('生産者価格表(106分類)'!AQ107/'生産者価格表(106分類)'!AQ$119,0)</f>
        <v>6.3454646890596651E-5</v>
      </c>
      <c r="AR107" s="303">
        <f>IFERROR('生産者価格表(106分類)'!AR107/'生産者価格表(106分類)'!AR$119,0)</f>
        <v>6.0166881366212502E-5</v>
      </c>
      <c r="AS107" s="303">
        <f>IFERROR('生産者価格表(106分類)'!AS107/'生産者価格表(106分類)'!AS$119,0)</f>
        <v>1.0300445260156473E-4</v>
      </c>
      <c r="AT107" s="303">
        <f>IFERROR('生産者価格表(106分類)'!AT107/'生産者価格表(106分類)'!AT$119,0)</f>
        <v>8.1081644008438447E-5</v>
      </c>
      <c r="AU107" s="303">
        <f>IFERROR('生産者価格表(106分類)'!AU107/'生産者価格表(106分類)'!AU$119,0)</f>
        <v>6.8564033450677818E-5</v>
      </c>
      <c r="AV107" s="303">
        <f>IFERROR('生産者価格表(106分類)'!AV107/'生産者価格表(106分類)'!AV$119,0)</f>
        <v>8.1179754483241186E-5</v>
      </c>
      <c r="AW107" s="303">
        <f>IFERROR('生産者価格表(106分類)'!AW107/'生産者価格表(106分類)'!AW$119,0)</f>
        <v>7.8674214777472431E-5</v>
      </c>
      <c r="AX107" s="303">
        <f>IFERROR('生産者価格表(106分類)'!AX107/'生産者価格表(106分類)'!AX$119,0)</f>
        <v>7.606557845886372E-5</v>
      </c>
      <c r="AY107" s="303">
        <f>IFERROR('生産者価格表(106分類)'!AY107/'生産者価格表(106分類)'!AY$119,0)</f>
        <v>8.7373705280549029E-5</v>
      </c>
      <c r="AZ107" s="303">
        <f>IFERROR('生産者価格表(106分類)'!AZ107/'生産者価格表(106分類)'!AZ$119,0)</f>
        <v>3.6701288215216355E-5</v>
      </c>
      <c r="BA107" s="303">
        <f>IFERROR('生産者価格表(106分類)'!BA107/'生産者価格表(106分類)'!BA$119,0)</f>
        <v>9.118059042735946E-5</v>
      </c>
      <c r="BB107" s="303">
        <f>IFERROR('生産者価格表(106分類)'!BB107/'生産者価格表(106分類)'!BB$119,0)</f>
        <v>8.278844468108592E-5</v>
      </c>
      <c r="BC107" s="303">
        <f>IFERROR('生産者価格表(106分類)'!BC107/'生産者価格表(106分類)'!BC$119,0)</f>
        <v>6.4216266500977126E-5</v>
      </c>
      <c r="BD107" s="303">
        <f>IFERROR('生産者価格表(106分類)'!BD107/'生産者価格表(106分類)'!BD$119,0)</f>
        <v>0</v>
      </c>
      <c r="BE107" s="303">
        <f>IFERROR('生産者価格表(106分類)'!BE107/'生産者価格表(106分類)'!BE$119,0)</f>
        <v>1.1910669975186104E-4</v>
      </c>
      <c r="BF107" s="303">
        <f>IFERROR('生産者価格表(106分類)'!BF107/'生産者価格表(106分類)'!BF$119,0)</f>
        <v>6.3484320971246168E-5</v>
      </c>
      <c r="BG107" s="303">
        <f>IFERROR('生産者価格表(106分類)'!BG107/'生産者価格表(106分類)'!BG$119,0)</f>
        <v>2.9932103554094038E-4</v>
      </c>
      <c r="BH107" s="303">
        <f>IFERROR('生産者価格表(106分類)'!BH107/'生産者価格表(106分類)'!BH$119,0)</f>
        <v>0</v>
      </c>
      <c r="BI107" s="303">
        <f>IFERROR('生産者価格表(106分類)'!BI107/'生産者価格表(106分類)'!BI$119,0)</f>
        <v>7.9501431699511543E-5</v>
      </c>
      <c r="BJ107" s="303">
        <f>IFERROR('生産者価格表(106分類)'!BJ107/'生産者価格表(106分類)'!BJ$119,0)</f>
        <v>7.4067803783806665E-5</v>
      </c>
      <c r="BK107" s="303">
        <f>IFERROR('生産者価格表(106分類)'!BK107/'生産者価格表(106分類)'!BK$119,0)</f>
        <v>1.7289425012167222E-4</v>
      </c>
      <c r="BL107" s="303">
        <f>IFERROR('生産者価格表(106分類)'!BL107/'生産者価格表(106分類)'!BL$119,0)</f>
        <v>1.1020063547846259E-4</v>
      </c>
      <c r="BM107" s="303">
        <f>IFERROR('生産者価格表(106分類)'!BM107/'生産者価格表(106分類)'!BM$119,0)</f>
        <v>3.091064017750431E-4</v>
      </c>
      <c r="BN107" s="303">
        <f>IFERROR('生産者価格表(106分類)'!BN107/'生産者価格表(106分類)'!BN$119,0)</f>
        <v>3.1626970233640284E-4</v>
      </c>
      <c r="BO107" s="303">
        <f>IFERROR('生産者価格表(106分類)'!BO107/'生産者価格表(106分類)'!BO$119,0)</f>
        <v>7.5716097744539071E-5</v>
      </c>
      <c r="BP107" s="303">
        <f>IFERROR('生産者価格表(106分類)'!BP107/'生産者価格表(106分類)'!BP$119,0)</f>
        <v>6.8138073352429074E-5</v>
      </c>
      <c r="BQ107" s="303">
        <f>IFERROR('生産者価格表(106分類)'!BQ107/'生産者価格表(106分類)'!BQ$119,0)</f>
        <v>2.4744335863665474E-4</v>
      </c>
      <c r="BR107" s="303">
        <f>IFERROR('生産者価格表(106分類)'!BR107/'生産者価格表(106分類)'!BR$119,0)</f>
        <v>0</v>
      </c>
      <c r="BS107" s="303">
        <f>IFERROR('生産者価格表(106分類)'!BS107/'生産者価格表(106分類)'!BS$119,0)</f>
        <v>6.7528243311295731E-4</v>
      </c>
      <c r="BT107" s="303">
        <f>IFERROR('生産者価格表(106分類)'!BT107/'生産者価格表(106分類)'!BT$119,0)</f>
        <v>1.4083350815903971E-4</v>
      </c>
      <c r="BU107" s="303">
        <f>IFERROR('生産者価格表(106分類)'!BU107/'生産者価格表(106分類)'!BU$119,0)</f>
        <v>1.6639319248678488E-3</v>
      </c>
      <c r="BV107" s="303">
        <f>IFERROR('生産者価格表(106分類)'!BV107/'生産者価格表(106分類)'!BV$119,0)</f>
        <v>6.302515943147159E-4</v>
      </c>
      <c r="BW107" s="303">
        <f>IFERROR('生産者価格表(106分類)'!BW107/'生産者価格表(106分類)'!BW$119,0)</f>
        <v>3.9423087151700865E-4</v>
      </c>
      <c r="BX107" s="303">
        <f>IFERROR('生産者価格表(106分類)'!BX107/'生産者価格表(106分類)'!BX$119,0)</f>
        <v>1.7190380814686103E-4</v>
      </c>
      <c r="BY107" s="303">
        <f>IFERROR('生産者価格表(106分類)'!BY107/'生産者価格表(106分類)'!BY$119,0)</f>
        <v>1.0268860286550528E-4</v>
      </c>
      <c r="BZ107" s="303">
        <f>IFERROR('生産者価格表(106分類)'!BZ107/'生産者価格表(106分類)'!BZ$119,0)</f>
        <v>0</v>
      </c>
      <c r="CA107" s="303">
        <f>IFERROR('生産者価格表(106分類)'!CA107/'生産者価格表(106分類)'!CA$119,0)</f>
        <v>2.817622838005735E-4</v>
      </c>
      <c r="CB107" s="303">
        <f>IFERROR('生産者価格表(106分類)'!CB107/'生産者価格表(106分類)'!CB$119,0)</f>
        <v>1.3203887652759168E-4</v>
      </c>
      <c r="CC107" s="303">
        <f>IFERROR('生産者価格表(106分類)'!CC107/'生産者価格表(106分類)'!CC$119,0)</f>
        <v>9.1031482519559793E-5</v>
      </c>
      <c r="CD107" s="303">
        <f>IFERROR('生産者価格表(106分類)'!CD107/'生産者価格表(106分類)'!CD$119,0)</f>
        <v>2.0106281530615986E-4</v>
      </c>
      <c r="CE107" s="303">
        <f>IFERROR('生産者価格表(106分類)'!CE107/'生産者価格表(106分類)'!CE$119,0)</f>
        <v>3.328300363113162E-4</v>
      </c>
      <c r="CF107" s="303">
        <f>IFERROR('生産者価格表(106分類)'!CF107/'生産者価格表(106分類)'!CF$119,0)</f>
        <v>2.6646380252940538E-4</v>
      </c>
      <c r="CG107" s="303">
        <f>IFERROR('生産者価格表(106分類)'!CG107/'生産者価格表(106分類)'!CG$119,0)</f>
        <v>3.1284160978226197E-4</v>
      </c>
      <c r="CH107" s="303">
        <f>IFERROR('生産者価格表(106分類)'!CH107/'生産者価格表(106分類)'!CH$119,0)</f>
        <v>1.0588360766468768E-3</v>
      </c>
      <c r="CI107" s="303">
        <f>IFERROR('生産者価格表(106分類)'!CI107/'生産者価格表(106分類)'!CI$119,0)</f>
        <v>1.7582117496011945E-3</v>
      </c>
      <c r="CJ107" s="303">
        <f>IFERROR('生産者価格表(106分類)'!CJ107/'生産者価格表(106分類)'!CJ$119,0)</f>
        <v>2.357127223135765E-4</v>
      </c>
      <c r="CK107" s="303">
        <f>IFERROR('生産者価格表(106分類)'!CK107/'生産者価格表(106分類)'!CK$119,0)</f>
        <v>4.1078948630233246E-3</v>
      </c>
      <c r="CL107" s="303">
        <f>IFERROR('生産者価格表(106分類)'!CL107/'生産者価格表(106分類)'!CL$119,0)</f>
        <v>3.1532911847921785E-4</v>
      </c>
      <c r="CM107" s="303">
        <f>IFERROR('生産者価格表(106分類)'!CM107/'生産者価格表(106分類)'!CM$119,0)</f>
        <v>3.2898475036744856E-4</v>
      </c>
      <c r="CN107" s="303">
        <f>IFERROR('生産者価格表(106分類)'!CN107/'生産者価格表(106分類)'!CN$119,0)</f>
        <v>1.2784161073895665E-3</v>
      </c>
      <c r="CO107" s="303">
        <f>IFERROR('生産者価格表(106分類)'!CO107/'生産者価格表(106分類)'!CO$119,0)</f>
        <v>3.7985793188701671E-4</v>
      </c>
      <c r="CP107" s="303">
        <f>IFERROR('生産者価格表(106分類)'!CP107/'生産者価格表(106分類)'!CP$119,0)</f>
        <v>1.7247210709716256E-4</v>
      </c>
      <c r="CQ107" s="303">
        <f>IFERROR('生産者価格表(106分類)'!CQ107/'生産者価格表(106分類)'!CQ$119,0)</f>
        <v>1.7662379702189688E-4</v>
      </c>
      <c r="CR107" s="303">
        <f>IFERROR('生産者価格表(106分類)'!CR107/'生産者価格表(106分類)'!CR$119,0)</f>
        <v>3.1438183615158419E-4</v>
      </c>
      <c r="CS107" s="303">
        <f>IFERROR('生産者価格表(106分類)'!CS107/'生産者価格表(106分類)'!CS$119,0)</f>
        <v>2.5790106720952758E-3</v>
      </c>
      <c r="CT107" s="303">
        <f>IFERROR('生産者価格表(106分類)'!CT107/'生産者価格表(106分類)'!CT$119,0)</f>
        <v>8.2616145525828122E-4</v>
      </c>
      <c r="CU107" s="303">
        <f>IFERROR('生産者価格表(106分類)'!CU107/'生産者価格表(106分類)'!CU$119,0)</f>
        <v>2.8296731865493151E-3</v>
      </c>
      <c r="CV107" s="303">
        <f>IFERROR('生産者価格表(106分類)'!CV107/'生産者価格表(106分類)'!CV$119,0)</f>
        <v>2.2961490880246468E-4</v>
      </c>
      <c r="CW107" s="303">
        <f>IFERROR('生産者価格表(106分類)'!CW107/'生産者価格表(106分類)'!CW$119,0)</f>
        <v>1.1839475972085743E-3</v>
      </c>
      <c r="CX107" s="303">
        <f>IFERROR('生産者価格表(106分類)'!CX107/'生産者価格表(106分類)'!CX$119,0)</f>
        <v>2.912993817114649E-3</v>
      </c>
      <c r="CY107" s="303">
        <f>IFERROR('生産者価格表(106分類)'!CY107/'生産者価格表(106分類)'!CY$119,0)</f>
        <v>3.6950521644972962E-4</v>
      </c>
      <c r="CZ107" s="303">
        <f>IFERROR('生産者価格表(106分類)'!CZ107/'生産者価格表(106分類)'!CZ$119,0)</f>
        <v>2.318733818015741E-3</v>
      </c>
      <c r="DA107" s="303">
        <f>IFERROR('生産者価格表(106分類)'!DA107/'生産者価格表(106分類)'!DA$119,0)</f>
        <v>4.0780987072269893E-3</v>
      </c>
      <c r="DB107" s="303">
        <f>IFERROR('生産者価格表(106分類)'!DB107/'生産者価格表(106分類)'!DB$119,0)</f>
        <v>7.0135596033427793E-3</v>
      </c>
      <c r="DC107" s="303">
        <f>IFERROR('生産者価格表(106分類)'!DC107/'生産者価格表(106分類)'!DC$119,0)</f>
        <v>0</v>
      </c>
      <c r="DD107" s="304">
        <f>IFERROR('生産者価格表(106分類)'!DD107/'生産者価格表(106分類)'!DD$119,0)</f>
        <v>3.9096952904790522E-4</v>
      </c>
      <c r="DE107" s="304">
        <f>IFERROR('生産者価格表(106分類)'!DE107/'生産者価格表(106分類)'!DE$119,0)</f>
        <v>4.6442089242398682E-4</v>
      </c>
    </row>
    <row r="108" spans="1:109" x14ac:dyDescent="0.15">
      <c r="A108" s="309" t="s">
        <v>223</v>
      </c>
      <c r="B108" s="302" t="s">
        <v>18</v>
      </c>
      <c r="C108" s="303">
        <f>IFERROR('生産者価格表(106分類)'!C108/'生産者価格表(106分類)'!C$119,0)</f>
        <v>1.7455555625316995E-4</v>
      </c>
      <c r="D108" s="303">
        <f>IFERROR('生産者価格表(106分類)'!D108/'生産者価格表(106分類)'!D$119,0)</f>
        <v>7.046386110644685E-4</v>
      </c>
      <c r="E108" s="303">
        <f>IFERROR('生産者価格表(106分類)'!E108/'生産者価格表(106分類)'!E$119,0)</f>
        <v>2.690177529567286E-3</v>
      </c>
      <c r="F108" s="303">
        <f>IFERROR('生産者価格表(106分類)'!F108/'生産者価格表(106分類)'!F$119,0)</f>
        <v>4.7849153021718143E-3</v>
      </c>
      <c r="G108" s="303">
        <f>IFERROR('生産者価格表(106分類)'!G108/'生産者価格表(106分類)'!G$119,0)</f>
        <v>6.734820480790943E-4</v>
      </c>
      <c r="H108" s="303">
        <f>IFERROR('生産者価格表(106分類)'!H108/'生産者価格表(106分類)'!H$119,0)</f>
        <v>0</v>
      </c>
      <c r="I108" s="303">
        <f>IFERROR('生産者価格表(106分類)'!I108/'生産者価格表(106分類)'!I$119,0)</f>
        <v>1.5376285293929564E-3</v>
      </c>
      <c r="J108" s="303">
        <f>IFERROR('生産者価格表(106分類)'!J108/'生産者価格表(106分類)'!J$119,0)</f>
        <v>6.9579278439653111E-4</v>
      </c>
      <c r="K108" s="303">
        <f>IFERROR('生産者価格表(106分類)'!K108/'生産者価格表(106分類)'!K$119,0)</f>
        <v>3.4063356695573167E-4</v>
      </c>
      <c r="L108" s="303">
        <f>IFERROR('生産者価格表(106分類)'!L108/'生産者価格表(106分類)'!L$119,0)</f>
        <v>2.0119005918585177E-5</v>
      </c>
      <c r="M108" s="303">
        <f>IFERROR('生産者価格表(106分類)'!M108/'生産者価格表(106分類)'!M$119,0)</f>
        <v>0</v>
      </c>
      <c r="N108" s="303">
        <f>IFERROR('生産者価格表(106分類)'!N108/'生産者価格表(106分類)'!N$119,0)</f>
        <v>5.6853781356600843E-4</v>
      </c>
      <c r="O108" s="303">
        <f>IFERROR('生産者価格表(106分類)'!O108/'生産者価格表(106分類)'!O$119,0)</f>
        <v>1.0526519102252096E-3</v>
      </c>
      <c r="P108" s="303">
        <f>IFERROR('生産者価格表(106分類)'!P108/'生産者価格表(106分類)'!P$119,0)</f>
        <v>6.0599236850466664E-4</v>
      </c>
      <c r="Q108" s="303">
        <f>IFERROR('生産者価格表(106分類)'!Q108/'生産者価格表(106分類)'!Q$119,0)</f>
        <v>1.1244192501705698E-3</v>
      </c>
      <c r="R108" s="303">
        <f>IFERROR('生産者価格表(106分類)'!R108/'生産者価格表(106分類)'!R$119,0)</f>
        <v>6.6216241541142867E-4</v>
      </c>
      <c r="S108" s="303">
        <f>IFERROR('生産者価格表(106分類)'!S108/'生産者価格表(106分類)'!S$119,0)</f>
        <v>5.8438772138100974E-4</v>
      </c>
      <c r="T108" s="303">
        <f>IFERROR('生産者価格表(106分類)'!T108/'生産者価格表(106分類)'!T$119,0)</f>
        <v>1.0363413598671158E-3</v>
      </c>
      <c r="U108" s="303">
        <f>IFERROR('生産者価格表(106分類)'!U108/'生産者価格表(106分類)'!U$119,0)</f>
        <v>8.1192407709390645E-4</v>
      </c>
      <c r="V108" s="303">
        <f>IFERROR('生産者価格表(106分類)'!V108/'生産者価格表(106分類)'!V$119,0)</f>
        <v>9.1302591607331934E-4</v>
      </c>
      <c r="W108" s="303">
        <f>IFERROR('生産者価格表(106分類)'!W108/'生産者価格表(106分類)'!W$119,0)</f>
        <v>0</v>
      </c>
      <c r="X108" s="303">
        <f>IFERROR('生産者価格表(106分類)'!X108/'生産者価格表(106分類)'!X$119,0)</f>
        <v>2.4444342989324384E-4</v>
      </c>
      <c r="Y108" s="303">
        <f>IFERROR('生産者価格表(106分類)'!Y108/'生産者価格表(106分類)'!Y$119,0)</f>
        <v>0</v>
      </c>
      <c r="Z108" s="303">
        <f>IFERROR('生産者価格表(106分類)'!Z108/'生産者価格表(106分類)'!Z$119,0)</f>
        <v>4.7658552945122057E-4</v>
      </c>
      <c r="AA108" s="303">
        <f>IFERROR('生産者価格表(106分類)'!AA108/'生産者価格表(106分類)'!AA$119,0)</f>
        <v>6.1772724672865128E-4</v>
      </c>
      <c r="AB108" s="303">
        <f>IFERROR('生産者価格表(106分類)'!AB108/'生産者価格表(106分類)'!AB$119,0)</f>
        <v>0</v>
      </c>
      <c r="AC108" s="303">
        <f>IFERROR('生産者価格表(106分類)'!AC108/'生産者価格表(106分類)'!AC$119,0)</f>
        <v>2.7235442389028923E-4</v>
      </c>
      <c r="AD108" s="303">
        <f>IFERROR('生産者価格表(106分類)'!AD108/'生産者価格表(106分類)'!AD$119,0)</f>
        <v>1.2521792017506657E-4</v>
      </c>
      <c r="AE108" s="303">
        <f>IFERROR('生産者価格表(106分類)'!AE108/'生産者価格表(106分類)'!AE$119,0)</f>
        <v>2.5336232924434688E-4</v>
      </c>
      <c r="AF108" s="303">
        <f>IFERROR('生産者価格表(106分類)'!AF108/'生産者価格表(106分類)'!AF$119,0)</f>
        <v>1.8331226295828066E-3</v>
      </c>
      <c r="AG108" s="303">
        <f>IFERROR('生産者価格表(106分類)'!AG108/'生産者価格表(106分類)'!AG$119,0)</f>
        <v>2.3728045596003197E-3</v>
      </c>
      <c r="AH108" s="303">
        <f>IFERROR('生産者価格表(106分類)'!AH108/'生産者価格表(106分類)'!AH$119,0)</f>
        <v>6.5552442544864571E-4</v>
      </c>
      <c r="AI108" s="303">
        <f>IFERROR('生産者価格表(106分類)'!AI108/'生産者価格表(106分類)'!AI$119,0)</f>
        <v>1.4452089424092469E-3</v>
      </c>
      <c r="AJ108" s="303">
        <f>IFERROR('生産者価格表(106分類)'!AJ108/'生産者価格表(106分類)'!AJ$119,0)</f>
        <v>1.4656134428613873E-3</v>
      </c>
      <c r="AK108" s="303">
        <f>IFERROR('生産者価格表(106分類)'!AK108/'生産者価格表(106分類)'!AK$119,0)</f>
        <v>0</v>
      </c>
      <c r="AL108" s="303">
        <f>IFERROR('生産者価格表(106分類)'!AL108/'生産者価格表(106分類)'!AL$119,0)</f>
        <v>0</v>
      </c>
      <c r="AM108" s="303">
        <f>IFERROR('生産者価格表(106分類)'!AM108/'生産者価格表(106分類)'!AM$119,0)</f>
        <v>0</v>
      </c>
      <c r="AN108" s="303">
        <f>IFERROR('生産者価格表(106分類)'!AN108/'生産者価格表(106分類)'!AN$119,0)</f>
        <v>6.1432484692233323E-4</v>
      </c>
      <c r="AO108" s="303">
        <f>IFERROR('生産者価格表(106分類)'!AO108/'生産者価格表(106分類)'!AO$119,0)</f>
        <v>1.1588008311071534E-4</v>
      </c>
      <c r="AP108" s="303">
        <f>IFERROR('生産者価格表(106分類)'!AP108/'生産者価格表(106分類)'!AP$119,0)</f>
        <v>5.1881259586754487E-4</v>
      </c>
      <c r="AQ108" s="303">
        <f>IFERROR('生産者価格表(106分類)'!AQ108/'生産者価格表(106分類)'!AQ$119,0)</f>
        <v>4.0585843456757858E-4</v>
      </c>
      <c r="AR108" s="303">
        <f>IFERROR('生産者価格表(106分類)'!AR108/'生産者価格表(106分類)'!AR$119,0)</f>
        <v>4.5525114282296054E-4</v>
      </c>
      <c r="AS108" s="303">
        <f>IFERROR('生産者価格表(106分類)'!AS108/'生産者価格表(106分類)'!AS$119,0)</f>
        <v>7.7955642537093307E-4</v>
      </c>
      <c r="AT108" s="303">
        <f>IFERROR('生産者価格表(106分類)'!AT108/'生産者価格表(106分類)'!AT$119,0)</f>
        <v>7.7999903934723215E-4</v>
      </c>
      <c r="AU108" s="303">
        <f>IFERROR('生産者価格表(106分類)'!AU108/'生産者価格表(106分類)'!AU$119,0)</f>
        <v>1.1420196821628524E-3</v>
      </c>
      <c r="AV108" s="303">
        <f>IFERROR('生産者価格表(106分類)'!AV108/'生産者価格表(106分類)'!AV$119,0)</f>
        <v>6.7908494429097554E-4</v>
      </c>
      <c r="AW108" s="303">
        <f>IFERROR('生産者価格表(106分類)'!AW108/'生産者価格表(106分類)'!AW$119,0)</f>
        <v>6.9396533516162193E-4</v>
      </c>
      <c r="AX108" s="303">
        <f>IFERROR('生産者価格表(106分類)'!AX108/'生産者価格表(106分類)'!AX$119,0)</f>
        <v>6.5360788174443989E-4</v>
      </c>
      <c r="AY108" s="303">
        <f>IFERROR('生産者価格表(106分類)'!AY108/'生産者価格表(106分類)'!AY$119,0)</f>
        <v>4.6069771875198576E-4</v>
      </c>
      <c r="AZ108" s="303">
        <f>IFERROR('生産者価格表(106分類)'!AZ108/'生産者価格表(106分類)'!AZ$119,0)</f>
        <v>2.5690901750651446E-4</v>
      </c>
      <c r="BA108" s="303">
        <f>IFERROR('生産者価格表(106分類)'!BA108/'生産者価格表(106分類)'!BA$119,0)</f>
        <v>5.5369083172555965E-4</v>
      </c>
      <c r="BB108" s="303">
        <f>IFERROR('生産者価格表(106分類)'!BB108/'生産者価格表(106分類)'!BB$119,0)</f>
        <v>7.6132903049861366E-4</v>
      </c>
      <c r="BC108" s="303">
        <f>IFERROR('生産者価格表(106分類)'!BC108/'生産者価格表(106分類)'!BC$119,0)</f>
        <v>8.4869606267507609E-4</v>
      </c>
      <c r="BD108" s="303">
        <f>IFERROR('生産者価格表(106分類)'!BD108/'生産者価格表(106分類)'!BD$119,0)</f>
        <v>0</v>
      </c>
      <c r="BE108" s="303">
        <f>IFERROR('生産者価格表(106分類)'!BE108/'生産者価格表(106分類)'!BE$119,0)</f>
        <v>7.94044665012407E-5</v>
      </c>
      <c r="BF108" s="303">
        <f>IFERROR('生産者価格表(106分類)'!BF108/'生産者価格表(106分類)'!BF$119,0)</f>
        <v>2.7243451409603121E-4</v>
      </c>
      <c r="BG108" s="303">
        <f>IFERROR('生産者価格表(106分類)'!BG108/'生産者価格表(106分類)'!BG$119,0)</f>
        <v>2.2105819597289635E-4</v>
      </c>
      <c r="BH108" s="303">
        <f>IFERROR('生産者価格表(106分類)'!BH108/'生産者価格表(106分類)'!BH$119,0)</f>
        <v>5.6788397693517385E-4</v>
      </c>
      <c r="BI108" s="303">
        <f>IFERROR('生産者価格表(106分類)'!BI108/'生産者価格表(106分類)'!BI$119,0)</f>
        <v>1.4222671382853292E-3</v>
      </c>
      <c r="BJ108" s="303">
        <f>IFERROR('生産者価格表(106分類)'!BJ108/'生産者価格表(106分類)'!BJ$119,0)</f>
        <v>1.4057766840600041E-4</v>
      </c>
      <c r="BK108" s="303">
        <f>IFERROR('生産者価格表(106分類)'!BK108/'生産者価格表(106分類)'!BK$119,0)</f>
        <v>6.3609349356790303E-4</v>
      </c>
      <c r="BL108" s="303">
        <f>IFERROR('生産者価格表(106分類)'!BL108/'生産者価格表(106分類)'!BL$119,0)</f>
        <v>2.3945049227549624E-5</v>
      </c>
      <c r="BM108" s="303">
        <f>IFERROR('生産者価格表(106分類)'!BM108/'生産者価格表(106分類)'!BM$119,0)</f>
        <v>2.4637005480163373E-3</v>
      </c>
      <c r="BN108" s="303">
        <f>IFERROR('生産者価格表(106分類)'!BN108/'生産者価格表(106分類)'!BN$119,0)</f>
        <v>5.4659390434582322E-4</v>
      </c>
      <c r="BO108" s="303">
        <f>IFERROR('生産者価格表(106分類)'!BO108/'生産者価格表(106分類)'!BO$119,0)</f>
        <v>9.3291647894566784E-5</v>
      </c>
      <c r="BP108" s="303">
        <f>IFERROR('生産者価格表(106分類)'!BP108/'生産者価格表(106分類)'!BP$119,0)</f>
        <v>1.2141897281598263E-4</v>
      </c>
      <c r="BQ108" s="303">
        <f>IFERROR('生産者価格表(106分類)'!BQ108/'生産者価格表(106分類)'!BQ$119,0)</f>
        <v>1.0365150134771552E-3</v>
      </c>
      <c r="BR108" s="303">
        <f>IFERROR('生産者価格表(106分類)'!BR108/'生産者価格表(106分類)'!BR$119,0)</f>
        <v>3.2403062669384697E-3</v>
      </c>
      <c r="BS108" s="303">
        <f>IFERROR('生産者価格表(106分類)'!BS108/'生産者価格表(106分類)'!BS$119,0)</f>
        <v>2.0176781633603883E-3</v>
      </c>
      <c r="BT108" s="303">
        <f>IFERROR('生産者価格表(106分類)'!BT108/'生産者価格表(106分類)'!BT$119,0)</f>
        <v>3.3664714423245158E-3</v>
      </c>
      <c r="BU108" s="303">
        <f>IFERROR('生産者価格表(106分類)'!BU108/'生産者価格表(106分類)'!BU$119,0)</f>
        <v>1.8247003222503881E-3</v>
      </c>
      <c r="BV108" s="303">
        <f>IFERROR('生産者価格表(106分類)'!BV108/'生産者価格表(106分類)'!BV$119,0)</f>
        <v>6.3129638782735188E-4</v>
      </c>
      <c r="BW108" s="303">
        <f>IFERROR('生産者価格表(106分類)'!BW108/'生産者価格表(106分類)'!BW$119,0)</f>
        <v>0</v>
      </c>
      <c r="BX108" s="303">
        <f>IFERROR('生産者価格表(106分類)'!BX108/'生産者価格表(106分類)'!BX$119,0)</f>
        <v>1.6580228409226565E-3</v>
      </c>
      <c r="BY108" s="303">
        <f>IFERROR('生産者価格表(106分類)'!BY108/'生産者価格表(106分類)'!BY$119,0)</f>
        <v>5.8148083813956621E-4</v>
      </c>
      <c r="BZ108" s="303">
        <f>IFERROR('生産者価格表(106分類)'!BZ108/'生産者価格表(106分類)'!BZ$119,0)</f>
        <v>8.2321531761583931E-4</v>
      </c>
      <c r="CA108" s="303">
        <f>IFERROR('生産者価格表(106分類)'!CA108/'生産者価格表(106分類)'!CA$119,0)</f>
        <v>4.7586886063216045E-3</v>
      </c>
      <c r="CB108" s="303">
        <f>IFERROR('生産者価格表(106分類)'!CB108/'生産者価格表(106分類)'!CB$119,0)</f>
        <v>1.600971377897049E-3</v>
      </c>
      <c r="CC108" s="303">
        <f>IFERROR('生産者価格表(106分類)'!CC108/'生産者価格表(106分類)'!CC$119,0)</f>
        <v>5.8859040144883792E-3</v>
      </c>
      <c r="CD108" s="303">
        <f>IFERROR('生産者価格表(106分類)'!CD108/'生産者価格表(106分類)'!CD$119,0)</f>
        <v>1.9074979743263301E-3</v>
      </c>
      <c r="CE108" s="303">
        <f>IFERROR('生産者価格表(106分類)'!CE108/'生産者価格表(106分類)'!CE$119,0)</f>
        <v>3.7740167936283165E-3</v>
      </c>
      <c r="CF108" s="303">
        <f>IFERROR('生産者価格表(106分類)'!CF108/'生産者価格表(106分類)'!CF$119,0)</f>
        <v>5.079636754361753E-3</v>
      </c>
      <c r="CG108" s="303">
        <f>IFERROR('生産者価格表(106分類)'!CG108/'生産者価格表(106分類)'!CG$119,0)</f>
        <v>2.8113578101912708E-3</v>
      </c>
      <c r="CH108" s="303">
        <f>IFERROR('生産者価格表(106分類)'!CH108/'生産者価格表(106分類)'!CH$119,0)</f>
        <v>2.2573145152689393E-3</v>
      </c>
      <c r="CI108" s="303">
        <f>IFERROR('生産者価格表(106分類)'!CI108/'生産者価格表(106分類)'!CI$119,0)</f>
        <v>7.3559662140257331E-4</v>
      </c>
      <c r="CJ108" s="303">
        <f>IFERROR('生産者価格表(106分類)'!CJ108/'生産者価格表(106分類)'!CJ$119,0)</f>
        <v>2.2112098236083126E-3</v>
      </c>
      <c r="CK108" s="303">
        <f>IFERROR('生産者価格表(106分類)'!CK108/'生産者価格表(106分類)'!CK$119,0)</f>
        <v>1.6901974335784237E-3</v>
      </c>
      <c r="CL108" s="303">
        <f>IFERROR('生産者価格表(106分類)'!CL108/'生産者価格表(106分類)'!CL$119,0)</f>
        <v>2.5611080267635982E-3</v>
      </c>
      <c r="CM108" s="303">
        <f>IFERROR('生産者価格表(106分類)'!CM108/'生産者価格表(106分類)'!CM$119,0)</f>
        <v>1.8406689302732455E-3</v>
      </c>
      <c r="CN108" s="303">
        <f>IFERROR('生産者価格表(106分類)'!CN108/'生産者価格表(106分類)'!CN$119,0)</f>
        <v>2.1018138271750781E-3</v>
      </c>
      <c r="CO108" s="303">
        <f>IFERROR('生産者価格表(106分類)'!CO108/'生産者価格表(106分類)'!CO$119,0)</f>
        <v>1.5194175632579675E-3</v>
      </c>
      <c r="CP108" s="303">
        <f>IFERROR('生産者価格表(106分類)'!CP108/'生産者価格表(106分類)'!CP$119,0)</f>
        <v>1.924861117288273E-3</v>
      </c>
      <c r="CQ108" s="303">
        <f>IFERROR('生産者価格表(106分類)'!CQ108/'生産者価格表(106分類)'!CQ$119,0)</f>
        <v>4.3084166762653361E-3</v>
      </c>
      <c r="CR108" s="303">
        <f>IFERROR('生産者価格表(106分類)'!CR108/'生産者価格表(106分類)'!CR$119,0)</f>
        <v>6.0660263091180527E-3</v>
      </c>
      <c r="CS108" s="303">
        <f>IFERROR('生産者価格表(106分類)'!CS108/'生産者価格表(106分類)'!CS$119,0)</f>
        <v>5.8039360637391771E-3</v>
      </c>
      <c r="CT108" s="303">
        <f>IFERROR('生産者価格表(106分類)'!CT108/'生産者価格表(106分類)'!CT$119,0)</f>
        <v>7.9315625355008516E-4</v>
      </c>
      <c r="CU108" s="303">
        <f>IFERROR('生産者価格表(106分類)'!CU108/'生産者価格表(106分類)'!CU$119,0)</f>
        <v>1.1677175999016819E-3</v>
      </c>
      <c r="CV108" s="303">
        <f>IFERROR('生産者価格表(106分類)'!CV108/'生産者価格表(106分類)'!CV$119,0)</f>
        <v>1.0436204672625048E-3</v>
      </c>
      <c r="CW108" s="303">
        <f>IFERROR('生産者価格表(106分類)'!CW108/'生産者価格表(106分類)'!CW$119,0)</f>
        <v>2.3062213078275124E-3</v>
      </c>
      <c r="CX108" s="303">
        <f>IFERROR('生産者価格表(106分類)'!CX108/'生産者価格表(106分類)'!CX$119,0)</f>
        <v>2.6351839215128007E-3</v>
      </c>
      <c r="CY108" s="303">
        <f>IFERROR('生産者価格表(106分類)'!CY108/'生産者価格表(106分類)'!CY$119,0)</f>
        <v>8.4282890337634942E-4</v>
      </c>
      <c r="CZ108" s="303">
        <f>IFERROR('生産者価格表(106分類)'!CZ108/'生産者価格表(106分類)'!CZ$119,0)</f>
        <v>4.6316956031900586E-3</v>
      </c>
      <c r="DA108" s="303">
        <f>IFERROR('生産者価格表(106分類)'!DA108/'生産者価格表(106分類)'!DA$119,0)</f>
        <v>2.3889646421307114E-3</v>
      </c>
      <c r="DB108" s="303">
        <f>IFERROR('生産者価格表(106分類)'!DB108/'生産者価格表(106分類)'!DB$119,0)</f>
        <v>1.4663072244758112E-3</v>
      </c>
      <c r="DC108" s="303">
        <f>IFERROR('生産者価格表(106分類)'!DC108/'生産者価格表(106分類)'!DC$119,0)</f>
        <v>0</v>
      </c>
      <c r="DD108" s="304">
        <f>IFERROR('生産者価格表(106分類)'!DD108/'生産者価格表(106分類)'!DD$119,0)</f>
        <v>1.9565609210022252E-4</v>
      </c>
      <c r="DE108" s="304">
        <f>IFERROR('生産者価格表(106分類)'!DE108/'生産者価格表(106分類)'!DE$119,0)</f>
        <v>1.5420108190486185E-3</v>
      </c>
    </row>
    <row r="109" spans="1:109" x14ac:dyDescent="0.15">
      <c r="A109" s="310" t="s">
        <v>224</v>
      </c>
      <c r="B109" s="311" t="s">
        <v>19</v>
      </c>
      <c r="C109" s="312">
        <f>IFERROR('生産者価格表(106分類)'!C109/'生産者価格表(106分類)'!C$119,0)</f>
        <v>3.7485308396091174E-3</v>
      </c>
      <c r="D109" s="312">
        <f>IFERROR('生産者価格表(106分類)'!D109/'生産者価格表(106分類)'!D$119,0)</f>
        <v>1.0149273298810262E-4</v>
      </c>
      <c r="E109" s="312">
        <f>IFERROR('生産者価格表(106分類)'!E109/'生産者価格表(106分類)'!E$119,0)</f>
        <v>6.7757839723008365E-4</v>
      </c>
      <c r="F109" s="312">
        <f>IFERROR('生産者価格表(106分類)'!F109/'生産者価格表(106分類)'!F$119,0)</f>
        <v>4.4309105626042268E-3</v>
      </c>
      <c r="G109" s="312">
        <f>IFERROR('生産者価格表(106分類)'!G109/'生産者価格表(106分類)'!G$119,0)</f>
        <v>8.0942632633985538E-3</v>
      </c>
      <c r="H109" s="312">
        <f>IFERROR('生産者価格表(106分類)'!H109/'生産者価格表(106分類)'!H$119,0)</f>
        <v>0</v>
      </c>
      <c r="I109" s="312">
        <f>IFERROR('生産者価格表(106分類)'!I109/'生産者価格表(106分類)'!I$119,0)</f>
        <v>1.3073493510163195E-2</v>
      </c>
      <c r="J109" s="312">
        <f>IFERROR('生産者価格表(106分類)'!J109/'生産者価格表(106分類)'!J$119,0)</f>
        <v>1.0236684631073639E-2</v>
      </c>
      <c r="K109" s="312">
        <f>IFERROR('生産者価格表(106分類)'!K109/'生産者価格表(106分類)'!K$119,0)</f>
        <v>1.3496033929054666E-2</v>
      </c>
      <c r="L109" s="312">
        <f>IFERROR('生産者価格表(106分類)'!L109/'生産者価格表(106分類)'!L$119,0)</f>
        <v>1.8661443897086089E-2</v>
      </c>
      <c r="M109" s="312">
        <f>IFERROR('生産者価格表(106分類)'!M109/'生産者価格表(106分類)'!M$119,0)</f>
        <v>0</v>
      </c>
      <c r="N109" s="312">
        <f>IFERROR('生産者価格表(106分類)'!N109/'生産者価格表(106分類)'!N$119,0)</f>
        <v>2.3979145878294233E-3</v>
      </c>
      <c r="O109" s="312">
        <f>IFERROR('生産者価格表(106分類)'!O109/'生産者価格表(106分類)'!O$119,0)</f>
        <v>2.9307537008008491E-3</v>
      </c>
      <c r="P109" s="312">
        <f>IFERROR('生産者価格表(106分類)'!P109/'生産者価格表(106分類)'!P$119,0)</f>
        <v>5.0737123693771072E-3</v>
      </c>
      <c r="Q109" s="312">
        <f>IFERROR('生産者価格表(106分類)'!Q109/'生産者価格表(106分類)'!Q$119,0)</f>
        <v>1.8829784679363941E-3</v>
      </c>
      <c r="R109" s="312">
        <f>IFERROR('生産者価格表(106分類)'!R109/'生産者価格表(106分類)'!R$119,0)</f>
        <v>1.7392918431763805E-3</v>
      </c>
      <c r="S109" s="312">
        <f>IFERROR('生産者価格表(106分類)'!S109/'生産者価格表(106分類)'!S$119,0)</f>
        <v>1.8628278624878284E-3</v>
      </c>
      <c r="T109" s="312">
        <f>IFERROR('生産者価格表(106分類)'!T109/'生産者価格表(106分類)'!T$119,0)</f>
        <v>2.125414523091956E-3</v>
      </c>
      <c r="U109" s="312">
        <f>IFERROR('生産者価格表(106分類)'!U109/'生産者価格表(106分類)'!U$119,0)</f>
        <v>2.8131453938746618E-4</v>
      </c>
      <c r="V109" s="312">
        <f>IFERROR('生産者価格表(106分類)'!V109/'生産者価格表(106分類)'!V$119,0)</f>
        <v>6.4126924943055386E-3</v>
      </c>
      <c r="W109" s="312">
        <f>IFERROR('生産者価格表(106分類)'!W109/'生産者価格表(106分類)'!W$119,0)</f>
        <v>0</v>
      </c>
      <c r="X109" s="312">
        <f>IFERROR('生産者価格表(106分類)'!X109/'生産者価格表(106分類)'!X$119,0)</f>
        <v>3.4336217195121021E-4</v>
      </c>
      <c r="Y109" s="312">
        <f>IFERROR('生産者価格表(106分類)'!Y109/'生産者価格表(106分類)'!Y$119,0)</f>
        <v>0</v>
      </c>
      <c r="Z109" s="312">
        <f>IFERROR('生産者価格表(106分類)'!Z109/'生産者価格表(106分類)'!Z$119,0)</f>
        <v>1.9945986973328861E-3</v>
      </c>
      <c r="AA109" s="312">
        <f>IFERROR('生産者価格表(106分類)'!AA109/'生産者価格表(106分類)'!AA$119,0)</f>
        <v>1.1149595490336891E-2</v>
      </c>
      <c r="AB109" s="312">
        <f>IFERROR('生産者価格表(106分類)'!AB109/'生産者価格表(106分類)'!AB$119,0)</f>
        <v>4.6253469010175765E-4</v>
      </c>
      <c r="AC109" s="312">
        <f>IFERROR('生産者価格表(106分類)'!AC109/'生産者価格表(106分類)'!AC$119,0)</f>
        <v>4.9344213269534752E-3</v>
      </c>
      <c r="AD109" s="312">
        <f>IFERROR('生産者価格表(106分類)'!AD109/'生産者価格表(106分類)'!AD$119,0)</f>
        <v>1.5130498687820546E-3</v>
      </c>
      <c r="AE109" s="312">
        <f>IFERROR('生産者価格表(106分類)'!AE109/'生産者価格表(106分類)'!AE$119,0)</f>
        <v>4.940565420264764E-3</v>
      </c>
      <c r="AF109" s="312">
        <f>IFERROR('生産者価格表(106分類)'!AF109/'生産者価格表(106分類)'!AF$119,0)</f>
        <v>4.2825537294563839E-3</v>
      </c>
      <c r="AG109" s="312">
        <f>IFERROR('生産者価格表(106分類)'!AG109/'生産者価格表(106分類)'!AG$119,0)</f>
        <v>3.0166811737632202E-3</v>
      </c>
      <c r="AH109" s="312">
        <f>IFERROR('生産者価格表(106分類)'!AH109/'生産者価格表(106分類)'!AH$119,0)</f>
        <v>1.1461781064885988E-2</v>
      </c>
      <c r="AI109" s="312">
        <f>IFERROR('生産者価格表(106分類)'!AI109/'生産者価格表(106分類)'!AI$119,0)</f>
        <v>1.4102329273460996E-3</v>
      </c>
      <c r="AJ109" s="312">
        <f>IFERROR('生産者価格表(106分類)'!AJ109/'生産者価格表(106分類)'!AJ$119,0)</f>
        <v>1.0967408421064371E-2</v>
      </c>
      <c r="AK109" s="312">
        <f>IFERROR('生産者価格表(106分類)'!AK109/'生産者価格表(106分類)'!AK$119,0)</f>
        <v>0</v>
      </c>
      <c r="AL109" s="312">
        <f>IFERROR('生産者価格表(106分類)'!AL109/'生産者価格表(106分類)'!AL$119,0)</f>
        <v>0</v>
      </c>
      <c r="AM109" s="312">
        <f>IFERROR('生産者価格表(106分類)'!AM109/'生産者価格表(106分類)'!AM$119,0)</f>
        <v>0</v>
      </c>
      <c r="AN109" s="312">
        <f>IFERROR('生産者価格表(106分類)'!AN109/'生産者価格表(106分類)'!AN$119,0)</f>
        <v>5.1965839510151463E-3</v>
      </c>
      <c r="AO109" s="312">
        <f>IFERROR('生産者価格表(106分類)'!AO109/'生産者価格表(106分類)'!AO$119,0)</f>
        <v>3.5557138616800236E-3</v>
      </c>
      <c r="AP109" s="312">
        <f>IFERROR('生産者価格表(106分類)'!AP109/'生産者価格表(106分類)'!AP$119,0)</f>
        <v>2.3459352160967247E-3</v>
      </c>
      <c r="AQ109" s="312">
        <f>IFERROR('生産者価格表(106分類)'!AQ109/'生産者価格表(106分類)'!AQ$119,0)</f>
        <v>2.2730585391106798E-3</v>
      </c>
      <c r="AR109" s="312">
        <f>IFERROR('生産者価格表(106分類)'!AR109/'生産者価格表(106分類)'!AR$119,0)</f>
        <v>4.710753804077158E-3</v>
      </c>
      <c r="AS109" s="312">
        <f>IFERROR('生産者価格表(106分類)'!AS109/'生産者価格表(106分類)'!AS$119,0)</f>
        <v>8.1022366012276255E-3</v>
      </c>
      <c r="AT109" s="312">
        <f>IFERROR('生産者価格表(106分類)'!AT109/'生産者価格表(106分類)'!AT$119,0)</f>
        <v>5.6622191844058001E-3</v>
      </c>
      <c r="AU109" s="312">
        <f>IFERROR('生産者価格表(106分類)'!AU109/'生産者価格表(106分類)'!AU$119,0)</f>
        <v>2.2626131038723679E-3</v>
      </c>
      <c r="AV109" s="312">
        <f>IFERROR('生産者価格表(106分類)'!AV109/'生産者価格表(106分類)'!AV$119,0)</f>
        <v>5.4714844082872889E-4</v>
      </c>
      <c r="AW109" s="312">
        <f>IFERROR('生産者価格表(106分類)'!AW109/'生産者価格表(106分類)'!AW$119,0)</f>
        <v>6.0386540454509749E-4</v>
      </c>
      <c r="AX109" s="312">
        <f>IFERROR('生産者価格表(106分類)'!AX109/'生産者価格表(106分類)'!AX$119,0)</f>
        <v>3.8611721765221905E-3</v>
      </c>
      <c r="AY109" s="312">
        <f>IFERROR('生産者価格表(106分類)'!AY109/'生産者価格表(106分類)'!AY$119,0)</f>
        <v>4.130393340535045E-4</v>
      </c>
      <c r="AZ109" s="312">
        <f>IFERROR('生産者価格表(106分類)'!AZ109/'生産者価格表(106分類)'!AZ$119,0)</f>
        <v>1.2111425111021397E-3</v>
      </c>
      <c r="BA109" s="312">
        <f>IFERROR('生産者価格表(106分類)'!BA109/'生産者価格表(106分類)'!BA$119,0)</f>
        <v>3.2943943758754657E-3</v>
      </c>
      <c r="BB109" s="312">
        <f>IFERROR('生産者価格表(106分類)'!BB109/'生産者価格表(106分類)'!BB$119,0)</f>
        <v>1.1054692319180297E-3</v>
      </c>
      <c r="BC109" s="312">
        <f>IFERROR('生産者価格表(106分類)'!BC109/'生産者価格表(106分類)'!BC$119,0)</f>
        <v>1.1900257675000897E-3</v>
      </c>
      <c r="BD109" s="312">
        <f>IFERROR('生産者価格表(106分類)'!BD109/'生産者価格表(106分類)'!BD$119,0)</f>
        <v>0</v>
      </c>
      <c r="BE109" s="312">
        <f>IFERROR('生産者価格表(106分類)'!BE109/'生産者価格表(106分類)'!BE$119,0)</f>
        <v>7.3449131513647647E-4</v>
      </c>
      <c r="BF109" s="312">
        <f>IFERROR('生産者価格表(106分類)'!BF109/'生産者価格表(106分類)'!BF$119,0)</f>
        <v>1.0210014354764087E-3</v>
      </c>
      <c r="BG109" s="312">
        <f>IFERROR('生産者価格表(106分類)'!BG109/'生産者価格表(106分類)'!BG$119,0)</f>
        <v>1.556881294494827E-2</v>
      </c>
      <c r="BH109" s="312">
        <f>IFERROR('生産者価格表(106分類)'!BH109/'生産者価格表(106分類)'!BH$119,0)</f>
        <v>1.4153416040538179E-2</v>
      </c>
      <c r="BI109" s="312">
        <f>IFERROR('生産者価格表(106分類)'!BI109/'生産者価格表(106分類)'!BI$119,0)</f>
        <v>1.9673235640896075E-3</v>
      </c>
      <c r="BJ109" s="312">
        <f>IFERROR('生産者価格表(106分類)'!BJ109/'生産者価格表(106分類)'!BJ$119,0)</f>
        <v>1.8093706352901341E-3</v>
      </c>
      <c r="BK109" s="312">
        <f>IFERROR('生産者価格表(106分類)'!BK109/'生産者価格表(106分類)'!BK$119,0)</f>
        <v>1.6185262014586279E-2</v>
      </c>
      <c r="BL109" s="312">
        <f>IFERROR('生産者価格表(106分類)'!BL109/'生産者価格表(106分類)'!BL$119,0)</f>
        <v>1.7954158137911912E-2</v>
      </c>
      <c r="BM109" s="312">
        <f>IFERROR('生産者価格表(106分類)'!BM109/'生産者価格表(106分類)'!BM$119,0)</f>
        <v>4.9370170503277334E-3</v>
      </c>
      <c r="BN109" s="312">
        <f>IFERROR('生産者価格表(106分類)'!BN109/'生産者価格表(106分類)'!BN$119,0)</f>
        <v>1.2987631152103085E-2</v>
      </c>
      <c r="BO109" s="312">
        <f>IFERROR('生産者価格表(106分類)'!BO109/'生産者価格表(106分類)'!BO$119,0)</f>
        <v>6.2755698754442734E-3</v>
      </c>
      <c r="BP109" s="312">
        <f>IFERROR('生産者価格表(106分類)'!BP109/'生産者価格表(106分類)'!BP$119,0)</f>
        <v>2.207058797009507E-3</v>
      </c>
      <c r="BQ109" s="312">
        <f>IFERROR('生産者価格表(106分類)'!BQ109/'生産者価格表(106分類)'!BQ$119,0)</f>
        <v>1.0202579643140345E-2</v>
      </c>
      <c r="BR109" s="312">
        <f>IFERROR('生産者価格表(106分類)'!BR109/'生産者価格表(106分類)'!BR$119,0)</f>
        <v>2.0086110390705261E-2</v>
      </c>
      <c r="BS109" s="312">
        <f>IFERROR('生産者価格表(106分類)'!BS109/'生産者価格表(106分類)'!BS$119,0)</f>
        <v>6.9914462147313275E-3</v>
      </c>
      <c r="BT109" s="312">
        <f>IFERROR('生産者価格表(106分類)'!BT109/'生産者価格表(106分類)'!BT$119,0)</f>
        <v>5.1452656507703799E-3</v>
      </c>
      <c r="BU109" s="312">
        <f>IFERROR('生産者価格表(106分類)'!BU109/'生産者価格表(106分類)'!BU$119,0)</f>
        <v>1.2688110568360359E-2</v>
      </c>
      <c r="BV109" s="312">
        <f>IFERROR('生産者価格表(106分類)'!BV109/'生産者価格表(106分類)'!BV$119,0)</f>
        <v>1.2838904895661294E-3</v>
      </c>
      <c r="BW109" s="312">
        <f>IFERROR('生産者価格表(106分類)'!BW109/'生産者価格表(106分類)'!BW$119,0)</f>
        <v>1.0686207074436754E-4</v>
      </c>
      <c r="BX109" s="312">
        <f>IFERROR('生産者価格表(106分類)'!BX109/'生産者価格表(106分類)'!BX$119,0)</f>
        <v>8.1871841466488043E-3</v>
      </c>
      <c r="BY109" s="312">
        <f>IFERROR('生産者価格表(106分類)'!BY109/'生産者価格表(106分類)'!BY$119,0)</f>
        <v>4.7229011849873421E-3</v>
      </c>
      <c r="BZ109" s="312">
        <f>IFERROR('生産者価格表(106分類)'!BZ109/'生産者価格表(106分類)'!BZ$119,0)</f>
        <v>0</v>
      </c>
      <c r="CA109" s="312">
        <f>IFERROR('生産者価格表(106分類)'!CA109/'生産者価格表(106分類)'!CA$119,0)</f>
        <v>2.8694829535469897E-3</v>
      </c>
      <c r="CB109" s="312">
        <f>IFERROR('生産者価格表(106分類)'!CB109/'生産者価格表(106分類)'!CB$119,0)</f>
        <v>6.3916183862351254E-3</v>
      </c>
      <c r="CC109" s="312">
        <f>IFERROR('生産者価格表(106分類)'!CC109/'生産者価格表(106分類)'!CC$119,0)</f>
        <v>9.9895074238569564E-4</v>
      </c>
      <c r="CD109" s="312">
        <f>IFERROR('生産者価格表(106分類)'!CD109/'生産者価格表(106分類)'!CD$119,0)</f>
        <v>3.4971252120733981E-3</v>
      </c>
      <c r="CE109" s="312">
        <f>IFERROR('生産者価格表(106分類)'!CE109/'生産者価格表(106分類)'!CE$119,0)</f>
        <v>1.052118254895772E-2</v>
      </c>
      <c r="CF109" s="312">
        <f>IFERROR('生産者価格表(106分類)'!CF109/'生産者価格表(106分類)'!CF$119,0)</f>
        <v>1.7088241807261184E-3</v>
      </c>
      <c r="CG109" s="312">
        <f>IFERROR('生産者価格表(106分類)'!CG109/'生産者価格表(106分類)'!CG$119,0)</f>
        <v>3.3382182499521922E-3</v>
      </c>
      <c r="CH109" s="312">
        <f>IFERROR('生産者価格表(106分類)'!CH109/'生産者価格表(106分類)'!CH$119,0)</f>
        <v>9.9979380710298986E-3</v>
      </c>
      <c r="CI109" s="312">
        <f>IFERROR('生産者価格表(106分類)'!CI109/'生産者価格表(106分類)'!CI$119,0)</f>
        <v>9.5398803815523235E-4</v>
      </c>
      <c r="CJ109" s="312">
        <f>IFERROR('生産者価格表(106分類)'!CJ109/'生産者価格表(106分類)'!CJ$119,0)</f>
        <v>2.1999854082600471E-3</v>
      </c>
      <c r="CK109" s="312">
        <f>IFERROR('生産者価格表(106分類)'!CK109/'生産者価格表(106分類)'!CK$119,0)</f>
        <v>1.3289275492674572E-3</v>
      </c>
      <c r="CL109" s="312">
        <f>IFERROR('生産者価格表(106分類)'!CL109/'生産者価格表(106分類)'!CL$119,0)</f>
        <v>8.4471706202354454E-4</v>
      </c>
      <c r="CM109" s="312">
        <f>IFERROR('生産者価格表(106分類)'!CM109/'生産者価格表(106分類)'!CM$119,0)</f>
        <v>1.0915052756347641E-2</v>
      </c>
      <c r="CN109" s="312">
        <f>IFERROR('生産者価格表(106分類)'!CN109/'生産者価格表(106分類)'!CN$119,0)</f>
        <v>1.6706440483411954E-3</v>
      </c>
      <c r="CO109" s="312">
        <f>IFERROR('生産者価格表(106分類)'!CO109/'生産者価格表(106分類)'!CO$119,0)</f>
        <v>2.112008968148605E-3</v>
      </c>
      <c r="CP109" s="312">
        <f>IFERROR('生産者価格表(106分類)'!CP109/'生産者価格表(106分類)'!CP$119,0)</f>
        <v>1.20557227124303E-2</v>
      </c>
      <c r="CQ109" s="312">
        <f>IFERROR('生産者価格表(106分類)'!CQ109/'生産者価格表(106分類)'!CQ$119,0)</f>
        <v>1.3618029876355894E-2</v>
      </c>
      <c r="CR109" s="312">
        <f>IFERROR('生産者価格表(106分類)'!CR109/'生産者価格表(106分類)'!CR$119,0)</f>
        <v>4.4003047066647231E-3</v>
      </c>
      <c r="CS109" s="312">
        <f>IFERROR('生産者価格表(106分類)'!CS109/'生産者価格表(106分類)'!CS$119,0)</f>
        <v>6.7724362865741773E-3</v>
      </c>
      <c r="CT109" s="312">
        <f>IFERROR('生産者価格表(106分類)'!CT109/'生産者価格表(106分類)'!CT$119,0)</f>
        <v>5.4688440473276909E-3</v>
      </c>
      <c r="CU109" s="312">
        <f>IFERROR('生産者価格表(106分類)'!CU109/'生産者価格表(106分類)'!CU$119,0)</f>
        <v>2.6924058650582819E-4</v>
      </c>
      <c r="CV109" s="312">
        <f>IFERROR('生産者価格表(106分類)'!CV109/'生産者価格表(106分類)'!CV$119,0)</f>
        <v>1.0801257099445267E-3</v>
      </c>
      <c r="CW109" s="312">
        <f>IFERROR('生産者価格表(106分類)'!CW109/'生産者価格表(106分類)'!CW$119,0)</f>
        <v>5.5991793188719594E-3</v>
      </c>
      <c r="CX109" s="312">
        <f>IFERROR('生産者価格表(106分類)'!CX109/'生産者価格表(106分類)'!CX$119,0)</f>
        <v>2.4435908900632504E-3</v>
      </c>
      <c r="CY109" s="312">
        <f>IFERROR('生産者価格表(106分類)'!CY109/'生産者価格表(106分類)'!CY$119,0)</f>
        <v>1.6172904164627247E-3</v>
      </c>
      <c r="CZ109" s="312">
        <f>IFERROR('生産者価格表(106分類)'!CZ109/'生産者価格表(106分類)'!CZ$119,0)</f>
        <v>8.654261365583605E-3</v>
      </c>
      <c r="DA109" s="312">
        <f>IFERROR('生産者価格表(106分類)'!DA109/'生産者価格表(106分類)'!DA$119,0)</f>
        <v>1.7235021972294949E-3</v>
      </c>
      <c r="DB109" s="312">
        <f>IFERROR('生産者価格表(106分類)'!DB109/'生産者価格表(106分類)'!DB$119,0)</f>
        <v>7.2309668047303727E-3</v>
      </c>
      <c r="DC109" s="312">
        <f>IFERROR('生産者価格表(106分類)'!DC109/'生産者価格表(106分類)'!DC$119,0)</f>
        <v>0</v>
      </c>
      <c r="DD109" s="313">
        <f>IFERROR('生産者価格表(106分類)'!DD109/'生産者価格表(106分類)'!DD$119,0)</f>
        <v>0</v>
      </c>
      <c r="DE109" s="308">
        <f>IFERROR('生産者価格表(106分類)'!DE109/'生産者価格表(106分類)'!DE$119,0)</f>
        <v>5.7585226092975866E-3</v>
      </c>
    </row>
    <row r="110" spans="1:109" x14ac:dyDescent="0.15">
      <c r="A110" s="314" t="s">
        <v>229</v>
      </c>
      <c r="B110" s="315" t="s">
        <v>227</v>
      </c>
      <c r="C110" s="316">
        <f>IFERROR('生産者価格表(106分類)'!C110/'生産者価格表(106分類)'!C$119,0)</f>
        <v>0.42289539801806092</v>
      </c>
      <c r="D110" s="316">
        <f>IFERROR('生産者価格表(106分類)'!D110/'生産者価格表(106分類)'!D$119,0)</f>
        <v>0.71941288419800942</v>
      </c>
      <c r="E110" s="316">
        <f>IFERROR('生産者価格表(106分類)'!E110/'生産者価格表(106分類)'!E$119,0)</f>
        <v>0.34871375886867562</v>
      </c>
      <c r="F110" s="316">
        <f>IFERROR('生産者価格表(106分類)'!F110/'生産者価格表(106分類)'!F$119,0)</f>
        <v>0.49920812162939704</v>
      </c>
      <c r="G110" s="316">
        <f>IFERROR('生産者価格表(106分類)'!G110/'生産者価格表(106分類)'!G$119,0)</f>
        <v>0.50546286613590041</v>
      </c>
      <c r="H110" s="316">
        <f>IFERROR('生産者価格表(106分類)'!H110/'生産者価格表(106分類)'!H$119,0)</f>
        <v>0</v>
      </c>
      <c r="I110" s="316">
        <f>IFERROR('生産者価格表(106分類)'!I110/'生産者価格表(106分類)'!I$119,0)</f>
        <v>0.42324104833118958</v>
      </c>
      <c r="J110" s="316">
        <f>IFERROR('生産者価格表(106分類)'!J110/'生産者価格表(106分類)'!J$119,0)</f>
        <v>0.73250002416488491</v>
      </c>
      <c r="K110" s="316">
        <f>IFERROR('生産者価格表(106分類)'!K110/'生産者価格表(106分類)'!K$119,0)</f>
        <v>0.46224566194399891</v>
      </c>
      <c r="L110" s="316">
        <f>IFERROR('生産者価格表(106分類)'!L110/'生産者価格表(106分類)'!L$119,0)</f>
        <v>0.78425317383980286</v>
      </c>
      <c r="M110" s="316">
        <f>IFERROR('生産者価格表(106分類)'!M110/'生産者価格表(106分類)'!M$119,0)</f>
        <v>0</v>
      </c>
      <c r="N110" s="316">
        <f>IFERROR('生産者価格表(106分類)'!N110/'生産者価格表(106分類)'!N$119,0)</f>
        <v>0.6660478499988397</v>
      </c>
      <c r="O110" s="316">
        <f>IFERROR('生産者価格表(106分類)'!O110/'生産者価格表(106分類)'!O$119,0)</f>
        <v>0.58893561694246044</v>
      </c>
      <c r="P110" s="316">
        <f>IFERROR('生産者価格表(106分類)'!P110/'生産者価格表(106分類)'!P$119,0)</f>
        <v>0.60584440733297928</v>
      </c>
      <c r="Q110" s="316">
        <f>IFERROR('生産者価格表(106分類)'!Q110/'生産者価格表(106分類)'!Q$119,0)</f>
        <v>0.59794666354014081</v>
      </c>
      <c r="R110" s="316">
        <f>IFERROR('生産者価格表(106分類)'!R110/'生産者価格表(106分類)'!R$119,0)</f>
        <v>0.75888542537688375</v>
      </c>
      <c r="S110" s="316">
        <f>IFERROR('生産者価格表(106分類)'!S110/'生産者価格表(106分類)'!S$119,0)</f>
        <v>0.5592568413475657</v>
      </c>
      <c r="T110" s="316">
        <f>IFERROR('生産者価格表(106分類)'!T110/'生産者価格表(106分類)'!T$119,0)</f>
        <v>0.46658283386092042</v>
      </c>
      <c r="U110" s="316">
        <f>IFERROR('生産者価格表(106分類)'!U110/'生産者価格表(106分類)'!U$119,0)</f>
        <v>0.68400601052528054</v>
      </c>
      <c r="V110" s="316">
        <f>IFERROR('生産者価格表(106分類)'!V110/'生産者価格表(106分類)'!V$119,0)</f>
        <v>0.65070783409697674</v>
      </c>
      <c r="W110" s="316">
        <f>IFERROR('生産者価格表(106分類)'!W110/'生産者価格表(106分類)'!W$119,0)</f>
        <v>0</v>
      </c>
      <c r="X110" s="316">
        <f>IFERROR('生産者価格表(106分類)'!X110/'生産者価格表(106分類)'!X$119,0)</f>
        <v>0.6408136827447668</v>
      </c>
      <c r="Y110" s="316">
        <f>IFERROR('生産者価格表(106分類)'!Y110/'生産者価格表(106分類)'!Y$119,0)</f>
        <v>0</v>
      </c>
      <c r="Z110" s="316">
        <f>IFERROR('生産者価格表(106分類)'!Z110/'生産者価格表(106分類)'!Z$119,0)</f>
        <v>0.47157255573402995</v>
      </c>
      <c r="AA110" s="316">
        <f>IFERROR('生産者価格表(106分類)'!AA110/'生産者価格表(106分類)'!AA$119,0)</f>
        <v>0.63739156408284658</v>
      </c>
      <c r="AB110" s="316">
        <f>IFERROR('生産者価格表(106分類)'!AB110/'生産者価格表(106分類)'!AB$119,0)</f>
        <v>0.68552780347414943</v>
      </c>
      <c r="AC110" s="316">
        <f>IFERROR('生産者価格表(106分類)'!AC110/'生産者価格表(106分類)'!AC$119,0)</f>
        <v>0.63069452158186301</v>
      </c>
      <c r="AD110" s="316">
        <f>IFERROR('生産者価格表(106分類)'!AD110/'生産者価格表(106分類)'!AD$119,0)</f>
        <v>0.64227401705796028</v>
      </c>
      <c r="AE110" s="316">
        <f>IFERROR('生産者価格表(106分類)'!AE110/'生産者価格表(106分類)'!AE$119,0)</f>
        <v>0.558051643688111</v>
      </c>
      <c r="AF110" s="316">
        <f>IFERROR('生産者価格表(106分類)'!AF110/'生産者価格表(106分類)'!AF$119,0)</f>
        <v>0.59954171934260425</v>
      </c>
      <c r="AG110" s="316">
        <f>IFERROR('生産者価格表(106分類)'!AG110/'生産者価格表(106分類)'!AG$119,0)</f>
        <v>0.52449712044069774</v>
      </c>
      <c r="AH110" s="316">
        <f>IFERROR('生産者価格表(106分類)'!AH110/'生産者価格表(106分類)'!AH$119,0)</f>
        <v>0.52870009417809227</v>
      </c>
      <c r="AI110" s="316">
        <f>IFERROR('生産者価格表(106分類)'!AI110/'生産者価格表(106分類)'!AI$119,0)</f>
        <v>0.52558005837658339</v>
      </c>
      <c r="AJ110" s="316">
        <f>IFERROR('生産者価格表(106分類)'!AJ110/'生産者価格表(106分類)'!AJ$119,0)</f>
        <v>0.48672464867095144</v>
      </c>
      <c r="AK110" s="316">
        <f>IFERROR('生産者価格表(106分類)'!AK110/'生産者価格表(106分類)'!AK$119,0)</f>
        <v>0</v>
      </c>
      <c r="AL110" s="316">
        <f>IFERROR('生産者価格表(106分類)'!AL110/'生産者価格表(106分類)'!AL$119,0)</f>
        <v>0</v>
      </c>
      <c r="AM110" s="316">
        <f>IFERROR('生産者価格表(106分類)'!AM110/'生産者価格表(106分類)'!AM$119,0)</f>
        <v>0</v>
      </c>
      <c r="AN110" s="316">
        <f>IFERROR('生産者価格表(106分類)'!AN110/'生産者価格表(106分類)'!AN$119,0)</f>
        <v>0.73197309055752502</v>
      </c>
      <c r="AO110" s="316">
        <f>IFERROR('生産者価格表(106分類)'!AO110/'生産者価格表(106分類)'!AO$119,0)</f>
        <v>0.6359503710299792</v>
      </c>
      <c r="AP110" s="316">
        <f>IFERROR('生産者価格表(106分類)'!AP110/'生産者価格表(106分類)'!AP$119,0)</f>
        <v>0.80206171614183885</v>
      </c>
      <c r="AQ110" s="316">
        <f>IFERROR('生産者価格表(106分類)'!AQ110/'生産者価格表(106分類)'!AQ$119,0)</f>
        <v>0.60970554530787435</v>
      </c>
      <c r="AR110" s="316">
        <f>IFERROR('生産者価格表(106分類)'!AR110/'生産者価格表(106分類)'!AR$119,0)</f>
        <v>0.49787955216364277</v>
      </c>
      <c r="AS110" s="316">
        <f>IFERROR('生産者価格表(106分類)'!AS110/'生産者価格表(106分類)'!AS$119,0)</f>
        <v>0.55957637077857325</v>
      </c>
      <c r="AT110" s="316">
        <f>IFERROR('生産者価格表(106分類)'!AT110/'生産者価格表(106分類)'!AT$119,0)</f>
        <v>0.50180451821350891</v>
      </c>
      <c r="AU110" s="316">
        <f>IFERROR('生産者価格表(106分類)'!AU110/'生産者価格表(106分類)'!AU$119,0)</f>
        <v>0.54650462700094493</v>
      </c>
      <c r="AV110" s="316">
        <f>IFERROR('生産者価格表(106分類)'!AV110/'生産者価格表(106分類)'!AV$119,0)</f>
        <v>0.58594770688924303</v>
      </c>
      <c r="AW110" s="316">
        <f>IFERROR('生産者価格表(106分類)'!AW110/'生産者価格表(106分類)'!AW$119,0)</f>
        <v>0.6402321522647042</v>
      </c>
      <c r="AX110" s="316">
        <f>IFERROR('生産者価格表(106分類)'!AX110/'生産者価格表(106分類)'!AX$119,0)</f>
        <v>0.64637162225635136</v>
      </c>
      <c r="AY110" s="316">
        <f>IFERROR('生産者価格表(106分類)'!AY110/'生産者価格表(106分類)'!AY$119,0)</f>
        <v>0.66859947893499394</v>
      </c>
      <c r="AZ110" s="316">
        <f>IFERROR('生産者価格表(106分類)'!AZ110/'生産者価格表(106分類)'!AZ$119,0)</f>
        <v>0.65900833119242486</v>
      </c>
      <c r="BA110" s="316">
        <f>IFERROR('生産者価格表(106分類)'!BA110/'生産者価格表(106分類)'!BA$119,0)</f>
        <v>0.66417659962470599</v>
      </c>
      <c r="BB110" s="316">
        <f>IFERROR('生産者価格表(106分類)'!BB110/'生産者価格表(106分類)'!BB$119,0)</f>
        <v>0.63460264793158749</v>
      </c>
      <c r="BC110" s="316">
        <f>IFERROR('生産者価格表(106分類)'!BC110/'生産者価格表(106分類)'!BC$119,0)</f>
        <v>0.68990601284093922</v>
      </c>
      <c r="BD110" s="316">
        <f>IFERROR('生産者価格表(106分類)'!BD110/'生産者価格表(106分類)'!BD$119,0)</f>
        <v>0</v>
      </c>
      <c r="BE110" s="316">
        <f>IFERROR('生産者価格表(106分類)'!BE110/'生産者価格表(106分類)'!BE$119,0)</f>
        <v>0.80335483870967739</v>
      </c>
      <c r="BF110" s="316">
        <f>IFERROR('生産者価格表(106分類)'!BF110/'生産者価格表(106分類)'!BF$119,0)</f>
        <v>0.72446571549798422</v>
      </c>
      <c r="BG110" s="316">
        <f>IFERROR('生産者価格表(106分類)'!BG110/'生産者価格表(106分類)'!BG$119,0)</f>
        <v>0.58560787571311868</v>
      </c>
      <c r="BH110" s="316">
        <f>IFERROR('生産者価格表(106分類)'!BH110/'生産者価格表(106分類)'!BH$119,0)</f>
        <v>0.63262275030578363</v>
      </c>
      <c r="BI110" s="316">
        <f>IFERROR('生産者価格表(106分類)'!BI110/'生産者価格表(106分類)'!BI$119,0)</f>
        <v>0.6121435068216271</v>
      </c>
      <c r="BJ110" s="316">
        <f>IFERROR('生産者価格表(106分類)'!BJ110/'生産者価格表(106分類)'!BJ$119,0)</f>
        <v>0.67161207819141544</v>
      </c>
      <c r="BK110" s="316">
        <f>IFERROR('生産者価格表(106分類)'!BK110/'生産者価格表(106分類)'!BK$119,0)</f>
        <v>0.50915180028994533</v>
      </c>
      <c r="BL110" s="316">
        <f>IFERROR('生産者価格表(106分類)'!BL110/'生産者価格表(106分類)'!BL$119,0)</f>
        <v>0.51916489637980234</v>
      </c>
      <c r="BM110" s="316">
        <f>IFERROR('生産者価格表(106分類)'!BM110/'生産者価格表(106分類)'!BM$119,0)</f>
        <v>0.52421999101063366</v>
      </c>
      <c r="BN110" s="316">
        <f>IFERROR('生産者価格表(106分類)'!BN110/'生産者価格表(106分類)'!BN$119,0)</f>
        <v>0.47769543836344186</v>
      </c>
      <c r="BO110" s="316">
        <f>IFERROR('生産者価格表(106分類)'!BO110/'生産者価格表(106分類)'!BO$119,0)</f>
        <v>0.58062493320898634</v>
      </c>
      <c r="BP110" s="316">
        <f>IFERROR('生産者価格表(106分類)'!BP110/'生産者価格表(106分類)'!BP$119,0)</f>
        <v>0.66554759700581834</v>
      </c>
      <c r="BQ110" s="316">
        <f>IFERROR('生産者価格表(106分類)'!BQ110/'生産者価格表(106分類)'!BQ$119,0)</f>
        <v>0.48285486083719908</v>
      </c>
      <c r="BR110" s="316">
        <f>IFERROR('生産者価格表(106分類)'!BR110/'生産者価格表(106分類)'!BR$119,0)</f>
        <v>0.31849058227527216</v>
      </c>
      <c r="BS110" s="316">
        <f>IFERROR('生産者価格表(106分類)'!BS110/'生産者価格表(106分類)'!BS$119,0)</f>
        <v>0.25895103547844822</v>
      </c>
      <c r="BT110" s="316">
        <f>IFERROR('生産者価格表(106分類)'!BT110/'生産者価格表(106分類)'!BT$119,0)</f>
        <v>0.29259070137309351</v>
      </c>
      <c r="BU110" s="316">
        <f>IFERROR('生産者価格表(106分類)'!BU110/'生産者価格表(106分類)'!BU$119,0)</f>
        <v>0.29385251871188833</v>
      </c>
      <c r="BV110" s="316">
        <f>IFERROR('生産者価格表(106分類)'!BV110/'生産者価格表(106分類)'!BV$119,0)</f>
        <v>0.21013321117286107</v>
      </c>
      <c r="BW110" s="316">
        <f>IFERROR('生産者価格表(106分類)'!BW110/'生産者価格表(106分類)'!BW$119,0)</f>
        <v>0.11585450654547882</v>
      </c>
      <c r="BX110" s="316">
        <f>IFERROR('生産者価格表(106分類)'!BX110/'生産者価格表(106分類)'!BX$119,0)</f>
        <v>0.28396386836625059</v>
      </c>
      <c r="BY110" s="316">
        <f>IFERROR('生産者価格表(106分類)'!BY110/'生産者価格表(106分類)'!BY$119,0)</f>
        <v>8.5390974727637736E-2</v>
      </c>
      <c r="BZ110" s="316">
        <f>IFERROR('生産者価格表(106分類)'!BZ110/'生産者価格表(106分類)'!BZ$119,0)</f>
        <v>1</v>
      </c>
      <c r="CA110" s="316">
        <f>IFERROR('生産者価格表(106分類)'!CA110/'生産者価格表(106分類)'!CA$119,0)</f>
        <v>0.60302336766157338</v>
      </c>
      <c r="CB110" s="316">
        <f>IFERROR('生産者価格表(106分類)'!CB110/'生産者価格表(106分類)'!CB$119,0)</f>
        <v>0.85708464405709073</v>
      </c>
      <c r="CC110" s="316">
        <f>IFERROR('生産者価格表(106分類)'!CC110/'生産者価格表(106分類)'!CC$119,0)</f>
        <v>0.24380626584067575</v>
      </c>
      <c r="CD110" s="316">
        <f>IFERROR('生産者価格表(106分類)'!CD110/'生産者価格表(106分類)'!CD$119,0)</f>
        <v>0.25535606720039039</v>
      </c>
      <c r="CE110" s="316">
        <f>IFERROR('生産者価格表(106分類)'!CE110/'生産者価格表(106分類)'!CE$119,0)</f>
        <v>0.2929792908914613</v>
      </c>
      <c r="CF110" s="316">
        <f>IFERROR('生産者価格表(106分類)'!CF110/'生産者価格表(106分類)'!CF$119,0)</f>
        <v>0.27061581785516647</v>
      </c>
      <c r="CG110" s="316">
        <f>IFERROR('生産者価格表(106分類)'!CG110/'生産者価格表(106分類)'!CG$119,0)</f>
        <v>0.46375359421321077</v>
      </c>
      <c r="CH110" s="316">
        <f>IFERROR('生産者価格表(106分類)'!CH110/'生産者価格表(106分類)'!CH$119,0)</f>
        <v>0.50858857406946567</v>
      </c>
      <c r="CI110" s="316">
        <f>IFERROR('生産者価格表(106分類)'!CI110/'生産者価格表(106分類)'!CI$119,0)</f>
        <v>0.39459826166151191</v>
      </c>
      <c r="CJ110" s="316">
        <f>IFERROR('生産者価格表(106分類)'!CJ110/'生産者価格表(106分類)'!CJ$119,0)</f>
        <v>0.81324256522788374</v>
      </c>
      <c r="CK110" s="316">
        <f>IFERROR('生産者価格表(106分類)'!CK110/'生産者価格表(106分類)'!CK$119,0)</f>
        <v>0.51700365899429734</v>
      </c>
      <c r="CL110" s="316">
        <f>IFERROR('生産者価格表(106分類)'!CL110/'生産者価格表(106分類)'!CL$119,0)</f>
        <v>0.22915954763507065</v>
      </c>
      <c r="CM110" s="316">
        <f>IFERROR('生産者価格表(106分類)'!CM110/'生産者価格表(106分類)'!CM$119,0)</f>
        <v>0.17447104069471048</v>
      </c>
      <c r="CN110" s="316">
        <f>IFERROR('生産者価格表(106分類)'!CN110/'生産者価格表(106分類)'!CN$119,0)</f>
        <v>0.13295579787774825</v>
      </c>
      <c r="CO110" s="316">
        <f>IFERROR('生産者価格表(106分類)'!CO110/'生産者価格表(106分類)'!CO$119,0)</f>
        <v>0.43228955876947389</v>
      </c>
      <c r="CP110" s="316">
        <f>IFERROR('生産者価格表(106分類)'!CP110/'生産者価格表(106分類)'!CP$119,0)</f>
        <v>0.28609192168576875</v>
      </c>
      <c r="CQ110" s="316">
        <f>IFERROR('生産者価格表(106分類)'!CQ110/'生産者価格表(106分類)'!CQ$119,0)</f>
        <v>0.28020571024859892</v>
      </c>
      <c r="CR110" s="316">
        <f>IFERROR('生産者価格表(106分類)'!CR110/'生産者価格表(106分類)'!CR$119,0)</f>
        <v>0.2365907022827281</v>
      </c>
      <c r="CS110" s="316">
        <f>IFERROR('生産者価格表(106分類)'!CS110/'生産者価格表(106分類)'!CS$119,0)</f>
        <v>0.42622190647474656</v>
      </c>
      <c r="CT110" s="316">
        <f>IFERROR('生産者価格表(106分類)'!CT110/'生産者価格表(106分類)'!CT$119,0)</f>
        <v>0.26756727646232564</v>
      </c>
      <c r="CU110" s="316">
        <f>IFERROR('生産者価格表(106分類)'!CU110/'生産者価格表(106分類)'!CU$119,0)</f>
        <v>0.75528072679832481</v>
      </c>
      <c r="CV110" s="316">
        <f>IFERROR('生産者価格表(106分類)'!CV110/'生産者価格表(106分類)'!CV$119,0)</f>
        <v>0.40292009730947925</v>
      </c>
      <c r="CW110" s="316">
        <f>IFERROR('生産者価格表(106分類)'!CW110/'生産者価格表(106分類)'!CW$119,0)</f>
        <v>0.30953282258319437</v>
      </c>
      <c r="CX110" s="316">
        <f>IFERROR('生産者価格表(106分類)'!CX110/'生産者価格表(106分類)'!CX$119,0)</f>
        <v>0.54723536825183161</v>
      </c>
      <c r="CY110" s="316">
        <f>IFERROR('生産者価格表(106分類)'!CY110/'生産者価格表(106分類)'!CY$119,0)</f>
        <v>0.54603574454230086</v>
      </c>
      <c r="CZ110" s="316">
        <f>IFERROR('生産者価格表(106分類)'!CZ110/'生産者価格表(106分類)'!CZ$119,0)</f>
        <v>0.32422897365680287</v>
      </c>
      <c r="DA110" s="316">
        <f>IFERROR('生産者価格表(106分類)'!DA110/'生産者価格表(106分類)'!DA$119,0)</f>
        <v>0.33351485922997387</v>
      </c>
      <c r="DB110" s="316">
        <f>IFERROR('生産者価格表(106分類)'!DB110/'生産者価格表(106分類)'!DB$119,0)</f>
        <v>0.18745266299172358</v>
      </c>
      <c r="DC110" s="316">
        <f>IFERROR('生産者価格表(106分類)'!DC110/'生産者価格表(106分類)'!DC$119,0)</f>
        <v>1</v>
      </c>
      <c r="DD110" s="317">
        <f>IFERROR('生産者価格表(106分類)'!DD110/'生産者価格表(106分類)'!DD$119,0)</f>
        <v>0.53792884148978237</v>
      </c>
      <c r="DE110" s="317">
        <f>IFERROR('生産者価格表(106分類)'!DE110/'生産者価格表(106分類)'!DE$119,0)</f>
        <v>0.42679425192956849</v>
      </c>
    </row>
    <row r="111" spans="1:109" x14ac:dyDescent="0.15">
      <c r="A111" s="318" t="s">
        <v>230</v>
      </c>
      <c r="B111" s="302" t="s">
        <v>231</v>
      </c>
      <c r="C111" s="303">
        <f>IFERROR('生産者価格表(106分類)'!C111/'生産者価格表(106分類)'!C$119,0)</f>
        <v>2.2240914143966933E-3</v>
      </c>
      <c r="D111" s="303">
        <f>IFERROR('生産者価格表(106分類)'!D111/'生産者価格表(106分類)'!D$119,0)</f>
        <v>1.1737250101544923E-3</v>
      </c>
      <c r="E111" s="303">
        <f>IFERROR('生産者価格表(106分類)'!E111/'生産者価格表(106分類)'!E$119,0)</f>
        <v>1.077077814794567E-2</v>
      </c>
      <c r="F111" s="303">
        <f>IFERROR('生産者価格表(106分類)'!F111/'生産者価格表(106分類)'!F$119,0)</f>
        <v>1.9307886601456978E-2</v>
      </c>
      <c r="G111" s="303">
        <f>IFERROR('生産者価格表(106分類)'!G111/'生産者価格表(106分類)'!G$119,0)</f>
        <v>1.6713640663194473E-2</v>
      </c>
      <c r="H111" s="303">
        <f>IFERROR('生産者価格表(106分類)'!H111/'生産者価格表(106分類)'!H$119,0)</f>
        <v>0</v>
      </c>
      <c r="I111" s="303">
        <f>IFERROR('生産者価格表(106分類)'!I111/'生産者価格表(106分類)'!I$119,0)</f>
        <v>3.0691056595749295E-2</v>
      </c>
      <c r="J111" s="303">
        <f>IFERROR('生産者価格表(106分類)'!J111/'生産者価格表(106分類)'!J$119,0)</f>
        <v>7.554297362671384E-3</v>
      </c>
      <c r="K111" s="303">
        <f>IFERROR('生産者価格表(106分類)'!K111/'生産者価格表(106分類)'!K$119,0)</f>
        <v>6.3453117543260029E-3</v>
      </c>
      <c r="L111" s="303">
        <f>IFERROR('生産者価格表(106分類)'!L111/'生産者価格表(106分類)'!L$119,0)</f>
        <v>3.0457643430191915E-3</v>
      </c>
      <c r="M111" s="303">
        <f>IFERROR('生産者価格表(106分類)'!M111/'生産者価格表(106分類)'!M$119,0)</f>
        <v>0</v>
      </c>
      <c r="N111" s="303">
        <f>IFERROR('生産者価格表(106分類)'!N111/'生産者価格表(106分類)'!N$119,0)</f>
        <v>8.6556981412294343E-3</v>
      </c>
      <c r="O111" s="303">
        <f>IFERROR('生産者価格表(106分類)'!O111/'生産者価格表(106分類)'!O$119,0)</f>
        <v>8.9803254224331257E-3</v>
      </c>
      <c r="P111" s="303">
        <f>IFERROR('生産者価格表(106分類)'!P111/'生産者価格表(106分類)'!P$119,0)</f>
        <v>7.9203438358255857E-3</v>
      </c>
      <c r="Q111" s="303">
        <f>IFERROR('生産者価格表(106分類)'!Q111/'生産者価格表(106分類)'!Q$119,0)</f>
        <v>1.120322747877235E-2</v>
      </c>
      <c r="R111" s="303">
        <f>IFERROR('生産者価格表(106分類)'!R111/'生産者価格表(106分類)'!R$119,0)</f>
        <v>9.6156334582993847E-3</v>
      </c>
      <c r="S111" s="303">
        <f>IFERROR('生産者価格表(106分類)'!S111/'生産者価格表(106分類)'!S$119,0)</f>
        <v>1.4495612308059177E-2</v>
      </c>
      <c r="T111" s="303">
        <f>IFERROR('生産者価格表(106分類)'!T111/'生産者価格表(106分類)'!T$119,0)</f>
        <v>2.1218093895970912E-2</v>
      </c>
      <c r="U111" s="303">
        <f>IFERROR('生産者価格表(106分類)'!U111/'生産者価格表(106分類)'!U$119,0)</f>
        <v>3.2483824413985223E-2</v>
      </c>
      <c r="V111" s="303">
        <f>IFERROR('生産者価格表(106分類)'!V111/'生産者価格表(106分類)'!V$119,0)</f>
        <v>6.1593397531961884E-3</v>
      </c>
      <c r="W111" s="303">
        <f>IFERROR('生産者価格表(106分類)'!W111/'生産者価格表(106分類)'!W$119,0)</f>
        <v>0</v>
      </c>
      <c r="X111" s="303">
        <f>IFERROR('生産者価格表(106分類)'!X111/'生産者価格表(106分類)'!X$119,0)</f>
        <v>1.8744150478234071E-2</v>
      </c>
      <c r="Y111" s="303">
        <f>IFERROR('生産者価格表(106分類)'!Y111/'生産者価格表(106分類)'!Y$119,0)</f>
        <v>0</v>
      </c>
      <c r="Z111" s="303">
        <f>IFERROR('生産者価格表(106分類)'!Z111/'生産者価格表(106分類)'!Z$119,0)</f>
        <v>1.2655993504315746E-2</v>
      </c>
      <c r="AA111" s="303">
        <f>IFERROR('生産者価格表(106分類)'!AA111/'生産者価格表(106分類)'!AA$119,0)</f>
        <v>1.2702810913181359E-2</v>
      </c>
      <c r="AB111" s="303">
        <f>IFERROR('生産者価格表(106分類)'!AB111/'生産者価格表(106分類)'!AB$119,0)</f>
        <v>1.747353273717751E-3</v>
      </c>
      <c r="AC111" s="303">
        <f>IFERROR('生産者価格表(106分類)'!AC111/'生産者価格表(106分類)'!AC$119,0)</f>
        <v>7.2770253912647215E-3</v>
      </c>
      <c r="AD111" s="303">
        <f>IFERROR('生産者価格表(106分類)'!AD111/'生産者価格表(106分類)'!AD$119,0)</f>
        <v>1.8414487713364257E-2</v>
      </c>
      <c r="AE111" s="303">
        <f>IFERROR('生産者価格表(106分類)'!AE111/'生産者価格表(106分類)'!AE$119,0)</f>
        <v>8.5932056668707648E-3</v>
      </c>
      <c r="AF111" s="303">
        <f>IFERROR('生産者価格表(106分類)'!AF111/'生産者価格表(106分類)'!AF$119,0)</f>
        <v>1.738305941845765E-2</v>
      </c>
      <c r="AG111" s="303">
        <f>IFERROR('生産者価格表(106分類)'!AG111/'生産者価格表(106分類)'!AG$119,0)</f>
        <v>2.1033302729321426E-2</v>
      </c>
      <c r="AH111" s="303">
        <f>IFERROR('生産者価格表(106分類)'!AH111/'生産者価格表(106分類)'!AH$119,0)</f>
        <v>1.3191432038748908E-2</v>
      </c>
      <c r="AI111" s="303">
        <f>IFERROR('生産者価格表(106分類)'!AI111/'生産者価格表(106分類)'!AI$119,0)</f>
        <v>1.7382541393844781E-2</v>
      </c>
      <c r="AJ111" s="303">
        <f>IFERROR('生産者価格表(106分類)'!AJ111/'生産者価格表(106分類)'!AJ$119,0)</f>
        <v>2.4514774418991803E-2</v>
      </c>
      <c r="AK111" s="303">
        <f>IFERROR('生産者価格表(106分類)'!AK111/'生産者価格表(106分類)'!AK$119,0)</f>
        <v>0</v>
      </c>
      <c r="AL111" s="303">
        <f>IFERROR('生産者価格表(106分類)'!AL111/'生産者価格表(106分類)'!AL$119,0)</f>
        <v>0</v>
      </c>
      <c r="AM111" s="303">
        <f>IFERROR('生産者価格表(106分類)'!AM111/'生産者価格表(106分類)'!AM$119,0)</f>
        <v>0</v>
      </c>
      <c r="AN111" s="303">
        <f>IFERROR('生産者価格表(106分類)'!AN111/'生産者価格表(106分類)'!AN$119,0)</f>
        <v>2.3565903963905896E-3</v>
      </c>
      <c r="AO111" s="303">
        <f>IFERROR('生産者価格表(106分類)'!AO111/'生産者価格表(106分類)'!AO$119,0)</f>
        <v>5.2487978628673196E-3</v>
      </c>
      <c r="AP111" s="303">
        <f>IFERROR('生産者価格表(106分類)'!AP111/'生産者価格表(106分類)'!AP$119,0)</f>
        <v>3.4895786339438781E-2</v>
      </c>
      <c r="AQ111" s="303">
        <f>IFERROR('生産者価格表(106分類)'!AQ111/'生産者価格表(106分類)'!AQ$119,0)</f>
        <v>2.1462748980956067E-2</v>
      </c>
      <c r="AR111" s="303">
        <f>IFERROR('生産者価格表(106分類)'!AR111/'生産者価格表(106分類)'!AR$119,0)</f>
        <v>1.6367130658816918E-2</v>
      </c>
      <c r="AS111" s="303">
        <f>IFERROR('生産者価格表(106分類)'!AS111/'生産者価格表(106分類)'!AS$119,0)</f>
        <v>1.0225532930991699E-2</v>
      </c>
      <c r="AT111" s="303">
        <f>IFERROR('生産者価格表(106分類)'!AT111/'生産者価格表(106分類)'!AT$119,0)</f>
        <v>1.3907574151979518E-2</v>
      </c>
      <c r="AU111" s="303">
        <f>IFERROR('生産者価格表(106分類)'!AU111/'生産者価格表(106分類)'!AU$119,0)</f>
        <v>1.6976026157178761E-2</v>
      </c>
      <c r="AV111" s="303">
        <f>IFERROR('生産者価格表(106分類)'!AV111/'生産者価格表(106分類)'!AV$119,0)</f>
        <v>2.121057795483829E-2</v>
      </c>
      <c r="AW111" s="303">
        <f>IFERROR('生産者価格表(106分類)'!AW111/'生産者価格表(106分類)'!AW$119,0)</f>
        <v>2.1224605612037404E-2</v>
      </c>
      <c r="AX111" s="303">
        <f>IFERROR('生産者価格表(106分類)'!AX111/'生産者価格表(106分類)'!AX$119,0)</f>
        <v>8.5700882738058946E-3</v>
      </c>
      <c r="AY111" s="303">
        <f>IFERROR('生産者価格表(106分類)'!AY111/'生産者価格表(106分類)'!AY$119,0)</f>
        <v>8.9518332591980686E-3</v>
      </c>
      <c r="AZ111" s="303">
        <f>IFERROR('生産者価格表(106分類)'!AZ111/'生産者価格表(106分類)'!AZ$119,0)</f>
        <v>2.8296693213931808E-2</v>
      </c>
      <c r="BA111" s="303">
        <f>IFERROR('生産者価格表(106分類)'!BA111/'生産者価格表(106分類)'!BA$119,0)</f>
        <v>1.344979781695166E-2</v>
      </c>
      <c r="BB111" s="303">
        <f>IFERROR('生産者価格表(106分類)'!BB111/'生産者価格表(106分類)'!BB$119,0)</f>
        <v>7.3827813021486036E-3</v>
      </c>
      <c r="BC111" s="303">
        <f>IFERROR('生産者価格表(106分類)'!BC111/'生産者価格表(106分類)'!BC$119,0)</f>
        <v>1.5233139758893953E-2</v>
      </c>
      <c r="BD111" s="303">
        <f>IFERROR('生産者価格表(106分類)'!BD111/'生産者価格表(106分類)'!BD$119,0)</f>
        <v>0</v>
      </c>
      <c r="BE111" s="303">
        <f>IFERROR('生産者価格表(106分類)'!BE111/'生産者価格表(106分類)'!BE$119,0)</f>
        <v>1.7071960297766748E-3</v>
      </c>
      <c r="BF111" s="303">
        <f>IFERROR('生産者価格表(106分類)'!BF111/'生産者価格表(106分類)'!BF$119,0)</f>
        <v>1.8029090434100307E-3</v>
      </c>
      <c r="BG111" s="303">
        <f>IFERROR('生産者価格表(106分類)'!BG111/'生産者価格表(106分類)'!BG$119,0)</f>
        <v>4.1822563039344242E-3</v>
      </c>
      <c r="BH111" s="303">
        <f>IFERROR('生産者価格表(106分類)'!BH111/'生産者価格表(106分類)'!BH$119,0)</f>
        <v>1.9220688450113576E-3</v>
      </c>
      <c r="BI111" s="303">
        <f>IFERROR('生産者価格表(106分類)'!BI111/'生産者価格表(106分類)'!BI$119,0)</f>
        <v>5.4903149738925383E-3</v>
      </c>
      <c r="BJ111" s="303">
        <f>IFERROR('生産者価格表(106分類)'!BJ111/'生産者価格表(106分類)'!BJ$119,0)</f>
        <v>2.7949259019644595E-3</v>
      </c>
      <c r="BK111" s="303">
        <f>IFERROR('生産者価格表(106分類)'!BK111/'生産者価格表(106分類)'!BK$119,0)</f>
        <v>2.3541266111149761E-2</v>
      </c>
      <c r="BL111" s="303">
        <f>IFERROR('生産者価格表(106分類)'!BL111/'生産者価格表(106分類)'!BL$119,0)</f>
        <v>1.3838903227730326E-2</v>
      </c>
      <c r="BM111" s="303">
        <f>IFERROR('生産者価格表(106分類)'!BM111/'生産者価格表(106分類)'!BM$119,0)</f>
        <v>2.0493537303233535E-2</v>
      </c>
      <c r="BN111" s="303">
        <f>IFERROR('生産者価格表(106分類)'!BN111/'生産者価格表(106分類)'!BN$119,0)</f>
        <v>1.5780981648566172E-2</v>
      </c>
      <c r="BO111" s="303">
        <f>IFERROR('生産者価格表(106分類)'!BO111/'生産者価格表(106分類)'!BO$119,0)</f>
        <v>1.1032580833015169E-2</v>
      </c>
      <c r="BP111" s="303">
        <f>IFERROR('生産者価格表(106分類)'!BP111/'生産者価格表(106分類)'!BP$119,0)</f>
        <v>1.1826822731885903E-2</v>
      </c>
      <c r="BQ111" s="303">
        <f>IFERROR('生産者価格表(106分類)'!BQ111/'生産者価格表(106分類)'!BQ$119,0)</f>
        <v>1.4182994101540751E-2</v>
      </c>
      <c r="BR111" s="303">
        <f>IFERROR('生産者価格表(106分類)'!BR111/'生産者価格表(106分類)'!BR$119,0)</f>
        <v>2.5846446993420934E-2</v>
      </c>
      <c r="BS111" s="303">
        <f>IFERROR('生産者価格表(106分類)'!BS111/'生産者価格表(106分類)'!BS$119,0)</f>
        <v>2.2814592360278711E-2</v>
      </c>
      <c r="BT111" s="303">
        <f>IFERROR('生産者価格表(106分類)'!BT111/'生産者価格表(106分類)'!BT$119,0)</f>
        <v>3.0555298960250023E-2</v>
      </c>
      <c r="BU111" s="303">
        <f>IFERROR('生産者価格表(106分類)'!BU111/'生産者価格表(106分類)'!BU$119,0)</f>
        <v>1.9384135307384559E-2</v>
      </c>
      <c r="BV111" s="303">
        <f>IFERROR('生産者価格表(106分類)'!BV111/'生産者価格表(106分類)'!BV$119,0)</f>
        <v>1.434501492849192E-2</v>
      </c>
      <c r="BW111" s="303">
        <f>IFERROR('生産者価格表(106分類)'!BW111/'生産者価格表(106分類)'!BW$119,0)</f>
        <v>0</v>
      </c>
      <c r="BX111" s="303">
        <f>IFERROR('生産者価格表(106分類)'!BX111/'生産者価格表(106分類)'!BX$119,0)</f>
        <v>1.8283349471422319E-2</v>
      </c>
      <c r="BY111" s="303">
        <f>IFERROR('生産者価格表(106分類)'!BY111/'生産者価格表(106分類)'!BY$119,0)</f>
        <v>5.9447691856573661E-3</v>
      </c>
      <c r="BZ111" s="303">
        <f>IFERROR('生産者価格表(106分類)'!BZ111/'生産者価格表(106分類)'!BZ$119,0)</f>
        <v>0</v>
      </c>
      <c r="CA111" s="303">
        <f>IFERROR('生産者価格表(106分類)'!CA111/'生産者価格表(106分類)'!CA$119,0)</f>
        <v>6.099861662315996E-2</v>
      </c>
      <c r="CB111" s="303">
        <f>IFERROR('生産者価格表(106分類)'!CB111/'生産者価格表(106分類)'!CB$119,0)</f>
        <v>9.7731072494696147E-3</v>
      </c>
      <c r="CC111" s="303">
        <f>IFERROR('生産者価格表(106分類)'!CC111/'生産者価格表(106分類)'!CC$119,0)</f>
        <v>3.7006693209530518E-2</v>
      </c>
      <c r="CD111" s="303">
        <f>IFERROR('生産者価格表(106分類)'!CD111/'生産者価格表(106分類)'!CD$119,0)</f>
        <v>1.8338843639877075E-2</v>
      </c>
      <c r="CE111" s="303">
        <f>IFERROR('生産者価格表(106分類)'!CE111/'生産者価格表(106分類)'!CE$119,0)</f>
        <v>2.8919532189683263E-2</v>
      </c>
      <c r="CF111" s="303">
        <f>IFERROR('生産者価格表(106分類)'!CF111/'生産者価格表(106分類)'!CF$119,0)</f>
        <v>4.2365471020242608E-2</v>
      </c>
      <c r="CG111" s="303">
        <f>IFERROR('生産者価格表(106分類)'!CG111/'生産者価格表(106分類)'!CG$119,0)</f>
        <v>9.1081587288528564E-3</v>
      </c>
      <c r="CH111" s="303">
        <f>IFERROR('生産者価格表(106分類)'!CH111/'生産者価格表(106分類)'!CH$119,0)</f>
        <v>1.7586689892992998E-2</v>
      </c>
      <c r="CI111" s="303">
        <f>IFERROR('生産者価格表(106分類)'!CI111/'生産者価格表(106分類)'!CI$119,0)</f>
        <v>2.4088823470750743E-2</v>
      </c>
      <c r="CJ111" s="303">
        <f>IFERROR('生産者価格表(106分類)'!CJ111/'生産者価格表(106分類)'!CJ$119,0)</f>
        <v>2.8566137061335818E-3</v>
      </c>
      <c r="CK111" s="303">
        <f>IFERROR('生産者価格表(106分類)'!CK111/'生産者価格表(106分類)'!CK$119,0)</f>
        <v>4.0227442953253166E-2</v>
      </c>
      <c r="CL111" s="303">
        <f>IFERROR('生産者価格表(106分類)'!CL111/'生産者価格表(106分類)'!CL$119,0)</f>
        <v>9.7686629502423388E-3</v>
      </c>
      <c r="CM111" s="303">
        <f>IFERROR('生産者価格表(106分類)'!CM111/'生産者価格表(106分類)'!CM$119,0)</f>
        <v>6.9327664083799765E-3</v>
      </c>
      <c r="CN111" s="303">
        <f>IFERROR('生産者価格表(106分類)'!CN111/'生産者価格表(106分類)'!CN$119,0)</f>
        <v>3.7111702179096389E-3</v>
      </c>
      <c r="CO111" s="303">
        <f>IFERROR('生産者価格表(106分類)'!CO111/'生産者価格表(106分類)'!CO$119,0)</f>
        <v>8.3380076671019029E-3</v>
      </c>
      <c r="CP111" s="303">
        <f>IFERROR('生産者価格表(106分類)'!CP111/'生産者価格表(106分類)'!CP$119,0)</f>
        <v>2.1160026188868076E-2</v>
      </c>
      <c r="CQ111" s="303">
        <f>IFERROR('生産者価格表(106分類)'!CQ111/'生産者価格表(106分類)'!CQ$119,0)</f>
        <v>2.5129606864968564E-2</v>
      </c>
      <c r="CR111" s="303">
        <f>IFERROR('生産者価格表(106分類)'!CR111/'生産者価格表(106分類)'!CR$119,0)</f>
        <v>1.923350597594924E-2</v>
      </c>
      <c r="CS111" s="303">
        <f>IFERROR('生産者価格表(106分類)'!CS111/'生産者価格表(106分類)'!CS$119,0)</f>
        <v>3.6647200599283919E-2</v>
      </c>
      <c r="CT111" s="303">
        <f>IFERROR('生産者価格表(106分類)'!CT111/'生産者価格表(106分類)'!CT$119,0)</f>
        <v>5.8410366344477946E-3</v>
      </c>
      <c r="CU111" s="303">
        <f>IFERROR('生産者価格表(106分類)'!CU111/'生産者価格表(106分類)'!CU$119,0)</f>
        <v>2.5036727516803903E-2</v>
      </c>
      <c r="CV111" s="303">
        <f>IFERROR('生産者価格表(106分類)'!CV111/'生産者価格表(106分類)'!CV$119,0)</f>
        <v>8.6338733527296825E-3</v>
      </c>
      <c r="CW111" s="303">
        <f>IFERROR('生産者価格表(106分類)'!CW111/'生産者価格表(106分類)'!CW$119,0)</f>
        <v>2.2250764840335814E-2</v>
      </c>
      <c r="CX111" s="303">
        <f>IFERROR('生産者価格表(106分類)'!CX111/'生産者価格表(106分類)'!CX$119,0)</f>
        <v>2.8495676124010594E-2</v>
      </c>
      <c r="CY111" s="303">
        <f>IFERROR('生産者価格表(106分類)'!CY111/'生産者価格表(106分類)'!CY$119,0)</f>
        <v>1.5937777463609092E-2</v>
      </c>
      <c r="CZ111" s="303">
        <f>IFERROR('生産者価格表(106分類)'!CZ111/'生産者価格表(106分類)'!CZ$119,0)</f>
        <v>5.6793195639084887E-2</v>
      </c>
      <c r="DA111" s="303">
        <f>IFERROR('生産者価格表(106分類)'!DA111/'生産者価格表(106分類)'!DA$119,0)</f>
        <v>2.990916513518873E-2</v>
      </c>
      <c r="DB111" s="303">
        <f>IFERROR('生産者価格表(106分類)'!DB111/'生産者価格表(106分類)'!DB$119,0)</f>
        <v>1.7181084751834528E-2</v>
      </c>
      <c r="DC111" s="303">
        <f>IFERROR('生産者価格表(106分類)'!DC111/'生産者価格表(106分類)'!DC$119,0)</f>
        <v>0</v>
      </c>
      <c r="DD111" s="304">
        <f>IFERROR('生産者価格表(106分類)'!DD111/'生産者価格表(106分類)'!DD$119,0)</f>
        <v>4.170798516714376E-3</v>
      </c>
      <c r="DE111" s="319">
        <f>IFERROR('生産者価格表(106分類)'!DE111/'生産者価格表(106分類)'!DE$119,0)</f>
        <v>1.3883029536533089E-2</v>
      </c>
    </row>
    <row r="112" spans="1:109" x14ac:dyDescent="0.15">
      <c r="A112" s="318" t="s">
        <v>232</v>
      </c>
      <c r="B112" s="302" t="s">
        <v>233</v>
      </c>
      <c r="C112" s="303">
        <f>IFERROR('生産者価格表(106分類)'!C112/'生産者価格表(106分類)'!C$119,0)</f>
        <v>0.1270928561584512</v>
      </c>
      <c r="D112" s="303">
        <f>IFERROR('生産者価格表(106分類)'!D112/'生産者価格表(106分類)'!D$119,0)</f>
        <v>0.11502310255734548</v>
      </c>
      <c r="E112" s="303">
        <f>IFERROR('生産者価格表(106分類)'!E112/'生産者価格表(106分類)'!E$119,0)</f>
        <v>0.38939363277667199</v>
      </c>
      <c r="F112" s="303">
        <f>IFERROR('生産者価格表(106分類)'!F112/'生産者価格表(106分類)'!F$119,0)</f>
        <v>0.12648013965145649</v>
      </c>
      <c r="G112" s="303">
        <f>IFERROR('生産者価格表(106分類)'!G112/'生産者価格表(106分類)'!G$119,0)</f>
        <v>0.11380736376462885</v>
      </c>
      <c r="H112" s="303">
        <f>IFERROR('生産者価格表(106分類)'!H112/'生産者価格表(106分類)'!H$119,0)</f>
        <v>0</v>
      </c>
      <c r="I112" s="303">
        <f>IFERROR('生産者価格表(106分類)'!I112/'生産者価格表(106分類)'!I$119,0)</f>
        <v>9.0940250220332947E-2</v>
      </c>
      <c r="J112" s="303">
        <f>IFERROR('生産者価格表(106分類)'!J112/'生産者価格表(106分類)'!J$119,0)</f>
        <v>0.10509287210159921</v>
      </c>
      <c r="K112" s="303">
        <f>IFERROR('生産者価格表(106分類)'!K112/'生産者価格表(106分類)'!K$119,0)</f>
        <v>6.8134576373231073E-2</v>
      </c>
      <c r="L112" s="303">
        <f>IFERROR('生産者価格表(106分類)'!L112/'生産者価格表(106分類)'!L$119,0)</f>
        <v>3.8394791122748455E-2</v>
      </c>
      <c r="M112" s="303">
        <f>IFERROR('生産者価格表(106分類)'!M112/'生産者価格表(106分類)'!M$119,0)</f>
        <v>0</v>
      </c>
      <c r="N112" s="303">
        <f>IFERROR('生産者価格表(106分類)'!N112/'生産者価格表(106分類)'!N$119,0)</f>
        <v>0.25654978766853087</v>
      </c>
      <c r="O112" s="303">
        <f>IFERROR('生産者価格表(106分類)'!O112/'生産者価格表(106分類)'!O$119,0)</f>
        <v>0.23556885898835628</v>
      </c>
      <c r="P112" s="303">
        <f>IFERROR('生産者価格表(106分類)'!P112/'生産者価格表(106分類)'!P$119,0)</f>
        <v>0.1231555696770379</v>
      </c>
      <c r="Q112" s="303">
        <f>IFERROR('生産者価格表(106分類)'!Q112/'生産者価格表(106分類)'!Q$119,0)</f>
        <v>0.19744717277775345</v>
      </c>
      <c r="R112" s="303">
        <f>IFERROR('生産者価格表(106分類)'!R112/'生産者価格表(106分類)'!R$119,0)</f>
        <v>5.2191918227403711E-2</v>
      </c>
      <c r="S112" s="303">
        <f>IFERROR('生産者価格表(106分類)'!S112/'生産者価格表(106分類)'!S$119,0)</f>
        <v>0.16499973871833615</v>
      </c>
      <c r="T112" s="303">
        <f>IFERROR('生産者価格表(106分類)'!T112/'生産者価格表(106分類)'!T$119,0)</f>
        <v>0.19617522240176147</v>
      </c>
      <c r="U112" s="303">
        <f>IFERROR('生産者価格表(106分類)'!U112/'生産者価格表(106分類)'!U$119,0)</f>
        <v>5.3806551655524629E-2</v>
      </c>
      <c r="V112" s="303">
        <f>IFERROR('生産者価格表(106分類)'!V112/'生産者価格表(106分類)'!V$119,0)</f>
        <v>9.8100093453699785E-2</v>
      </c>
      <c r="W112" s="303">
        <f>IFERROR('生産者価格表(106分類)'!W112/'生産者価格表(106分類)'!W$119,0)</f>
        <v>0</v>
      </c>
      <c r="X112" s="303">
        <f>IFERROR('生産者価格表(106分類)'!X112/'生産者価格表(106分類)'!X$119,0)</f>
        <v>8.1165681283813088E-2</v>
      </c>
      <c r="Y112" s="303">
        <f>IFERROR('生産者価格表(106分類)'!Y112/'生産者価格表(106分類)'!Y$119,0)</f>
        <v>0</v>
      </c>
      <c r="Z112" s="303">
        <f>IFERROR('生産者価格表(106分類)'!Z112/'生産者価格表(106分類)'!Z$119,0)</f>
        <v>5.7031401690996061E-2</v>
      </c>
      <c r="AA112" s="303">
        <f>IFERROR('生産者価格表(106分類)'!AA112/'生産者価格表(106分類)'!AA$119,0)</f>
        <v>8.3988026768180693E-2</v>
      </c>
      <c r="AB112" s="303">
        <f>IFERROR('生産者価格表(106分類)'!AB112/'生産者価格表(106分類)'!AB$119,0)</f>
        <v>8.4232706341864527E-2</v>
      </c>
      <c r="AC112" s="303">
        <f>IFERROR('生産者価格表(106分類)'!AC112/'生産者価格表(106分類)'!AC$119,0)</f>
        <v>5.6140613206875439E-2</v>
      </c>
      <c r="AD112" s="303">
        <f>IFERROR('生産者価格表(106分類)'!AD112/'生産者価格表(106分類)'!AD$119,0)</f>
        <v>0.1840375474877782</v>
      </c>
      <c r="AE112" s="303">
        <f>IFERROR('生産者価格表(106分類)'!AE112/'生産者価格表(106分類)'!AE$119,0)</f>
        <v>0.15288305217152628</v>
      </c>
      <c r="AF112" s="303">
        <f>IFERROR('生産者価格表(106分類)'!AF112/'生産者価格表(106分類)'!AF$119,0)</f>
        <v>0.17164981036662452</v>
      </c>
      <c r="AG112" s="303">
        <f>IFERROR('生産者価格表(106分類)'!AG112/'生産者価格表(106分類)'!AG$119,0)</f>
        <v>0.19036092861316131</v>
      </c>
      <c r="AH112" s="303">
        <f>IFERROR('生産者価格表(106分類)'!AH112/'生産者価格表(106分類)'!AH$119,0)</f>
        <v>0.14121809968225232</v>
      </c>
      <c r="AI112" s="303">
        <f>IFERROR('生産者価格表(106分類)'!AI112/'生産者価格表(106分類)'!AI$119,0)</f>
        <v>0.24122064355437242</v>
      </c>
      <c r="AJ112" s="303">
        <f>IFERROR('生産者価格表(106分類)'!AJ112/'生産者価格表(106分類)'!AJ$119,0)</f>
        <v>0.19369276440980782</v>
      </c>
      <c r="AK112" s="303">
        <f>IFERROR('生産者価格表(106分類)'!AK112/'生産者価格表(106分類)'!AK$119,0)</f>
        <v>0</v>
      </c>
      <c r="AL112" s="303">
        <f>IFERROR('生産者価格表(106分類)'!AL112/'生産者価格表(106分類)'!AL$119,0)</f>
        <v>0</v>
      </c>
      <c r="AM112" s="303">
        <f>IFERROR('生産者価格表(106分類)'!AM112/'生産者価格表(106分類)'!AM$119,0)</f>
        <v>0</v>
      </c>
      <c r="AN112" s="303">
        <f>IFERROR('生産者価格表(106分類)'!AN112/'生産者価格表(106分類)'!AN$119,0)</f>
        <v>5.9421661832635086E-2</v>
      </c>
      <c r="AO112" s="303">
        <f>IFERROR('生産者価格表(106分類)'!AO112/'生産者価格表(106分類)'!AO$119,0)</f>
        <v>2.6079667557138617E-2</v>
      </c>
      <c r="AP112" s="303">
        <f>IFERROR('生産者価格表(106分類)'!AP112/'生産者価格表(106分類)'!AP$119,0)</f>
        <v>0.28728683569430657</v>
      </c>
      <c r="AQ112" s="303">
        <f>IFERROR('生産者価格表(106分類)'!AQ112/'生産者価格表(106分類)'!AQ$119,0)</f>
        <v>0.18098647473625484</v>
      </c>
      <c r="AR112" s="303">
        <f>IFERROR('生産者価格表(106分類)'!AR112/'生産者価格表(106分類)'!AR$119,0)</f>
        <v>0.28235065397574405</v>
      </c>
      <c r="AS112" s="303">
        <f>IFERROR('生産者価格表(106分類)'!AS112/'生産者価格表(106分類)'!AS$119,0)</f>
        <v>0.22034291118675176</v>
      </c>
      <c r="AT112" s="303">
        <f>IFERROR('生産者価格表(106分類)'!AT112/'生産者価格表(106分類)'!AT$119,0)</f>
        <v>0.17768505636608861</v>
      </c>
      <c r="AU112" s="303">
        <f>IFERROR('生産者価格表(106分類)'!AU112/'生産者価格表(106分類)'!AU$119,0)</f>
        <v>0.19146077815892715</v>
      </c>
      <c r="AV112" s="303">
        <f>IFERROR('生産者価格表(106分類)'!AV112/'生産者価格表(106分類)'!AV$119,0)</f>
        <v>0.10434128527574651</v>
      </c>
      <c r="AW112" s="303">
        <f>IFERROR('生産者価格表(106分類)'!AW112/'生産者価格表(106分類)'!AW$119,0)</f>
        <v>0.28451540633730266</v>
      </c>
      <c r="AX112" s="303">
        <f>IFERROR('生産者価格表(106分類)'!AX112/'生産者価格表(106分類)'!AX$119,0)</f>
        <v>0.20117607711738866</v>
      </c>
      <c r="AY112" s="303">
        <f>IFERROR('生産者価格表(106分類)'!AY112/'生産者価格表(106分類)'!AY$119,0)</f>
        <v>0.16288841583529262</v>
      </c>
      <c r="AZ112" s="303">
        <f>IFERROR('生産者価格表(106分類)'!AZ112/'生産者価格表(106分類)'!AZ$119,0)</f>
        <v>0.23070429772084999</v>
      </c>
      <c r="BA112" s="303">
        <f>IFERROR('生産者価格表(106分類)'!BA112/'生産者価格表(106分類)'!BA$119,0)</f>
        <v>0.11352115653989481</v>
      </c>
      <c r="BB112" s="303">
        <f>IFERROR('生産者価格表(106分類)'!BB112/'生産者価格表(106分類)'!BB$119,0)</f>
        <v>0.2061383573473933</v>
      </c>
      <c r="BC112" s="303">
        <f>IFERROR('生産者価格表(106分類)'!BC112/'生産者価格表(106分類)'!BC$119,0)</f>
        <v>0.21080811832454555</v>
      </c>
      <c r="BD112" s="303">
        <f>IFERROR('生産者価格表(106分類)'!BD112/'生産者価格表(106分類)'!BD$119,0)</f>
        <v>0</v>
      </c>
      <c r="BE112" s="303">
        <f>IFERROR('生産者価格表(106分類)'!BE112/'生産者価格表(106分類)'!BE$119,0)</f>
        <v>7.4918114143920592E-2</v>
      </c>
      <c r="BF112" s="303">
        <f>IFERROR('生産者価格表(106分類)'!BF112/'生産者価格表(106分類)'!BF$119,0)</f>
        <v>0.13011248599576986</v>
      </c>
      <c r="BG112" s="303">
        <f>IFERROR('生産者価格表(106分類)'!BG112/'生産者価格表(106分類)'!BG$119,0)</f>
        <v>0.19317602960257582</v>
      </c>
      <c r="BH112" s="303">
        <f>IFERROR('生産者価格表(106分類)'!BH112/'生産者価格表(106分類)'!BH$119,0)</f>
        <v>0.15826489603354885</v>
      </c>
      <c r="BI112" s="303">
        <f>IFERROR('生産者価格表(106分類)'!BI112/'生産者価格表(106分類)'!BI$119,0)</f>
        <v>0.21460131379484587</v>
      </c>
      <c r="BJ112" s="303">
        <f>IFERROR('生産者価格表(106分類)'!BJ112/'生産者価格表(106分類)'!BJ$119,0)</f>
        <v>0.19533191445622139</v>
      </c>
      <c r="BK112" s="303">
        <f>IFERROR('生産者価格表(106分類)'!BK112/'生産者価格表(106分類)'!BK$119,0)</f>
        <v>0.23980421252813092</v>
      </c>
      <c r="BL112" s="303">
        <f>IFERROR('生産者価格表(106分類)'!BL112/'生産者価格表(106分類)'!BL$119,0)</f>
        <v>0.23256001506134694</v>
      </c>
      <c r="BM112" s="303">
        <f>IFERROR('生産者価格表(106分類)'!BM112/'生産者価格表(106分類)'!BM$119,0)</f>
        <v>0.26204809279954239</v>
      </c>
      <c r="BN112" s="303">
        <f>IFERROR('生産者価格表(106分類)'!BN112/'生産者価格表(106分類)'!BN$119,0)</f>
        <v>0.3828852561833283</v>
      </c>
      <c r="BO112" s="303">
        <f>IFERROR('生産者価格表(106分類)'!BO112/'生産者価格表(106分類)'!BO$119,0)</f>
        <v>8.8636245586300733E-2</v>
      </c>
      <c r="BP112" s="303">
        <f>IFERROR('生産者価格表(106分類)'!BP112/'生産者価格表(106分類)'!BP$119,0)</f>
        <v>9.0393095205282603E-2</v>
      </c>
      <c r="BQ112" s="303">
        <f>IFERROR('生産者価格表(106分類)'!BQ112/'生産者価格表(106分類)'!BQ$119,0)</f>
        <v>0.15704883510965001</v>
      </c>
      <c r="BR112" s="303">
        <f>IFERROR('生産者価格表(106分類)'!BR112/'生産者価格表(106分類)'!BR$119,0)</f>
        <v>0.49588074662680515</v>
      </c>
      <c r="BS112" s="303">
        <f>IFERROR('生産者価格表(106分類)'!BS112/'生産者価格表(106分類)'!BS$119,0)</f>
        <v>0.29699064450206925</v>
      </c>
      <c r="BT112" s="303">
        <f>IFERROR('生産者価格表(106分類)'!BT112/'生産者価格表(106分類)'!BT$119,0)</f>
        <v>0.24202132237887897</v>
      </c>
      <c r="BU112" s="303">
        <f>IFERROR('生産者価格表(106分類)'!BU112/'生産者価格表(106分類)'!BU$119,0)</f>
        <v>0.10566492423946684</v>
      </c>
      <c r="BV112" s="303">
        <f>IFERROR('生産者価格表(106分類)'!BV112/'生産者価格表(106分類)'!BV$119,0)</f>
        <v>0.12098106110836518</v>
      </c>
      <c r="BW112" s="303">
        <f>IFERROR('生産者価格表(106分類)'!BW112/'生産者価格表(106分類)'!BW$119,0)</f>
        <v>0</v>
      </c>
      <c r="BX112" s="303">
        <f>IFERROR('生産者価格表(106分類)'!BX112/'生産者価格表(106分類)'!BX$119,0)</f>
        <v>0.18362244830284782</v>
      </c>
      <c r="BY112" s="303">
        <f>IFERROR('生産者価格表(106分類)'!BY112/'生産者価格表(106分類)'!BY$119,0)</f>
        <v>0.50783252324567896</v>
      </c>
      <c r="BZ112" s="303">
        <f>IFERROR('生産者価格表(106分類)'!BZ112/'生産者価格表(106分類)'!BZ$119,0)</f>
        <v>0</v>
      </c>
      <c r="CA112" s="303">
        <f>IFERROR('生産者価格表(106分類)'!CA112/'生産者価格表(106分類)'!CA$119,0)</f>
        <v>0.13412237049395054</v>
      </c>
      <c r="CB112" s="303">
        <f>IFERROR('生産者価格表(106分類)'!CB112/'生産者価格表(106分類)'!CB$119,0)</f>
        <v>7.7985015371823257E-2</v>
      </c>
      <c r="CC112" s="303">
        <f>IFERROR('生産者価格表(106分類)'!CC112/'生産者価格表(106分類)'!CC$119,0)</f>
        <v>0.24635993848188234</v>
      </c>
      <c r="CD112" s="303">
        <f>IFERROR('生産者価格表(106分類)'!CD112/'生産者価格表(106分類)'!CD$119,0)</f>
        <v>0.18160485877183721</v>
      </c>
      <c r="CE112" s="303">
        <f>IFERROR('生産者価格表(106分類)'!CE112/'生産者価格表(106分類)'!CE$119,0)</f>
        <v>0.28070168704024384</v>
      </c>
      <c r="CF112" s="303">
        <f>IFERROR('生産者価格表(106分類)'!CF112/'生産者価格表(106分類)'!CF$119,0)</f>
        <v>0.56708544530148375</v>
      </c>
      <c r="CG112" s="303">
        <f>IFERROR('生産者価格表(106分類)'!CG112/'生産者価格表(106分類)'!CG$119,0)</f>
        <v>7.6249512670915079E-2</v>
      </c>
      <c r="CH112" s="303">
        <f>IFERROR('生産者価格表(106分類)'!CH112/'生産者価格表(106分類)'!CH$119,0)</f>
        <v>0.19674186782324291</v>
      </c>
      <c r="CI112" s="303">
        <f>IFERROR('生産者価格表(106分類)'!CI112/'生産者価格表(106分類)'!CI$119,0)</f>
        <v>0.39382370486919926</v>
      </c>
      <c r="CJ112" s="303">
        <f>IFERROR('生産者価格表(106分類)'!CJ112/'生産者価格表(106分類)'!CJ$119,0)</f>
        <v>0.12824455756160802</v>
      </c>
      <c r="CK112" s="303">
        <f>IFERROR('生産者価格表(106分類)'!CK112/'生産者価格表(106分類)'!CK$119,0)</f>
        <v>0.30068236192794112</v>
      </c>
      <c r="CL112" s="303">
        <f>IFERROR('生産者価格表(106分類)'!CL112/'生産者価格表(106分類)'!CL$119,0)</f>
        <v>0.49560051002897687</v>
      </c>
      <c r="CM112" s="303">
        <f>IFERROR('生産者価格表(106分類)'!CM112/'生産者価格表(106分類)'!CM$119,0)</f>
        <v>0.63888284977212828</v>
      </c>
      <c r="CN112" s="303">
        <f>IFERROR('生産者価格表(106分類)'!CN112/'生産者価格表(106分類)'!CN$119,0)</f>
        <v>0.57213413555261738</v>
      </c>
      <c r="CO112" s="303">
        <f>IFERROR('生産者価格表(106分類)'!CO112/'生産者価格表(106分類)'!CO$119,0)</f>
        <v>0.46149798217647886</v>
      </c>
      <c r="CP112" s="303">
        <f>IFERROR('生産者価格表(106分類)'!CP112/'生産者価格表(106分類)'!CP$119,0)</f>
        <v>0.57847118862501201</v>
      </c>
      <c r="CQ112" s="303">
        <f>IFERROR('生産者価格表(106分類)'!CQ112/'生産者価格表(106分類)'!CQ$119,0)</f>
        <v>0.61895438960404492</v>
      </c>
      <c r="CR112" s="303">
        <f>IFERROR('生産者価格表(106分類)'!CR112/'生産者価格表(106分類)'!CR$119,0)</f>
        <v>0.61624840941406422</v>
      </c>
      <c r="CS112" s="303">
        <f>IFERROR('生産者価格表(106分類)'!CS112/'生産者価格表(106分類)'!CS$119,0)</f>
        <v>0.49306775838773437</v>
      </c>
      <c r="CT112" s="303">
        <f>IFERROR('生産者価格表(106分類)'!CT112/'生産者価格表(106分類)'!CT$119,0)</f>
        <v>0.11187731966525064</v>
      </c>
      <c r="CU112" s="303">
        <f>IFERROR('生産者価格表(106分類)'!CU112/'生産者価格表(106分類)'!CU$119,0)</f>
        <v>0.10339821703740817</v>
      </c>
      <c r="CV112" s="303">
        <f>IFERROR('生産者価格表(106分類)'!CV112/'生産者価格表(106分類)'!CV$119,0)</f>
        <v>0.47908935984912598</v>
      </c>
      <c r="CW112" s="303">
        <f>IFERROR('生産者価格表(106分類)'!CW112/'生産者価格表(106分類)'!CW$119,0)</f>
        <v>0.36596315531062878</v>
      </c>
      <c r="CX112" s="303">
        <f>IFERROR('生産者価格表(106分類)'!CX112/'生産者価格表(106分類)'!CX$119,0)</f>
        <v>0.15024179708916718</v>
      </c>
      <c r="CY112" s="303">
        <f>IFERROR('生産者価格表(106分類)'!CY112/'生産者価格表(106分類)'!CY$119,0)</f>
        <v>0.2483212146332634</v>
      </c>
      <c r="CZ112" s="303">
        <f>IFERROR('生産者価格表(106分類)'!CZ112/'生産者価格表(106分類)'!CZ$119,0)</f>
        <v>0.27622351764275949</v>
      </c>
      <c r="DA112" s="303">
        <f>IFERROR('生産者価格表(106分類)'!DA112/'生産者価格表(106分類)'!DA$119,0)</f>
        <v>0.23337869854497037</v>
      </c>
      <c r="DB112" s="303">
        <f>IFERROR('生産者価格表(106分類)'!DB112/'生産者価格表(106分類)'!DB$119,0)</f>
        <v>0.34932078736573297</v>
      </c>
      <c r="DC112" s="303">
        <f>IFERROR('生産者価格表(106分類)'!DC112/'生産者価格表(106分類)'!DC$119,0)</f>
        <v>0</v>
      </c>
      <c r="DD112" s="304">
        <f>IFERROR('生産者価格表(106分類)'!DD112/'生産者価格表(106分類)'!DD$119,0)</f>
        <v>2.2515184763084801E-2</v>
      </c>
      <c r="DE112" s="319">
        <f>IFERROR('生産者価格表(106分類)'!DE112/'生産者価格表(106分類)'!DE$119,0)</f>
        <v>0.26618400182929425</v>
      </c>
    </row>
    <row r="113" spans="1:109" x14ac:dyDescent="0.15">
      <c r="A113" s="318" t="s">
        <v>234</v>
      </c>
      <c r="B113" s="302" t="s">
        <v>235</v>
      </c>
      <c r="C113" s="303">
        <f>IFERROR('生産者価格表(106分類)'!C113/'生産者価格表(106分類)'!C$119,0)</f>
        <v>0.23900646558007491</v>
      </c>
      <c r="D113" s="303">
        <f>IFERROR('生産者価格表(106分類)'!D113/'生産者価格表(106分類)'!D$119,0)</f>
        <v>5.5788158049201814E-2</v>
      </c>
      <c r="E113" s="303">
        <f>IFERROR('生産者価格表(106分類)'!E113/'生産者価格表(106分類)'!E$119,0)</f>
        <v>0.12126488684038045</v>
      </c>
      <c r="F113" s="303">
        <f>IFERROR('生産者価格表(106分類)'!F113/'生産者価格表(106分類)'!F$119,0)</f>
        <v>0.1323665655688944</v>
      </c>
      <c r="G113" s="303">
        <f>IFERROR('生産者価格表(106分類)'!G113/'生産者価格表(106分類)'!G$119,0)</f>
        <v>0.17639467442694157</v>
      </c>
      <c r="H113" s="303">
        <f>IFERROR('生産者価格表(106分類)'!H113/'生産者価格表(106分類)'!H$119,0)</f>
        <v>0</v>
      </c>
      <c r="I113" s="303">
        <f>IFERROR('生産者価格表(106分類)'!I113/'生産者価格表(106分類)'!I$119,0)</f>
        <v>0.13957768210409716</v>
      </c>
      <c r="J113" s="303">
        <f>IFERROR('生産者価格表(106分類)'!J113/'生産者価格表(106分類)'!J$119,0)</f>
        <v>9.251504239286161E-2</v>
      </c>
      <c r="K113" s="303">
        <f>IFERROR('生産者価格表(106分類)'!K113/'生産者価格表(106分類)'!K$119,0)</f>
        <v>0.1575976925304253</v>
      </c>
      <c r="L113" s="303">
        <f>IFERROR('生産者価格表(106分類)'!L113/'生産者価格表(106分類)'!L$119,0)</f>
        <v>0.13511208218254173</v>
      </c>
      <c r="M113" s="303">
        <f>IFERROR('生産者価格表(106分類)'!M113/'生産者価格表(106分類)'!M$119,0)</f>
        <v>0</v>
      </c>
      <c r="N113" s="303">
        <f>IFERROR('生産者価格表(106分類)'!N113/'生産者価格表(106分類)'!N$119,0)</f>
        <v>-0.1857997045150411</v>
      </c>
      <c r="O113" s="303">
        <f>IFERROR('生産者価格表(106分類)'!O113/'生産者価格表(106分類)'!O$119,0)</f>
        <v>-3.8929314246329695E-3</v>
      </c>
      <c r="P113" s="303">
        <f>IFERROR('生産者価格表(106分類)'!P113/'生産者価格表(106分類)'!P$119,0)</f>
        <v>0.15365502410706022</v>
      </c>
      <c r="Q113" s="303">
        <f>IFERROR('生産者価格表(106分類)'!Q113/'生産者価格表(106分類)'!Q$119,0)</f>
        <v>9.7409174187515268E-2</v>
      </c>
      <c r="R113" s="303">
        <f>IFERROR('生産者価格表(106分類)'!R113/'生産者価格表(106分類)'!R$119,0)</f>
        <v>6.9475963593560786E-2</v>
      </c>
      <c r="S113" s="303">
        <f>IFERROR('生産者価格表(106分類)'!S113/'生産者価格表(106分類)'!S$119,0)</f>
        <v>0.15881141131106724</v>
      </c>
      <c r="T113" s="303">
        <f>IFERROR('生産者価格表(106分類)'!T113/'生産者価格表(106分類)'!T$119,0)</f>
        <v>0.14294139075288639</v>
      </c>
      <c r="U113" s="303">
        <f>IFERROR('生産者価格表(106分類)'!U113/'生産者価格表(106分類)'!U$119,0)</f>
        <v>0.10031950927766202</v>
      </c>
      <c r="V113" s="303">
        <f>IFERROR('生産者価格表(106分類)'!V113/'生産者価格表(106分類)'!V$119,0)</f>
        <v>6.0960015679188503E-2</v>
      </c>
      <c r="W113" s="303">
        <f>IFERROR('生産者価格表(106分類)'!W113/'生産者価格表(106分類)'!W$119,0)</f>
        <v>0</v>
      </c>
      <c r="X113" s="303">
        <f>IFERROR('生産者価格表(106分類)'!X113/'生産者価格表(106分類)'!X$119,0)</f>
        <v>6.4956323570814406E-2</v>
      </c>
      <c r="Y113" s="303">
        <f>IFERROR('生産者価格表(106分類)'!Y113/'生産者価格表(106分類)'!Y$119,0)</f>
        <v>0</v>
      </c>
      <c r="Z113" s="303">
        <f>IFERROR('生産者価格表(106分類)'!Z113/'生産者価格表(106分類)'!Z$119,0)</f>
        <v>0.18232044198895028</v>
      </c>
      <c r="AA113" s="303">
        <f>IFERROR('生産者価格表(106分類)'!AA113/'生産者価格表(106分類)'!AA$119,0)</f>
        <v>0.13849800763897274</v>
      </c>
      <c r="AB113" s="303">
        <f>IFERROR('生産者価格表(106分類)'!AB113/'生産者価格表(106分類)'!AB$119,0)</f>
        <v>4.2193442285949227E-2</v>
      </c>
      <c r="AC113" s="303">
        <f>IFERROR('生産者価格表(106分類)'!AC113/'生産者価格表(106分類)'!AC$119,0)</f>
        <v>0.19568754361230969</v>
      </c>
      <c r="AD113" s="303">
        <f>IFERROR('生産者価格表(106分類)'!AD113/'生産者価格表(106分類)'!AD$119,0)</f>
        <v>-1.1339675223472994E-2</v>
      </c>
      <c r="AE113" s="303">
        <f>IFERROR('生産者価格表(106分類)'!AE113/'生産者価格表(106分類)'!AE$119,0)</f>
        <v>6.5705297384033953E-2</v>
      </c>
      <c r="AF113" s="303">
        <f>IFERROR('生産者価格表(106分類)'!AF113/'生産者価格表(106分類)'!AF$119,0)</f>
        <v>0.13177939317319848</v>
      </c>
      <c r="AG113" s="303">
        <f>IFERROR('生産者価格表(106分類)'!AG113/'生産者価格表(106分類)'!AG$119,0)</f>
        <v>3.2348838041184255E-2</v>
      </c>
      <c r="AH113" s="303">
        <f>IFERROR('生産者価格表(106分類)'!AH113/'生産者価格表(106分類)'!AH$119,0)</f>
        <v>0.16423530815851697</v>
      </c>
      <c r="AI113" s="303">
        <f>IFERROR('生産者価格表(106分類)'!AI113/'生産者価格表(106分類)'!AI$119,0)</f>
        <v>2.8545916835430424E-2</v>
      </c>
      <c r="AJ113" s="303">
        <f>IFERROR('生産者価格表(106分類)'!AJ113/'生産者価格表(106分類)'!AJ$119,0)</f>
        <v>0.17194672495135199</v>
      </c>
      <c r="AK113" s="303">
        <f>IFERROR('生産者価格表(106分類)'!AK113/'生産者価格表(106分類)'!AK$119,0)</f>
        <v>0</v>
      </c>
      <c r="AL113" s="303">
        <f>IFERROR('生産者価格表(106分類)'!AL113/'生産者価格表(106分類)'!AL$119,0)</f>
        <v>0</v>
      </c>
      <c r="AM113" s="303">
        <f>IFERROR('生産者価格表(106分類)'!AM113/'生産者価格表(106分類)'!AM$119,0)</f>
        <v>0</v>
      </c>
      <c r="AN113" s="303">
        <f>IFERROR('生産者価格表(106分類)'!AN113/'生産者価格表(106分類)'!AN$119,0)</f>
        <v>0.16432350413578259</v>
      </c>
      <c r="AO113" s="303">
        <f>IFERROR('生産者価格表(106分類)'!AO113/'生産者価格表(106分類)'!AO$119,0)</f>
        <v>0.29930638171564261</v>
      </c>
      <c r="AP113" s="303">
        <f>IFERROR('生産者価格表(106分類)'!AP113/'生産者価格表(106分類)'!AP$119,0)</f>
        <v>-0.18553189569611117</v>
      </c>
      <c r="AQ113" s="303">
        <f>IFERROR('生産者価格表(106分類)'!AQ113/'生産者価格表(106分類)'!AQ$119,0)</f>
        <v>6.9550062575077523E-2</v>
      </c>
      <c r="AR113" s="303">
        <f>IFERROR('生産者価格表(106分類)'!AR113/'生産者価格表(106分類)'!AR$119,0)</f>
        <v>3.5778427286411049E-2</v>
      </c>
      <c r="AS113" s="303">
        <f>IFERROR('生産者価格表(106分類)'!AS113/'生産者価格表(106分類)'!AS$119,0)</f>
        <v>9.2011068296634094E-2</v>
      </c>
      <c r="AT113" s="303">
        <f>IFERROR('生産者価格表(106分類)'!AT113/'生産者価格表(106分類)'!AT$119,0)</f>
        <v>0.17197809881716439</v>
      </c>
      <c r="AU113" s="303">
        <f>IFERROR('生産者価格表(106分類)'!AU113/'生産者価格表(106分類)'!AU$119,0)</f>
        <v>3.7716646276008799E-2</v>
      </c>
      <c r="AV113" s="303">
        <f>IFERROR('生産者価格表(106分類)'!AV113/'生産者価格表(106分類)'!AV$119,0)</f>
        <v>4.6520811120788182E-3</v>
      </c>
      <c r="AW113" s="303">
        <f>IFERROR('生産者価格表(106分類)'!AW113/'生産者価格表(106分類)'!AW$119,0)</f>
        <v>-0.19805244429686047</v>
      </c>
      <c r="AX113" s="303">
        <f>IFERROR('生産者価格表(106分類)'!AX113/'生産者価格表(106分類)'!AX$119,0)</f>
        <v>-4.7191343061915594E-2</v>
      </c>
      <c r="AY113" s="303">
        <f>IFERROR('生産者価格表(106分類)'!AY113/'生産者価格表(106分類)'!AY$119,0)</f>
        <v>-9.563449196161912E-2</v>
      </c>
      <c r="AZ113" s="303">
        <f>IFERROR('生産者価格表(106分類)'!AZ113/'生産者価格表(106分類)'!AZ$119,0)</f>
        <v>-0.20255440965977906</v>
      </c>
      <c r="BA113" s="303">
        <f>IFERROR('生産者価格表(106分類)'!BA113/'生産者価格表(106分類)'!BA$119,0)</f>
        <v>6.4188492745196501E-2</v>
      </c>
      <c r="BB113" s="303">
        <f>IFERROR('生産者価格表(106分類)'!BB113/'生産者価格表(106分類)'!BB$119,0)</f>
        <v>-6.5732401773945334E-2</v>
      </c>
      <c r="BC113" s="303">
        <f>IFERROR('生産者価格表(106分類)'!BC113/'生産者価格表(106分類)'!BC$119,0)</f>
        <v>-0.22872445667831817</v>
      </c>
      <c r="BD113" s="303">
        <f>IFERROR('生産者価格表(106分類)'!BD113/'生産者価格表(106分類)'!BD$119,0)</f>
        <v>0</v>
      </c>
      <c r="BE113" s="303">
        <f>IFERROR('生産者価格表(106分類)'!BE113/'生産者価格表(106分類)'!BE$119,0)</f>
        <v>9.5285359801488829E-4</v>
      </c>
      <c r="BF113" s="303">
        <f>IFERROR('生産者価格表(106分類)'!BF113/'生産者価格表(106分類)'!BF$119,0)</f>
        <v>5.1915559459003975E-3</v>
      </c>
      <c r="BG113" s="303">
        <f>IFERROR('生産者価格表(106分類)'!BG113/'生産者価格表(106分類)'!BG$119,0)</f>
        <v>3.3157356363661329E-2</v>
      </c>
      <c r="BH113" s="303">
        <f>IFERROR('生産者価格表(106分類)'!BH113/'生産者価格表(106分類)'!BH$119,0)</f>
        <v>5.7487331818976063E-2</v>
      </c>
      <c r="BI113" s="303">
        <f>IFERROR('生産者価格表(106分類)'!BI113/'生産者価格表(106分類)'!BI$119,0)</f>
        <v>9.5334343944753243E-3</v>
      </c>
      <c r="BJ113" s="303">
        <f>IFERROR('生産者価格表(106分類)'!BJ113/'生産者価格表(106分類)'!BJ$119,0)</f>
        <v>-8.1066455447460235E-3</v>
      </c>
      <c r="BK113" s="303">
        <f>IFERROR('生産者価格表(106分類)'!BK113/'生産者価格表(106分類)'!BK$119,0)</f>
        <v>0.17052868963728809</v>
      </c>
      <c r="BL113" s="303">
        <f>IFERROR('生産者価格表(106分類)'!BL113/'生産者価格表(106分類)'!BL$119,0)</f>
        <v>0.18340554679499077</v>
      </c>
      <c r="BM113" s="303">
        <f>IFERROR('生産者価格表(106分類)'!BM113/'生産者価格表(106分類)'!BM$119,0)</f>
        <v>9.085037295944022E-2</v>
      </c>
      <c r="BN113" s="303">
        <f>IFERROR('生産者価格表(106分類)'!BN113/'生産者価格表(106分類)'!BN$119,0)</f>
        <v>6.8654994310067025E-2</v>
      </c>
      <c r="BO113" s="303">
        <f>IFERROR('生産者価格表(106分類)'!BO113/'生産者価格表(106分類)'!BO$119,0)</f>
        <v>2.5423896377067108E-2</v>
      </c>
      <c r="BP113" s="303">
        <f>IFERROR('生産者価格表(106分類)'!BP113/'生産者価格表(106分類)'!BP$119,0)</f>
        <v>4.6828275148712628E-2</v>
      </c>
      <c r="BQ113" s="303">
        <f>IFERROR('生産者価格表(106分類)'!BQ113/'生産者価格表(106分類)'!BQ$119,0)</f>
        <v>0.11668727669620679</v>
      </c>
      <c r="BR113" s="303">
        <f>IFERROR('生産者価格表(106分類)'!BR113/'生産者価格表(106分類)'!BR$119,0)</f>
        <v>5.8610583051673486E-2</v>
      </c>
      <c r="BS113" s="303">
        <f>IFERROR('生産者価格表(106分類)'!BS113/'生産者価格表(106分類)'!BS$119,0)</f>
        <v>0.29300105502149298</v>
      </c>
      <c r="BT113" s="303">
        <f>IFERROR('生産者価格表(106分類)'!BT113/'生産者価格表(106分類)'!BT$119,0)</f>
        <v>0.3564077836550541</v>
      </c>
      <c r="BU113" s="303">
        <f>IFERROR('生産者価格表(106分類)'!BU113/'生産者価格表(106分類)'!BU$119,0)</f>
        <v>0.17902883295156086</v>
      </c>
      <c r="BV113" s="303">
        <f>IFERROR('生産者価格表(106分類)'!BV113/'生産者価格表(106分類)'!BV$119,0)</f>
        <v>0.30200439616962627</v>
      </c>
      <c r="BW113" s="303">
        <f>IFERROR('生産者価格表(106分類)'!BW113/'生産者価格表(106分類)'!BW$119,0)</f>
        <v>0.52971120469491129</v>
      </c>
      <c r="BX113" s="303">
        <f>IFERROR('生産者価格表(106分類)'!BX113/'生産者価格表(106分類)'!BX$119,0)</f>
        <v>0.11786552771550982</v>
      </c>
      <c r="BY113" s="303">
        <f>IFERROR('生産者価格表(106分類)'!BY113/'生産者価格表(106分類)'!BY$119,0)</f>
        <v>0.16442218623342486</v>
      </c>
      <c r="BZ113" s="303">
        <f>IFERROR('生産者価格表(106分類)'!BZ113/'生産者価格表(106分類)'!BZ$119,0)</f>
        <v>0</v>
      </c>
      <c r="CA113" s="303">
        <f>IFERROR('生産者価格表(106分類)'!CA113/'生産者価格表(106分類)'!CA$119,0)</f>
        <v>7.764494296708567E-2</v>
      </c>
      <c r="CB113" s="303">
        <f>IFERROR('生産者価格表(106分類)'!CB113/'生産者価格表(106分類)'!CB$119,0)</f>
        <v>5.6767795361153091E-3</v>
      </c>
      <c r="CC113" s="303">
        <f>IFERROR('生産者価格表(106分類)'!CC113/'生産者価格表(106分類)'!CC$119,0)</f>
        <v>0.16835314465860798</v>
      </c>
      <c r="CD113" s="303">
        <f>IFERROR('生産者価格表(106分類)'!CD113/'生産者価格表(106分類)'!CD$119,0)</f>
        <v>0.1483879139090058</v>
      </c>
      <c r="CE113" s="303">
        <f>IFERROR('生産者価格表(106分類)'!CE113/'生産者価格表(106分類)'!CE$119,0)</f>
        <v>0.23295088446632034</v>
      </c>
      <c r="CF113" s="303">
        <f>IFERROR('生産者価格表(106分類)'!CF113/'生産者価格表(106分類)'!CF$119,0)</f>
        <v>1.6557587784135217E-2</v>
      </c>
      <c r="CG113" s="303">
        <f>IFERROR('生産者価格表(106分類)'!CG113/'生産者価格表(106分類)'!CG$119,0)</f>
        <v>0.2320360664119584</v>
      </c>
      <c r="CH113" s="303">
        <f>IFERROR('生産者価格表(106分類)'!CH113/'生産者価格表(106分類)'!CH$119,0)</f>
        <v>0.164167656155569</v>
      </c>
      <c r="CI113" s="303">
        <f>IFERROR('生産者価格表(106分類)'!CI113/'生産者価格表(106分類)'!CI$119,0)</f>
        <v>8.0312639287078907E-2</v>
      </c>
      <c r="CJ113" s="303">
        <f>IFERROR('生産者価格表(106分類)'!CJ113/'生産者価格表(106分類)'!CJ$119,0)</f>
        <v>1.359837919442371E-2</v>
      </c>
      <c r="CK113" s="303">
        <f>IFERROR('生産者価格表(106分類)'!CK113/'生産者価格表(106分類)'!CK$119,0)</f>
        <v>8.6390624509144184E-2</v>
      </c>
      <c r="CL113" s="303">
        <f>IFERROR('生産者価格表(106分類)'!CL113/'生産者価格表(106分類)'!CL$119,0)</f>
        <v>0</v>
      </c>
      <c r="CM113" s="303">
        <f>IFERROR('生産者価格表(106分類)'!CM113/'生産者価格表(106分類)'!CM$119,0)</f>
        <v>1.6073725138462335E-3</v>
      </c>
      <c r="CN113" s="303">
        <f>IFERROR('生産者価格表(106分類)'!CN113/'生産者価格表(106分類)'!CN$119,0)</f>
        <v>0.12861789928908932</v>
      </c>
      <c r="CO113" s="303">
        <f>IFERROR('生産者価格表(106分類)'!CO113/'生産者価格表(106分類)'!CO$119,0)</f>
        <v>2.0023462013406528E-2</v>
      </c>
      <c r="CP113" s="303">
        <f>IFERROR('生産者価格表(106分類)'!CP113/'生産者価格表(106分類)'!CP$119,0)</f>
        <v>2.5238073566723175E-2</v>
      </c>
      <c r="CQ113" s="303">
        <f>IFERROR('生産者価格表(106分類)'!CQ113/'生産者価格表(106分類)'!CQ$119,0)</f>
        <v>7.2348731585448684E-3</v>
      </c>
      <c r="CR113" s="303">
        <f>IFERROR('生産者価格表(106分類)'!CR113/'生産者価格表(106分類)'!CR$119,0)</f>
        <v>2.2798255529850354E-2</v>
      </c>
      <c r="CS113" s="303">
        <f>IFERROR('生産者価格表(106分類)'!CS113/'生産者価格表(106分類)'!CS$119,0)</f>
        <v>-2.4014677919291898E-2</v>
      </c>
      <c r="CT113" s="303">
        <f>IFERROR('生産者価格表(106分類)'!CT113/'生産者価格表(106分類)'!CT$119,0)</f>
        <v>0.18974764134367123</v>
      </c>
      <c r="CU113" s="303">
        <f>IFERROR('生産者価格表(106分類)'!CU113/'生産者価格表(106分類)'!CU$119,0)</f>
        <v>3.2287694154794433E-2</v>
      </c>
      <c r="CV113" s="303">
        <f>IFERROR('生産者価格表(106分類)'!CV113/'生産者価格表(106分類)'!CV$119,0)</f>
        <v>1.7198340729351742E-2</v>
      </c>
      <c r="CW113" s="303">
        <f>IFERROR('生産者価格表(106分類)'!CW113/'生産者価格表(106分類)'!CW$119,0)</f>
        <v>0.16429891549927081</v>
      </c>
      <c r="CX113" s="303">
        <f>IFERROR('生産者価格表(106分類)'!CX113/'生産者価格表(106分類)'!CX$119,0)</f>
        <v>0.14736556240017948</v>
      </c>
      <c r="CY113" s="303">
        <f>IFERROR('生産者価格表(106分類)'!CY113/'生産者価格表(106分類)'!CY$119,0)</f>
        <v>9.7328173826678133E-2</v>
      </c>
      <c r="CZ113" s="303">
        <f>IFERROR('生産者価格表(106分類)'!CZ113/'生産者価格表(106分類)'!CZ$119,0)</f>
        <v>0.1053506022935894</v>
      </c>
      <c r="DA113" s="303">
        <f>IFERROR('生産者価格表(106分類)'!DA113/'生産者価格表(106分類)'!DA$119,0)</f>
        <v>0.16536785122523476</v>
      </c>
      <c r="DB113" s="303">
        <f>IFERROR('生産者価格表(106分類)'!DB113/'生産者価格表(106分類)'!DB$119,0)</f>
        <v>9.4141097766687401E-2</v>
      </c>
      <c r="DC113" s="303">
        <f>IFERROR('生産者価格表(106分類)'!DC113/'生産者価格表(106分類)'!DC$119,0)</f>
        <v>0</v>
      </c>
      <c r="DD113" s="304">
        <f>IFERROR('生産者価格表(106分類)'!DD113/'生産者価格表(106分類)'!DD$119,0)</f>
        <v>0.30791677317530991</v>
      </c>
      <c r="DE113" s="319">
        <f>IFERROR('生産者価格表(106分類)'!DE113/'生産者価格表(106分類)'!DE$119,0)</f>
        <v>0.13635019241892771</v>
      </c>
    </row>
    <row r="114" spans="1:109" x14ac:dyDescent="0.15">
      <c r="A114" s="318" t="s">
        <v>236</v>
      </c>
      <c r="B114" s="302" t="s">
        <v>237</v>
      </c>
      <c r="C114" s="303">
        <f>IFERROR('生産者価格表(106分類)'!C114/'生産者価格表(106分類)'!C$119,0)</f>
        <v>0.19065389269769084</v>
      </c>
      <c r="D114" s="303">
        <f>IFERROR('生産者価格表(106分類)'!D114/'生産者価格表(106分類)'!D$119,0)</f>
        <v>9.5625360504483947E-2</v>
      </c>
      <c r="E114" s="303">
        <f>IFERROR('生産者価格表(106分類)'!E114/'生産者価格表(106分類)'!E$119,0)</f>
        <v>9.6439139264006893E-2</v>
      </c>
      <c r="F114" s="303">
        <f>IFERROR('生産者価格表(106分類)'!F114/'生産者価格表(106分類)'!F$119,0)</f>
        <v>0.16832779083488555</v>
      </c>
      <c r="G114" s="303">
        <f>IFERROR('生産者価格表(106分類)'!G114/'生産者価格表(106分類)'!G$119,0)</f>
        <v>0.13212277229067301</v>
      </c>
      <c r="H114" s="303">
        <f>IFERROR('生産者価格表(106分類)'!H114/'生産者価格表(106分類)'!H$119,0)</f>
        <v>0</v>
      </c>
      <c r="I114" s="303">
        <f>IFERROR('生産者価格表(106分類)'!I114/'生産者価格表(106分類)'!I$119,0)</f>
        <v>0.20454884907984583</v>
      </c>
      <c r="J114" s="303">
        <f>IFERROR('生産者価格表(106分類)'!J114/'生産者価格表(106分類)'!J$119,0)</f>
        <v>4.0333446499639172E-2</v>
      </c>
      <c r="K114" s="303">
        <f>IFERROR('生産者価格表(106分類)'!K114/'生産者価格表(106分類)'!K$119,0)</f>
        <v>5.5338118273599059E-2</v>
      </c>
      <c r="L114" s="303">
        <f>IFERROR('生産者価格表(106分類)'!L114/'生産者価格表(106分類)'!L$119,0)</f>
        <v>1.2601725890935535E-2</v>
      </c>
      <c r="M114" s="303">
        <f>IFERROR('生産者価格表(106分類)'!M114/'生産者価格表(106分類)'!M$119,0)</f>
        <v>0</v>
      </c>
      <c r="N114" s="303">
        <f>IFERROR('生産者価格表(106分類)'!N114/'生産者価格表(106分類)'!N$119,0)</f>
        <v>0.12590598627774038</v>
      </c>
      <c r="O114" s="303">
        <f>IFERROR('生産者価格表(106分類)'!O114/'生産者価格表(106分類)'!O$119,0)</f>
        <v>8.8036466179935879E-2</v>
      </c>
      <c r="P114" s="303">
        <f>IFERROR('生産者価格表(106分類)'!P114/'生産者価格表(106分類)'!P$119,0)</f>
        <v>6.3202999780121449E-2</v>
      </c>
      <c r="Q114" s="303">
        <f>IFERROR('生産者価格表(106分類)'!Q114/'生産者価格表(106分類)'!Q$119,0)</f>
        <v>5.0230181051275496E-2</v>
      </c>
      <c r="R114" s="303">
        <f>IFERROR('生産者価格表(106分類)'!R114/'生産者価格表(106分類)'!R$119,0)</f>
        <v>8.9375416640266436E-2</v>
      </c>
      <c r="S114" s="303">
        <f>IFERROR('生産者価格表(106分類)'!S114/'生産者価格表(106分類)'!S$119,0)</f>
        <v>5.04347211683044E-2</v>
      </c>
      <c r="T114" s="303">
        <f>IFERROR('生産者価格表(106分類)'!T114/'生産者価格表(106分類)'!T$119,0)</f>
        <v>0.11514850190560899</v>
      </c>
      <c r="U114" s="303">
        <f>IFERROR('生産者価格表(106分類)'!U114/'生産者価格表(106分類)'!U$119,0)</f>
        <v>9.0903477093449037E-2</v>
      </c>
      <c r="V114" s="303">
        <f>IFERROR('生産者価格表(106分類)'!V114/'生産者価格表(106分類)'!V$119,0)</f>
        <v>0.16545368066560068</v>
      </c>
      <c r="W114" s="303">
        <f>IFERROR('生産者価格表(106分類)'!W114/'生産者価格表(106分類)'!W$119,0)</f>
        <v>0</v>
      </c>
      <c r="X114" s="303">
        <f>IFERROR('生産者価格表(106分類)'!X114/'生産者価格表(106分類)'!X$119,0)</f>
        <v>0.1532812488110728</v>
      </c>
      <c r="Y114" s="303">
        <f>IFERROR('生産者価格表(106分類)'!Y114/'生産者価格表(106分類)'!Y$119,0)</f>
        <v>0</v>
      </c>
      <c r="Z114" s="303">
        <f>IFERROR('生産者価格表(106分類)'!Z114/'生産者価格表(106分類)'!Z$119,0)</f>
        <v>0.23848692920057191</v>
      </c>
      <c r="AA114" s="303">
        <f>IFERROR('生産者価格表(106分類)'!AA114/'生産者価格表(106分類)'!AA$119,0)</f>
        <v>9.264764761583974E-2</v>
      </c>
      <c r="AB114" s="303">
        <f>IFERROR('生産者価格表(106分類)'!AB114/'生産者価格表(106分類)'!AB$119,0)</f>
        <v>1.3567684242984891E-2</v>
      </c>
      <c r="AC114" s="303">
        <f>IFERROR('生産者価格表(106分類)'!AC114/'生産者価格表(106分類)'!AC$119,0)</f>
        <v>9.1085643895700716E-2</v>
      </c>
      <c r="AD114" s="303">
        <f>IFERROR('生産者価格表(106分類)'!AD114/'生産者価格表(106分類)'!AD$119,0)</f>
        <v>9.92150774301407E-2</v>
      </c>
      <c r="AE114" s="303">
        <f>IFERROR('生産者価格表(106分類)'!AE114/'生産者価格表(106分類)'!AE$119,0)</f>
        <v>0.17910605324831619</v>
      </c>
      <c r="AF114" s="303">
        <f>IFERROR('生産者価格表(106分類)'!AF114/'生産者価格表(106分類)'!AF$119,0)</f>
        <v>3.770543615676359E-2</v>
      </c>
      <c r="AG114" s="303">
        <f>IFERROR('生産者価格表(106分類)'!AG114/'生産者価格表(106分類)'!AG$119,0)</f>
        <v>0.20106835823387029</v>
      </c>
      <c r="AH114" s="303">
        <f>IFERROR('生産者価格表(106分類)'!AH114/'生産者価格表(106分類)'!AH$119,0)</f>
        <v>8.7588579990523108E-2</v>
      </c>
      <c r="AI114" s="303">
        <f>IFERROR('生産者価格表(106分類)'!AI114/'生産者価格表(106分類)'!AI$119,0)</f>
        <v>0.14760911494323878</v>
      </c>
      <c r="AJ114" s="303">
        <f>IFERROR('生産者価格表(106分類)'!AJ114/'生産者価格表(106分類)'!AJ$119,0)</f>
        <v>8.2244810015874831E-2</v>
      </c>
      <c r="AK114" s="303">
        <f>IFERROR('生産者価格表(106分類)'!AK114/'生産者価格表(106分類)'!AK$119,0)</f>
        <v>0</v>
      </c>
      <c r="AL114" s="303">
        <f>IFERROR('生産者価格表(106分類)'!AL114/'生産者価格表(106分類)'!AL$119,0)</f>
        <v>0</v>
      </c>
      <c r="AM114" s="303">
        <f>IFERROR('生産者価格表(106分類)'!AM114/'生産者価格表(106分類)'!AM$119,0)</f>
        <v>0</v>
      </c>
      <c r="AN114" s="303">
        <f>IFERROR('生産者価格表(106分類)'!AN114/'生産者価格表(106分類)'!AN$119,0)</f>
        <v>1.8305537651734882E-2</v>
      </c>
      <c r="AO114" s="303">
        <f>IFERROR('生産者価格表(106分類)'!AO114/'生産者価格表(106分類)'!AO$119,0)</f>
        <v>2.4302997922232117E-2</v>
      </c>
      <c r="AP114" s="303">
        <f>IFERROR('生産者価格表(106分類)'!AP114/'生産者価格表(106分類)'!AP$119,0)</f>
        <v>3.9407200216547866E-2</v>
      </c>
      <c r="AQ114" s="303">
        <f>IFERROR('生産者価格表(106分類)'!AQ114/'生産者価格表(106分類)'!AQ$119,0)</f>
        <v>7.1028367368479256E-2</v>
      </c>
      <c r="AR114" s="303">
        <f>IFERROR('生産者価格表(106分類)'!AR114/'生産者価格表(106分類)'!AR$119,0)</f>
        <v>0.11392268590522986</v>
      </c>
      <c r="AS114" s="303">
        <f>IFERROR('生産者価格表(106分類)'!AS114/'生産者価格表(106分類)'!AS$119,0)</f>
        <v>0.10291783522096797</v>
      </c>
      <c r="AT114" s="303">
        <f>IFERROR('生産者価格表(106分類)'!AT114/'生産者価格表(106分類)'!AT$119,0)</f>
        <v>0.12262381900281692</v>
      </c>
      <c r="AU114" s="303">
        <f>IFERROR('生産者価格表(106分類)'!AU114/'生産者価格表(106分類)'!AU$119,0)</f>
        <v>0.18389730821889924</v>
      </c>
      <c r="AV114" s="303">
        <f>IFERROR('生産者価格表(106分類)'!AV114/'生産者価格表(106分類)'!AV$119,0)</f>
        <v>0.26692819068643148</v>
      </c>
      <c r="AW114" s="303">
        <f>IFERROR('生産者価格表(106分類)'!AW114/'生産者価格表(106分類)'!AW$119,0)</f>
        <v>0.22662855134915832</v>
      </c>
      <c r="AX114" s="303">
        <f>IFERROR('生産者価格表(106分類)'!AX114/'生産者価格表(106分類)'!AX$119,0)</f>
        <v>0.18711318021842141</v>
      </c>
      <c r="AY114" s="303">
        <f>IFERROR('生産者価格表(106分類)'!AY114/'生産者価格表(106分類)'!AY$119,0)</f>
        <v>0.24591726504416345</v>
      </c>
      <c r="AZ114" s="303">
        <f>IFERROR('生産者価格表(106分類)'!AZ114/'生産者価格表(106分類)'!AZ$119,0)</f>
        <v>0.27360810364443794</v>
      </c>
      <c r="BA114" s="303">
        <f>IFERROR('生産者価格表(106分類)'!BA114/'生産者価格表(106分類)'!BA$119,0)</f>
        <v>0.12770172053809764</v>
      </c>
      <c r="BB114" s="303">
        <f>IFERROR('生産者価格表(106分類)'!BB114/'生産者価格表(106分類)'!BB$119,0)</f>
        <v>0.19518917971261046</v>
      </c>
      <c r="BC114" s="303">
        <f>IFERROR('生産者価格表(106分類)'!BC114/'生産者価格表(106分類)'!BC$119,0)</f>
        <v>0.299434665444822</v>
      </c>
      <c r="BD114" s="303">
        <f>IFERROR('生産者価格表(106分類)'!BD114/'生産者価格表(106分類)'!BD$119,0)</f>
        <v>0</v>
      </c>
      <c r="BE114" s="303">
        <f>IFERROR('生産者価格表(106分類)'!BE114/'生産者価格表(106分類)'!BE$119,0)</f>
        <v>0.12301736972704715</v>
      </c>
      <c r="BF114" s="303">
        <f>IFERROR('生産者価格表(106分類)'!BF114/'生産者価格表(106分類)'!BF$119,0)</f>
        <v>0.13548878588291391</v>
      </c>
      <c r="BG114" s="303">
        <f>IFERROR('生産者価格表(106分類)'!BG114/'生産者価格表(106分類)'!BG$119,0)</f>
        <v>0.15176674927744177</v>
      </c>
      <c r="BH114" s="303">
        <f>IFERROR('生産者価格表(106分類)'!BH114/'生産者価格表(106分類)'!BH$119,0)</f>
        <v>0.10069019744889045</v>
      </c>
      <c r="BI114" s="303">
        <f>IFERROR('生産者価格表(106分類)'!BI114/'生産者価格表(106分類)'!BI$119,0)</f>
        <v>0.14476873842007748</v>
      </c>
      <c r="BJ114" s="303">
        <f>IFERROR('生産者価格表(106分類)'!BJ114/'生産者価格表(106分類)'!BJ$119,0)</f>
        <v>2.3630652582698971E-2</v>
      </c>
      <c r="BK114" s="303">
        <f>IFERROR('生産者価格表(106分類)'!BK114/'生産者価格表(106分類)'!BK$119,0)</f>
        <v>2.2723549361982752E-2</v>
      </c>
      <c r="BL114" s="303">
        <f>IFERROR('生産者価格表(106分類)'!BL114/'生産者価格表(106分類)'!BL$119,0)</f>
        <v>2.0261517323887056E-2</v>
      </c>
      <c r="BM114" s="303">
        <f>IFERROR('生産者価格表(106分類)'!BM114/'生産者価格表(106分類)'!BM$119,0)</f>
        <v>6.5840904346380319E-2</v>
      </c>
      <c r="BN114" s="303">
        <f>IFERROR('生産者価格表(106分類)'!BN114/'生産者価格表(106分類)'!BN$119,0)</f>
        <v>4.6214453744521281E-2</v>
      </c>
      <c r="BO114" s="303">
        <f>IFERROR('生産者価格表(106分類)'!BO114/'生産者価格表(106分類)'!BO$119,0)</f>
        <v>0.2520695602613045</v>
      </c>
      <c r="BP114" s="303">
        <f>IFERROR('生産者価格表(106分類)'!BP114/'生産者価格表(106分類)'!BP$119,0)</f>
        <v>0.16489772372726533</v>
      </c>
      <c r="BQ114" s="303">
        <f>IFERROR('生産者価格表(106分類)'!BQ114/'生産者価格表(106分類)'!BQ$119,0)</f>
        <v>0.19425677199375796</v>
      </c>
      <c r="BR114" s="303">
        <f>IFERROR('生産者価格表(106分類)'!BR114/'生産者価格表(106分類)'!BR$119,0)</f>
        <v>5.3902363791261232E-2</v>
      </c>
      <c r="BS114" s="303">
        <f>IFERROR('生産者価格表(106分類)'!BS114/'生産者価格表(106分類)'!BS$119,0)</f>
        <v>6.3826793582742347E-2</v>
      </c>
      <c r="BT114" s="303">
        <f>IFERROR('生産者価格表(106分類)'!BT114/'生産者価格表(106分類)'!BT$119,0)</f>
        <v>6.9658389187727987E-2</v>
      </c>
      <c r="BU114" s="303">
        <f>IFERROR('生産者価格表(106分類)'!BU114/'生産者価格表(106分類)'!BU$119,0)</f>
        <v>0.33248079909029432</v>
      </c>
      <c r="BV114" s="303">
        <f>IFERROR('生産者価格表(106分類)'!BV114/'生産者価格表(106分類)'!BV$119,0)</f>
        <v>0.31572325830912223</v>
      </c>
      <c r="BW114" s="303">
        <f>IFERROR('生産者価格表(106分類)'!BW114/'生産者価格表(106分類)'!BW$119,0)</f>
        <v>0.31473296154051589</v>
      </c>
      <c r="BX114" s="303">
        <f>IFERROR('生産者価格表(106分類)'!BX114/'生産者価格表(106分類)'!BX$119,0)</f>
        <v>0.35455637940868273</v>
      </c>
      <c r="BY114" s="303">
        <f>IFERROR('生産者価格表(106分類)'!BY114/'生産者価格表(106分類)'!BY$119,0)</f>
        <v>0.11794574853897029</v>
      </c>
      <c r="BZ114" s="303">
        <f>IFERROR('生産者価格表(106分類)'!BZ114/'生産者価格表(106分類)'!BZ$119,0)</f>
        <v>0</v>
      </c>
      <c r="CA114" s="303">
        <f>IFERROR('生産者価格表(106分類)'!CA114/'生産者価格表(106分類)'!CA$119,0)</f>
        <v>0.11540736506130064</v>
      </c>
      <c r="CB114" s="303">
        <f>IFERROR('生産者価格表(106分類)'!CB114/'生産者価格表(106分類)'!CB$119,0)</f>
        <v>0.13795787602976942</v>
      </c>
      <c r="CC114" s="303">
        <f>IFERROR('生産者価格表(106分類)'!CC114/'生産者価格表(106分類)'!CC$119,0)</f>
        <v>0.18858129830058595</v>
      </c>
      <c r="CD114" s="303">
        <f>IFERROR('生産者価格表(106分類)'!CD114/'生産者価格表(106分類)'!CD$119,0)</f>
        <v>0.25373580181935862</v>
      </c>
      <c r="CE114" s="303">
        <f>IFERROR('生産者価格表(106分類)'!CE114/'生産者価格表(106分類)'!CE$119,0)</f>
        <v>9.6740227649489169E-2</v>
      </c>
      <c r="CF114" s="303">
        <f>IFERROR('生産者価格表(106分類)'!CF114/'生産者価格表(106分類)'!CF$119,0)</f>
        <v>7.5398797638930634E-2</v>
      </c>
      <c r="CG114" s="303">
        <f>IFERROR('生産者価格表(106分類)'!CG114/'生産者価格表(106分類)'!CG$119,0)</f>
        <v>0.17739119614186538</v>
      </c>
      <c r="CH114" s="303">
        <f>IFERROR('生産者価格表(106分類)'!CH114/'生産者価格表(106分類)'!CH$119,0)</f>
        <v>6.7146361406377766E-2</v>
      </c>
      <c r="CI114" s="303">
        <f>IFERROR('生産者価格表(106分類)'!CI114/'生産者価格表(106分類)'!CI$119,0)</f>
        <v>7.5604892396654577E-2</v>
      </c>
      <c r="CJ114" s="303">
        <f>IFERROR('生産者価格表(106分類)'!CJ114/'生産者価格表(106分類)'!CJ$119,0)</f>
        <v>1.9597829198071647E-2</v>
      </c>
      <c r="CK114" s="303">
        <f>IFERROR('生産者価格表(106分類)'!CK114/'生産者価格表(106分類)'!CK$119,0)</f>
        <v>3.23105069186903E-2</v>
      </c>
      <c r="CL114" s="303">
        <f>IFERROR('生産者価格表(106分類)'!CL114/'生産者価格表(106分類)'!CL$119,0)</f>
        <v>0</v>
      </c>
      <c r="CM114" s="303">
        <f>IFERROR('生産者価格表(106分類)'!CM114/'生産者価格表(106分類)'!CM$119,0)</f>
        <v>2.5686333401972808E-2</v>
      </c>
      <c r="CN114" s="303">
        <f>IFERROR('生産者価格表(106分類)'!CN114/'生産者価格表(106分類)'!CN$119,0)</f>
        <v>9.9116712869806986E-2</v>
      </c>
      <c r="CO114" s="303">
        <f>IFERROR('生産者価格表(106分類)'!CO114/'生産者価格表(106分類)'!CO$119,0)</f>
        <v>7.9902545151542964E-2</v>
      </c>
      <c r="CP114" s="303">
        <f>IFERROR('生産者価格表(106分類)'!CP114/'生産者価格表(106分類)'!CP$119,0)</f>
        <v>3.9498181156219905E-2</v>
      </c>
      <c r="CQ114" s="303">
        <f>IFERROR('生産者価格表(106分類)'!CQ114/'生産者価格表(106分類)'!CQ$119,0)</f>
        <v>3.0936098676972328E-2</v>
      </c>
      <c r="CR114" s="303">
        <f>IFERROR('生産者価格表(106分類)'!CR114/'生産者価格表(106分類)'!CR$119,0)</f>
        <v>9.654755591697968E-2</v>
      </c>
      <c r="CS114" s="303">
        <f>IFERROR('生産者価格表(106分類)'!CS114/'生産者価格表(106分類)'!CS$119,0)</f>
        <v>6.5660559357684847E-2</v>
      </c>
      <c r="CT114" s="303">
        <f>IFERROR('生産者価格表(106分類)'!CT114/'生産者価格表(106分類)'!CT$119,0)</f>
        <v>0.4062221288384571</v>
      </c>
      <c r="CU114" s="303">
        <f>IFERROR('生産者価格表(106分類)'!CU114/'生産者価格表(106分類)'!CU$119,0)</f>
        <v>5.8503861825125972E-2</v>
      </c>
      <c r="CV114" s="303">
        <f>IFERROR('生産者価格表(106分類)'!CV114/'生産者価格表(106分類)'!CV$119,0)</f>
        <v>4.5710239022677963E-2</v>
      </c>
      <c r="CW114" s="303">
        <f>IFERROR('生産者価格表(106分類)'!CW114/'生産者価格表(106分類)'!CW$119,0)</f>
        <v>6.5993287279556223E-2</v>
      </c>
      <c r="CX114" s="303">
        <f>IFERROR('生産者価格表(106分類)'!CX114/'生産者価格表(106分類)'!CX$119,0)</f>
        <v>9.9810389733643354E-2</v>
      </c>
      <c r="CY114" s="303">
        <f>IFERROR('生産者価格表(106分類)'!CY114/'生産者価格表(106分類)'!CY$119,0)</f>
        <v>4.6799959872090506E-2</v>
      </c>
      <c r="CZ114" s="303">
        <f>IFERROR('生産者価格表(106分類)'!CZ114/'生産者価格表(106分類)'!CZ$119,0)</f>
        <v>0.16367537077194086</v>
      </c>
      <c r="DA114" s="303">
        <f>IFERROR('生産者価格表(106分類)'!DA114/'生産者価格表(106分類)'!DA$119,0)</f>
        <v>0.17447172006863651</v>
      </c>
      <c r="DB114" s="303">
        <f>IFERROR('生産者価格表(106分類)'!DB114/'生産者価格表(106分類)'!DB$119,0)</f>
        <v>0.2081922911646075</v>
      </c>
      <c r="DC114" s="303">
        <f>IFERROR('生産者価格表(106分類)'!DC114/'生産者価格表(106分類)'!DC$119,0)</f>
        <v>0</v>
      </c>
      <c r="DD114" s="304">
        <f>IFERROR('生産者価格表(106分類)'!DD114/'生産者価格表(106分類)'!DD$119,0)</f>
        <v>9.6479012714562093E-2</v>
      </c>
      <c r="DE114" s="319">
        <f>IFERROR('生産者価格表(106分類)'!DE114/'生産者価格表(106分類)'!DE$119,0)</f>
        <v>9.9504842134338675E-2</v>
      </c>
    </row>
    <row r="115" spans="1:109" x14ac:dyDescent="0.15">
      <c r="A115" s="318" t="s">
        <v>238</v>
      </c>
      <c r="B115" s="302" t="s">
        <v>239</v>
      </c>
      <c r="C115" s="303">
        <f>IFERROR('生産者価格表(106分類)'!C115/'生産者価格表(106分類)'!C$119,0)</f>
        <v>0</v>
      </c>
      <c r="D115" s="303">
        <f>IFERROR('生産者価格表(106分類)'!D115/'生産者価格表(106分類)'!D$119,0)</f>
        <v>0</v>
      </c>
      <c r="E115" s="303">
        <f>IFERROR('生産者価格表(106分類)'!E115/'生産者価格表(106分類)'!E$119,0)</f>
        <v>0</v>
      </c>
      <c r="F115" s="303">
        <f>IFERROR('生産者価格表(106分類)'!F115/'生産者価格表(106分類)'!F$119,0)</f>
        <v>0</v>
      </c>
      <c r="G115" s="303">
        <f>IFERROR('生産者価格表(106分類)'!G115/'生産者価格表(106分類)'!G$119,0)</f>
        <v>0</v>
      </c>
      <c r="H115" s="303">
        <f>IFERROR('生産者価格表(106分類)'!H115/'生産者価格表(106分類)'!H$119,0)</f>
        <v>0</v>
      </c>
      <c r="I115" s="303">
        <f>IFERROR('生産者価格表(106分類)'!I115/'生産者価格表(106分類)'!I$119,0)</f>
        <v>0</v>
      </c>
      <c r="J115" s="303">
        <f>IFERROR('生産者価格表(106分類)'!J115/'生産者価格表(106分類)'!J$119,0)</f>
        <v>0</v>
      </c>
      <c r="K115" s="303">
        <f>IFERROR('生産者価格表(106分類)'!K115/'生産者価格表(106分類)'!K$119,0)</f>
        <v>0</v>
      </c>
      <c r="L115" s="303">
        <f>IFERROR('生産者価格表(106分類)'!L115/'生産者価格表(106分類)'!L$119,0)</f>
        <v>0</v>
      </c>
      <c r="M115" s="303">
        <f>IFERROR('生産者価格表(106分類)'!M115/'生産者価格表(106分類)'!M$119,0)</f>
        <v>0</v>
      </c>
      <c r="N115" s="303">
        <f>IFERROR('生産者価格表(106分類)'!N115/'生産者価格表(106分類)'!N$119,0)</f>
        <v>0</v>
      </c>
      <c r="O115" s="303">
        <f>IFERROR('生産者価格表(106分類)'!O115/'生産者価格表(106分類)'!O$119,0)</f>
        <v>0</v>
      </c>
      <c r="P115" s="303">
        <f>IFERROR('生産者価格表(106分類)'!P115/'生産者価格表(106分類)'!P$119,0)</f>
        <v>0</v>
      </c>
      <c r="Q115" s="303">
        <f>IFERROR('生産者価格表(106分類)'!Q115/'生産者価格表(106分類)'!Q$119,0)</f>
        <v>0</v>
      </c>
      <c r="R115" s="303">
        <f>IFERROR('生産者価格表(106分類)'!R115/'生産者価格表(106分類)'!R$119,0)</f>
        <v>0</v>
      </c>
      <c r="S115" s="303">
        <f>IFERROR('生産者価格表(106分類)'!S115/'生産者価格表(106分類)'!S$119,0)</f>
        <v>0</v>
      </c>
      <c r="T115" s="303">
        <f>IFERROR('生産者価格表(106分類)'!T115/'生産者価格表(106分類)'!T$119,0)</f>
        <v>0</v>
      </c>
      <c r="U115" s="303">
        <f>IFERROR('生産者価格表(106分類)'!U115/'生産者価格表(106分類)'!U$119,0)</f>
        <v>0</v>
      </c>
      <c r="V115" s="303">
        <f>IFERROR('生産者価格表(106分類)'!V115/'生産者価格表(106分類)'!V$119,0)</f>
        <v>0</v>
      </c>
      <c r="W115" s="303">
        <f>IFERROR('生産者価格表(106分類)'!W115/'生産者価格表(106分類)'!W$119,0)</f>
        <v>0</v>
      </c>
      <c r="X115" s="303">
        <f>IFERROR('生産者価格表(106分類)'!X115/'生産者価格表(106分類)'!X$119,0)</f>
        <v>0</v>
      </c>
      <c r="Y115" s="303">
        <f>IFERROR('生産者価格表(106分類)'!Y115/'生産者価格表(106分類)'!Y$119,0)</f>
        <v>0</v>
      </c>
      <c r="Z115" s="303">
        <f>IFERROR('生産者価格表(106分類)'!Z115/'生産者価格表(106分類)'!Z$119,0)</f>
        <v>0</v>
      </c>
      <c r="AA115" s="303">
        <f>IFERROR('生産者価格表(106分類)'!AA115/'生産者価格表(106分類)'!AA$119,0)</f>
        <v>0</v>
      </c>
      <c r="AB115" s="303">
        <f>IFERROR('生産者価格表(106分類)'!AB115/'生産者価格表(106分類)'!AB$119,0)</f>
        <v>0</v>
      </c>
      <c r="AC115" s="303">
        <f>IFERROR('生産者価格表(106分類)'!AC115/'生産者価格表(106分類)'!AC$119,0)</f>
        <v>0</v>
      </c>
      <c r="AD115" s="303">
        <f>IFERROR('生産者価格表(106分類)'!AD115/'生産者価格表(106分類)'!AD$119,0)</f>
        <v>0</v>
      </c>
      <c r="AE115" s="303">
        <f>IFERROR('生産者価格表(106分類)'!AE115/'生産者価格表(106分類)'!AE$119,0)</f>
        <v>0</v>
      </c>
      <c r="AF115" s="303">
        <f>IFERROR('生産者価格表(106分類)'!AF115/'生産者価格表(106分類)'!AF$119,0)</f>
        <v>0</v>
      </c>
      <c r="AG115" s="303">
        <f>IFERROR('生産者価格表(106分類)'!AG115/'生産者価格表(106分類)'!AG$119,0)</f>
        <v>0</v>
      </c>
      <c r="AH115" s="303">
        <f>IFERROR('生産者価格表(106分類)'!AH115/'生産者価格表(106分類)'!AH$119,0)</f>
        <v>0</v>
      </c>
      <c r="AI115" s="303">
        <f>IFERROR('生産者価格表(106分類)'!AI115/'生産者価格表(106分類)'!AI$119,0)</f>
        <v>0</v>
      </c>
      <c r="AJ115" s="303">
        <f>IFERROR('生産者価格表(106分類)'!AJ115/'生産者価格表(106分類)'!AJ$119,0)</f>
        <v>0</v>
      </c>
      <c r="AK115" s="303">
        <f>IFERROR('生産者価格表(106分類)'!AK115/'生産者価格表(106分類)'!AK$119,0)</f>
        <v>0</v>
      </c>
      <c r="AL115" s="303">
        <f>IFERROR('生産者価格表(106分類)'!AL115/'生産者価格表(106分類)'!AL$119,0)</f>
        <v>0</v>
      </c>
      <c r="AM115" s="303">
        <f>IFERROR('生産者価格表(106分類)'!AM115/'生産者価格表(106分類)'!AM$119,0)</f>
        <v>0</v>
      </c>
      <c r="AN115" s="303">
        <f>IFERROR('生産者価格表(106分類)'!AN115/'生産者価格表(106分類)'!AN$119,0)</f>
        <v>0</v>
      </c>
      <c r="AO115" s="303">
        <f>IFERROR('生産者価格表(106分類)'!AO115/'生産者価格表(106分類)'!AO$119,0)</f>
        <v>0</v>
      </c>
      <c r="AP115" s="303">
        <f>IFERROR('生産者価格表(106分類)'!AP115/'生産者価格表(106分類)'!AP$119,0)</f>
        <v>0</v>
      </c>
      <c r="AQ115" s="303">
        <f>IFERROR('生産者価格表(106分類)'!AQ115/'生産者価格表(106分類)'!AQ$119,0)</f>
        <v>0</v>
      </c>
      <c r="AR115" s="303">
        <f>IFERROR('生産者価格表(106分類)'!AR115/'生産者価格表(106分類)'!AR$119,0)</f>
        <v>0</v>
      </c>
      <c r="AS115" s="303">
        <f>IFERROR('生産者価格表(106分類)'!AS115/'生産者価格表(106分類)'!AS$119,0)</f>
        <v>0</v>
      </c>
      <c r="AT115" s="303">
        <f>IFERROR('生産者価格表(106分類)'!AT115/'生産者価格表(106分類)'!AT$119,0)</f>
        <v>0</v>
      </c>
      <c r="AU115" s="303">
        <f>IFERROR('生産者価格表(106分類)'!AU115/'生産者価格表(106分類)'!AU$119,0)</f>
        <v>0</v>
      </c>
      <c r="AV115" s="303">
        <f>IFERROR('生産者価格表(106分類)'!AV115/'生産者価格表(106分類)'!AV$119,0)</f>
        <v>0</v>
      </c>
      <c r="AW115" s="303">
        <f>IFERROR('生産者価格表(106分類)'!AW115/'生産者価格表(106分類)'!AW$119,0)</f>
        <v>0</v>
      </c>
      <c r="AX115" s="303">
        <f>IFERROR('生産者価格表(106分類)'!AX115/'生産者価格表(106分類)'!AX$119,0)</f>
        <v>0</v>
      </c>
      <c r="AY115" s="303">
        <f>IFERROR('生産者価格表(106分類)'!AY115/'生産者価格表(106分類)'!AY$119,0)</f>
        <v>0</v>
      </c>
      <c r="AZ115" s="303">
        <f>IFERROR('生産者価格表(106分類)'!AZ115/'生産者価格表(106分類)'!AZ$119,0)</f>
        <v>0</v>
      </c>
      <c r="BA115" s="303">
        <f>IFERROR('生産者価格表(106分類)'!BA115/'生産者価格表(106分類)'!BA$119,0)</f>
        <v>0</v>
      </c>
      <c r="BB115" s="303">
        <f>IFERROR('生産者価格表(106分類)'!BB115/'生産者価格表(106分類)'!BB$119,0)</f>
        <v>0</v>
      </c>
      <c r="BC115" s="303">
        <f>IFERROR('生産者価格表(106分類)'!BC115/'生産者価格表(106分類)'!BC$119,0)</f>
        <v>0</v>
      </c>
      <c r="BD115" s="303">
        <f>IFERROR('生産者価格表(106分類)'!BD115/'生産者価格表(106分類)'!BD$119,0)</f>
        <v>0</v>
      </c>
      <c r="BE115" s="303">
        <f>IFERROR('生産者価格表(106分類)'!BE115/'生産者価格表(106分類)'!BE$119,0)</f>
        <v>0</v>
      </c>
      <c r="BF115" s="303">
        <f>IFERROR('生産者価格表(106分類)'!BF115/'生産者価格表(106分類)'!BF$119,0)</f>
        <v>0</v>
      </c>
      <c r="BG115" s="303">
        <f>IFERROR('生産者価格表(106分類)'!BG115/'生産者価格表(106分類)'!BG$119,0)</f>
        <v>0</v>
      </c>
      <c r="BH115" s="303">
        <f>IFERROR('生産者価格表(106分類)'!BH115/'生産者価格表(106分類)'!BH$119,0)</f>
        <v>0</v>
      </c>
      <c r="BI115" s="303">
        <f>IFERROR('生産者価格表(106分類)'!BI115/'生産者価格表(106分類)'!BI$119,0)</f>
        <v>0</v>
      </c>
      <c r="BJ115" s="303">
        <f>IFERROR('生産者価格表(106分類)'!BJ115/'生産者価格表(106分類)'!BJ$119,0)</f>
        <v>0</v>
      </c>
      <c r="BK115" s="303">
        <f>IFERROR('生産者価格表(106分類)'!BK115/'生産者価格表(106分類)'!BK$119,0)</f>
        <v>0</v>
      </c>
      <c r="BL115" s="303">
        <f>IFERROR('生産者価格表(106分類)'!BL115/'生産者価格表(106分類)'!BL$119,0)</f>
        <v>0</v>
      </c>
      <c r="BM115" s="303">
        <f>IFERROR('生産者価格表(106分類)'!BM115/'生産者価格表(106分類)'!BM$119,0)</f>
        <v>0</v>
      </c>
      <c r="BN115" s="303">
        <f>IFERROR('生産者価格表(106分類)'!BN115/'生産者価格表(106分類)'!BN$119,0)</f>
        <v>0</v>
      </c>
      <c r="BO115" s="303">
        <f>IFERROR('生産者価格表(106分類)'!BO115/'生産者価格表(106分類)'!BO$119,0)</f>
        <v>0</v>
      </c>
      <c r="BP115" s="303">
        <f>IFERROR('生産者価格表(106分類)'!BP115/'生産者価格表(106分類)'!BP$119,0)</f>
        <v>0</v>
      </c>
      <c r="BQ115" s="303">
        <f>IFERROR('生産者価格表(106分類)'!BQ115/'生産者価格表(106分類)'!BQ$119,0)</f>
        <v>2.0866219860906903E-2</v>
      </c>
      <c r="BR115" s="303">
        <f>IFERROR('生産者価格表(106分類)'!BR115/'生産者価格表(106分類)'!BR$119,0)</f>
        <v>2.7671223970970073E-2</v>
      </c>
      <c r="BS115" s="303">
        <f>IFERROR('生産者価格表(106分類)'!BS115/'生産者価格表(106分類)'!BS$119,0)</f>
        <v>0</v>
      </c>
      <c r="BT115" s="303">
        <f>IFERROR('生産者価格表(106分類)'!BT115/'生産者価格表(106分類)'!BT$119,0)</f>
        <v>0</v>
      </c>
      <c r="BU115" s="303">
        <f>IFERROR('生産者価格表(106分類)'!BU115/'生産者価格表(106分類)'!BU$119,0)</f>
        <v>0</v>
      </c>
      <c r="BV115" s="303">
        <f>IFERROR('生産者価格表(106分類)'!BV115/'生産者価格表(106分類)'!BV$119,0)</f>
        <v>0</v>
      </c>
      <c r="BW115" s="303">
        <f>IFERROR('生産者価格表(106分類)'!BW115/'生産者価格表(106分類)'!BW$119,0)</f>
        <v>0</v>
      </c>
      <c r="BX115" s="303">
        <f>IFERROR('生産者価格表(106分類)'!BX115/'生産者価格表(106分類)'!BX$119,0)</f>
        <v>0</v>
      </c>
      <c r="BY115" s="303">
        <f>IFERROR('生産者価格表(106分類)'!BY115/'生産者価格表(106分類)'!BY$119,0)</f>
        <v>0</v>
      </c>
      <c r="BZ115" s="303">
        <f>IFERROR('生産者価格表(106分類)'!BZ115/'生産者価格表(106分類)'!BZ$119,0)</f>
        <v>0</v>
      </c>
      <c r="CA115" s="303">
        <f>IFERROR('生産者価格表(106分類)'!CA115/'生産者価格表(106分類)'!CA$119,0)</f>
        <v>0</v>
      </c>
      <c r="CB115" s="303">
        <f>IFERROR('生産者価格表(106分類)'!CB115/'生産者価格表(106分類)'!CB$119,0)</f>
        <v>0</v>
      </c>
      <c r="CC115" s="303">
        <f>IFERROR('生産者価格表(106分類)'!CC115/'生産者価格表(106分類)'!CC$119,0)</f>
        <v>0</v>
      </c>
      <c r="CD115" s="303">
        <f>IFERROR('生産者価格表(106分類)'!CD115/'生産者価格表(106分類)'!CD$119,0)</f>
        <v>0</v>
      </c>
      <c r="CE115" s="303">
        <f>IFERROR('生産者価格表(106分類)'!CE115/'生産者価格表(106分類)'!CE$119,0)</f>
        <v>1.0552176546358774E-3</v>
      </c>
      <c r="CF115" s="303">
        <f>IFERROR('生産者価格表(106分類)'!CF115/'生産者価格表(106分類)'!CF$119,0)</f>
        <v>0</v>
      </c>
      <c r="CG115" s="303">
        <f>IFERROR('生産者価格表(106分類)'!CG115/'生産者価格表(106分類)'!CG$119,0)</f>
        <v>0</v>
      </c>
      <c r="CH115" s="303">
        <f>IFERROR('生産者価格表(106分類)'!CH115/'生産者価格表(106分類)'!CH$119,0)</f>
        <v>0</v>
      </c>
      <c r="CI115" s="303">
        <f>IFERROR('生産者価格表(106分類)'!CI115/'生産者価格表(106分類)'!CI$119,0)</f>
        <v>0</v>
      </c>
      <c r="CJ115" s="303">
        <f>IFERROR('生産者価格表(106分類)'!CJ115/'生産者価格表(106分類)'!CJ$119,0)</f>
        <v>0</v>
      </c>
      <c r="CK115" s="303">
        <f>IFERROR('生産者価格表(106分類)'!CK115/'生産者価格表(106分類)'!CK$119,0)</f>
        <v>0</v>
      </c>
      <c r="CL115" s="303">
        <f>IFERROR('生産者価格表(106分類)'!CL115/'生産者価格表(106分類)'!CL$119,0)</f>
        <v>0.26421516693509306</v>
      </c>
      <c r="CM115" s="303">
        <f>IFERROR('生産者価格表(106分類)'!CM115/'生産者価格表(106分類)'!CM$119,0)</f>
        <v>0.15172202197887424</v>
      </c>
      <c r="CN115" s="303">
        <f>IFERROR('生産者価格表(106分類)'!CN115/'生産者価格表(106分類)'!CN$119,0)</f>
        <v>3.4423147237520907E-2</v>
      </c>
      <c r="CO115" s="303">
        <f>IFERROR('生産者価格表(106分類)'!CO115/'生産者価格表(106分類)'!CO$119,0)</f>
        <v>0</v>
      </c>
      <c r="CP115" s="303">
        <f>IFERROR('生産者価格表(106分類)'!CP115/'生産者価格表(106分類)'!CP$119,0)</f>
        <v>3.3335212339797457E-2</v>
      </c>
      <c r="CQ115" s="303">
        <f>IFERROR('生産者価格表(106分類)'!CQ115/'生産者価格表(106分類)'!CQ$119,0)</f>
        <v>3.3589737797442912E-2</v>
      </c>
      <c r="CR115" s="303">
        <f>IFERROR('生産者価格表(106分類)'!CR115/'生産者価格表(106分類)'!CR$119,0)</f>
        <v>0</v>
      </c>
      <c r="CS115" s="303">
        <f>IFERROR('生産者価格表(106分類)'!CS115/'生産者価格表(106分類)'!CS$119,0)</f>
        <v>0</v>
      </c>
      <c r="CT115" s="303">
        <f>IFERROR('生産者価格表(106分類)'!CT115/'生産者価格表(106分類)'!CT$119,0)</f>
        <v>0</v>
      </c>
      <c r="CU115" s="303">
        <f>IFERROR('生産者価格表(106分類)'!CU115/'生産者価格表(106分類)'!CU$119,0)</f>
        <v>0</v>
      </c>
      <c r="CV115" s="303">
        <f>IFERROR('生産者価格表(106分類)'!CV115/'生産者価格表(106分類)'!CV$119,0)</f>
        <v>0</v>
      </c>
      <c r="CW115" s="303">
        <f>IFERROR('生産者価格表(106分類)'!CW115/'生産者価格表(106分類)'!CW$119,0)</f>
        <v>0</v>
      </c>
      <c r="CX115" s="303">
        <f>IFERROR('生産者価格表(106分類)'!CX115/'生産者価格表(106分類)'!CX$119,0)</f>
        <v>0</v>
      </c>
      <c r="CY115" s="303">
        <f>IFERROR('生産者価格表(106分類)'!CY115/'生産者価格表(106分類)'!CY$119,0)</f>
        <v>0</v>
      </c>
      <c r="CZ115" s="303">
        <f>IFERROR('生産者価格表(106分類)'!CZ115/'生産者価格表(106分類)'!CZ$119,0)</f>
        <v>0</v>
      </c>
      <c r="DA115" s="303">
        <f>IFERROR('生産者価格表(106分類)'!DA115/'生産者価格表(106分類)'!DA$119,0)</f>
        <v>0</v>
      </c>
      <c r="DB115" s="303">
        <f>IFERROR('生産者価格表(106分類)'!DB115/'生産者価格表(106分類)'!DB$119,0)</f>
        <v>0</v>
      </c>
      <c r="DC115" s="303">
        <f>IFERROR('生産者価格表(106分類)'!DC115/'生産者価格表(106分類)'!DC$119,0)</f>
        <v>0</v>
      </c>
      <c r="DD115" s="304">
        <f>IFERROR('生産者価格表(106分類)'!DD115/'生産者価格表(106分類)'!DD$119,0)</f>
        <v>0</v>
      </c>
      <c r="DE115" s="319">
        <f>IFERROR('生産者価格表(106分類)'!DE115/'生産者価格表(106分類)'!DE$119,0)</f>
        <v>2.2013011693878738E-2</v>
      </c>
    </row>
    <row r="116" spans="1:109" x14ac:dyDescent="0.15">
      <c r="A116" s="318" t="s">
        <v>240</v>
      </c>
      <c r="B116" s="302" t="s">
        <v>241</v>
      </c>
      <c r="C116" s="303">
        <f>IFERROR('生産者価格表(106分類)'!C116/'生産者価格表(106分類)'!C$119,0)</f>
        <v>8.088834853473105E-2</v>
      </c>
      <c r="D116" s="303">
        <f>IFERROR('生産者価格表(106分類)'!D116/'生産者価格表(106分類)'!D$119,0)</f>
        <v>2.6958306980132268E-2</v>
      </c>
      <c r="E116" s="303">
        <f>IFERROR('生産者価格表(106分類)'!E116/'生産者価格表(106分類)'!E$119,0)</f>
        <v>3.3474185068507911E-2</v>
      </c>
      <c r="F116" s="303">
        <f>IFERROR('生産者価格表(106分類)'!F116/'生産者価格表(106分類)'!F$119,0)</f>
        <v>5.4309495713909556E-2</v>
      </c>
      <c r="G116" s="303">
        <f>IFERROR('生産者価格表(106分類)'!G116/'生産者価格表(106分類)'!G$119,0)</f>
        <v>5.7048333714575558E-2</v>
      </c>
      <c r="H116" s="303">
        <f>IFERROR('生産者価格表(106分類)'!H116/'生産者価格表(106分類)'!H$119,0)</f>
        <v>0</v>
      </c>
      <c r="I116" s="303">
        <f>IFERROR('生産者価格表(106分類)'!I116/'生産者価格表(106分類)'!I$119,0)</f>
        <v>0.11100111366878521</v>
      </c>
      <c r="J116" s="303">
        <f>IFERROR('生産者価格表(106分類)'!J116/'生産者価格表(106分類)'!J$119,0)</f>
        <v>2.3995107156454067E-2</v>
      </c>
      <c r="K116" s="303">
        <f>IFERROR('生産者価格表(106分類)'!K116/'生産者価格表(106分類)'!K$119,0)</f>
        <v>0.25034093488561227</v>
      </c>
      <c r="L116" s="303">
        <f>IFERROR('生産者価格表(106分類)'!L116/'生産者価格表(106分類)'!L$119,0)</f>
        <v>2.6599990593365444E-2</v>
      </c>
      <c r="M116" s="303">
        <f>IFERROR('生産者価格表(106分類)'!M116/'生産者価格表(106分類)'!M$119,0)</f>
        <v>0</v>
      </c>
      <c r="N116" s="303">
        <f>IFERROR('生産者価格表(106分類)'!N116/'生産者価格表(106分類)'!N$119,0)</f>
        <v>0.12864038242870071</v>
      </c>
      <c r="O116" s="303">
        <f>IFERROR('生産者価格表(106分類)'!O116/'生産者価格表(106分類)'!O$119,0)</f>
        <v>8.2371663891447247E-2</v>
      </c>
      <c r="P116" s="303">
        <f>IFERROR('生産者価格表(106分類)'!P116/'生産者価格表(106分類)'!P$119,0)</f>
        <v>4.6221655266975595E-2</v>
      </c>
      <c r="Q116" s="303">
        <f>IFERROR('生産者価格表(106分類)'!Q116/'生産者価格表(106分類)'!Q$119,0)</f>
        <v>4.5763580964542652E-2</v>
      </c>
      <c r="R116" s="303">
        <f>IFERROR('生産者価格表(106分類)'!R116/'生産者価格表(106分類)'!R$119,0)</f>
        <v>2.0455642703585939E-2</v>
      </c>
      <c r="S116" s="303">
        <f>IFERROR('生産者価格表(106分類)'!S116/'生産者価格表(106分類)'!S$119,0)</f>
        <v>5.2001675146667335E-2</v>
      </c>
      <c r="T116" s="303">
        <f>IFERROR('生産者価格表(106分類)'!T116/'生産者価格表(106分類)'!T$119,0)</f>
        <v>5.7933957182851832E-2</v>
      </c>
      <c r="U116" s="303">
        <f>IFERROR('生産者価格表(106分類)'!U116/'生産者価格表(106分類)'!U$119,0)</f>
        <v>3.8480627034098526E-2</v>
      </c>
      <c r="V116" s="303">
        <f>IFERROR('生産者価格表(106分類)'!V116/'生産者価格表(106分類)'!V$119,0)</f>
        <v>1.861903635133811E-2</v>
      </c>
      <c r="W116" s="303">
        <f>IFERROR('生産者価格表(106分類)'!W116/'生産者価格表(106分類)'!W$119,0)</f>
        <v>0</v>
      </c>
      <c r="X116" s="303">
        <f>IFERROR('生産者価格表(106分類)'!X116/'生産者価格表(106分類)'!X$119,0)</f>
        <v>4.10389131112988E-2</v>
      </c>
      <c r="Y116" s="303">
        <f>IFERROR('生産者価格表(106分類)'!Y116/'生産者価格表(106分類)'!Y$119,0)</f>
        <v>0</v>
      </c>
      <c r="Z116" s="303">
        <f>IFERROR('生産者価格表(106分類)'!Z116/'生産者価格表(106分類)'!Z$119,0)</f>
        <v>3.7932677881136037E-2</v>
      </c>
      <c r="AA116" s="303">
        <f>IFERROR('生産者価格表(106分類)'!AA116/'生産者価格表(106分類)'!AA$119,0)</f>
        <v>3.4771942980978833E-2</v>
      </c>
      <c r="AB116" s="303">
        <f>IFERROR('生産者価格表(106分類)'!AB116/'生産者価格表(106分類)'!AB$119,0)</f>
        <v>0.1727824031246788</v>
      </c>
      <c r="AC116" s="303">
        <f>IFERROR('生産者価格表(106分類)'!AC116/'生産者価格表(106分類)'!AC$119,0)</f>
        <v>1.9114652311986443E-2</v>
      </c>
      <c r="AD116" s="303">
        <f>IFERROR('生産者価格表(106分類)'!AD116/'生産者価格表(106分類)'!AD$119,0)</f>
        <v>6.7398545534229581E-2</v>
      </c>
      <c r="AE116" s="303">
        <f>IFERROR('生産者価格表(106分類)'!AE116/'生産者価格表(106分類)'!AE$119,0)</f>
        <v>3.5660747841141822E-2</v>
      </c>
      <c r="AF116" s="303">
        <f>IFERROR('生産者価格表(106分類)'!AF116/'生産者価格表(106分類)'!AF$119,0)</f>
        <v>4.1940581542351453E-2</v>
      </c>
      <c r="AG116" s="303">
        <f>IFERROR('生産者価格表(106分類)'!AG116/'生産者価格表(106分類)'!AG$119,0)</f>
        <v>3.0691451941764938E-2</v>
      </c>
      <c r="AH116" s="303">
        <f>IFERROR('生産者価格表(106分類)'!AH116/'生産者価格表(106分類)'!AH$119,0)</f>
        <v>6.5066485951866371E-2</v>
      </c>
      <c r="AI116" s="303">
        <f>IFERROR('生産者価格表(106分類)'!AI116/'生産者価格表(106分類)'!AI$119,0)</f>
        <v>3.9661832515038069E-2</v>
      </c>
      <c r="AJ116" s="303">
        <f>IFERROR('生産者価格表(106分類)'!AJ116/'生産者価格表(106分類)'!AJ$119,0)</f>
        <v>4.0876277533022101E-2</v>
      </c>
      <c r="AK116" s="303">
        <f>IFERROR('生産者価格表(106分類)'!AK116/'生産者価格表(106分類)'!AK$119,0)</f>
        <v>0</v>
      </c>
      <c r="AL116" s="303">
        <f>IFERROR('生産者価格表(106分類)'!AL116/'生産者価格表(106分類)'!AL$119,0)</f>
        <v>0</v>
      </c>
      <c r="AM116" s="303">
        <f>IFERROR('生産者価格表(106分類)'!AM116/'生産者価格表(106分類)'!AM$119,0)</f>
        <v>0</v>
      </c>
      <c r="AN116" s="303">
        <f>IFERROR('生産者価格表(106分類)'!AN116/'生産者価格表(106分類)'!AN$119,0)</f>
        <v>2.3619615425931894E-2</v>
      </c>
      <c r="AO116" s="303">
        <f>IFERROR('生産者価格表(106分類)'!AO116/'生産者価格表(106分類)'!AO$119,0)</f>
        <v>9.1117839121401013E-3</v>
      </c>
      <c r="AP116" s="303">
        <f>IFERROR('生産者価格表(106分類)'!AP116/'生産者価格表(106分類)'!AP$119,0)</f>
        <v>2.1880357303979067E-2</v>
      </c>
      <c r="AQ116" s="303">
        <f>IFERROR('生産者価格表(106分類)'!AQ116/'生産者価格表(106分類)'!AQ$119,0)</f>
        <v>4.7266801031357907E-2</v>
      </c>
      <c r="AR116" s="303">
        <f>IFERROR('生産者価格表(106分類)'!AR116/'生産者価格表(106分類)'!AR$119,0)</f>
        <v>5.3701550010155336E-2</v>
      </c>
      <c r="AS116" s="303">
        <f>IFERROR('生産者価格表(106分類)'!AS116/'生産者価格表(106分類)'!AS$119,0)</f>
        <v>1.4926281586081289E-2</v>
      </c>
      <c r="AT116" s="303">
        <f>IFERROR('生産者価格表(106分類)'!AT116/'生産者価格表(106分類)'!AT$119,0)</f>
        <v>1.2000933448441638E-2</v>
      </c>
      <c r="AU116" s="303">
        <f>IFERROR('生産者価格表(106分類)'!AU116/'生産者価格表(106分類)'!AU$119,0)</f>
        <v>2.3444614188041148E-2</v>
      </c>
      <c r="AV116" s="303">
        <f>IFERROR('生産者価格表(106分類)'!AV116/'生産者価格表(106分類)'!AV$119,0)</f>
        <v>1.6920158081661866E-2</v>
      </c>
      <c r="AW116" s="303">
        <f>IFERROR('生産者価格表(106分類)'!AW116/'生産者価格表(106分類)'!AW$119,0)</f>
        <v>2.5451794023462676E-2</v>
      </c>
      <c r="AX116" s="303">
        <f>IFERROR('生産者価格表(106分類)'!AX116/'生産者価格表(106分類)'!AX$119,0)</f>
        <v>3.9603751959483065E-3</v>
      </c>
      <c r="AY116" s="303">
        <f>IFERROR('生産者価格表(106分類)'!AY116/'生産者価格表(106分類)'!AY$119,0)</f>
        <v>9.2774988879710234E-3</v>
      </c>
      <c r="AZ116" s="303">
        <f>IFERROR('生産者価格表(106分類)'!AZ116/'生産者価格表(106分類)'!AZ$119,0)</f>
        <v>1.0936983888134473E-2</v>
      </c>
      <c r="BA116" s="303">
        <f>IFERROR('生産者価格表(106分類)'!BA116/'生産者価格表(106分類)'!BA$119,0)</f>
        <v>1.6962232735153421E-2</v>
      </c>
      <c r="BB116" s="303">
        <f>IFERROR('生産者価格表(106分類)'!BB116/'生産者価格表(106分類)'!BB$119,0)</f>
        <v>2.2419435480205446E-2</v>
      </c>
      <c r="BC116" s="303">
        <f>IFERROR('生産者価格表(106分類)'!BC116/'生産者価格表(106分類)'!BC$119,0)</f>
        <v>1.3342520309117437E-2</v>
      </c>
      <c r="BD116" s="303">
        <f>IFERROR('生産者価格表(106分類)'!BD116/'生産者価格表(106分類)'!BD$119,0)</f>
        <v>0</v>
      </c>
      <c r="BE116" s="303">
        <f>IFERROR('生産者価格表(106分類)'!BE116/'生産者価格表(106分類)'!BE$119,0)</f>
        <v>-3.9503722084367242E-3</v>
      </c>
      <c r="BF116" s="303">
        <f>IFERROR('生産者価格表(106分類)'!BF116/'生産者価格表(106分類)'!BF$119,0)</f>
        <v>2.9385476340215671E-3</v>
      </c>
      <c r="BG116" s="303">
        <f>IFERROR('生産者価格表(106分類)'!BG116/'生産者価格表(106分類)'!BG$119,0)</f>
        <v>3.2109732739268038E-2</v>
      </c>
      <c r="BH116" s="303">
        <f>IFERROR('生産者価格表(106分類)'!BH116/'生産者価格表(106分類)'!BH$119,0)</f>
        <v>4.9012755547789624E-2</v>
      </c>
      <c r="BI116" s="303">
        <f>IFERROR('生産者価格表(106分類)'!BI116/'生産者価格表(106分類)'!BI$119,0)</f>
        <v>1.3462691595081691E-2</v>
      </c>
      <c r="BJ116" s="303">
        <f>IFERROR('生産者価格表(106分類)'!BJ116/'生産者価格表(106分類)'!BJ$119,0)</f>
        <v>0.11473707441244581</v>
      </c>
      <c r="BK116" s="303">
        <f>IFERROR('生産者価格表(106分類)'!BK116/'生産者価格表(106分類)'!BK$119,0)</f>
        <v>3.4266291686573858E-2</v>
      </c>
      <c r="BL116" s="303">
        <f>IFERROR('生産者価格表(106分類)'!BL116/'生産者価格表(106分類)'!BL$119,0)</f>
        <v>3.0813717753740748E-2</v>
      </c>
      <c r="BM116" s="303">
        <f>IFERROR('生産者価格表(106分類)'!BM116/'生産者価格表(106分類)'!BM$119,0)</f>
        <v>4.0024354730692789E-2</v>
      </c>
      <c r="BN116" s="303">
        <f>IFERROR('生産者価格表(106分類)'!BN116/'生産者価格表(106分類)'!BN$119,0)</f>
        <v>3.5603106114206716E-2</v>
      </c>
      <c r="BO116" s="303">
        <f>IFERROR('生産者価格表(106分類)'!BO116/'生産者価格表(106分類)'!BO$119,0)</f>
        <v>4.2235380869233355E-2</v>
      </c>
      <c r="BP116" s="303">
        <f>IFERROR('生産者価格表(106分類)'!BP116/'生産者価格表(106分類)'!BP$119,0)</f>
        <v>2.1698133990191191E-2</v>
      </c>
      <c r="BQ116" s="303">
        <f>IFERROR('生産者価格表(106分類)'!BQ116/'生産者価格表(106分類)'!BQ$119,0)</f>
        <v>4.8498488278934063E-2</v>
      </c>
      <c r="BR116" s="303">
        <f>IFERROR('生産者価格表(106分類)'!BR116/'生産者価格表(106分類)'!BR$119,0)</f>
        <v>1.9600859560458629E-2</v>
      </c>
      <c r="BS116" s="303">
        <f>IFERROR('生産者価格表(106分類)'!BS116/'生産者価格表(106分類)'!BS$119,0)</f>
        <v>6.4723364458324661E-2</v>
      </c>
      <c r="BT116" s="303">
        <f>IFERROR('生産者価格表(106分類)'!BT116/'生産者価格表(106分類)'!BT$119,0)</f>
        <v>1.667583499659608E-2</v>
      </c>
      <c r="BU116" s="303">
        <f>IFERROR('生産者価格表(106分類)'!BU116/'生産者価格表(106分類)'!BU$119,0)</f>
        <v>6.9599913361364965E-2</v>
      </c>
      <c r="BV116" s="303">
        <f>IFERROR('生産者価格表(106分類)'!BV116/'生産者価格表(106分類)'!BV$119,0)</f>
        <v>3.8199097459142545E-2</v>
      </c>
      <c r="BW116" s="303">
        <f>IFERROR('生産者価格表(106分類)'!BW116/'生産者価格表(106分類)'!BW$119,0)</f>
        <v>3.9701327219094015E-2</v>
      </c>
      <c r="BX116" s="303">
        <f>IFERROR('生産者価格表(106分類)'!BX116/'生産者価格表(106分類)'!BX$119,0)</f>
        <v>5.3927922431059414E-2</v>
      </c>
      <c r="BY116" s="303">
        <f>IFERROR('生産者価格表(106分類)'!BY116/'生産者価格表(106分類)'!BY$119,0)</f>
        <v>0.12282869555756222</v>
      </c>
      <c r="BZ116" s="303">
        <f>IFERROR('生産者価格表(106分類)'!BZ116/'生産者価格表(106分類)'!BZ$119,0)</f>
        <v>0</v>
      </c>
      <c r="CA116" s="303">
        <f>IFERROR('生産者価格表(106分類)'!CA116/'生産者価格表(106分類)'!CA$119,0)</f>
        <v>1.5332536750213937E-2</v>
      </c>
      <c r="CB116" s="303">
        <f>IFERROR('生産者価格表(106分類)'!CB116/'生産者価格表(106分類)'!CB$119,0)</f>
        <v>-8.8470731084984863E-2</v>
      </c>
      <c r="CC116" s="303">
        <f>IFERROR('生産者価格表(106分類)'!CC116/'生産者価格表(106分類)'!CC$119,0)</f>
        <v>0.1159094284660237</v>
      </c>
      <c r="CD116" s="303">
        <f>IFERROR('生産者価格表(106分類)'!CD116/'生産者価格表(106分類)'!CD$119,0)</f>
        <v>0.14259976682184522</v>
      </c>
      <c r="CE116" s="303">
        <f>IFERROR('生産者価格表(106分類)'!CE116/'生産者価格表(106分類)'!CE$119,0)</f>
        <v>6.9896013716976471E-2</v>
      </c>
      <c r="CF116" s="303">
        <f>IFERROR('生産者価格表(106分類)'!CF116/'生産者価格表(106分類)'!CF$119,0)</f>
        <v>2.7976880400041287E-2</v>
      </c>
      <c r="CG116" s="303">
        <f>IFERROR('生産者価格表(106分類)'!CG116/'生産者価格表(106分類)'!CG$119,0)</f>
        <v>4.1461471833197552E-2</v>
      </c>
      <c r="CH116" s="303">
        <f>IFERROR('生産者価格表(106分類)'!CH116/'生産者価格表(106分類)'!CH$119,0)</f>
        <v>4.5768850652351666E-2</v>
      </c>
      <c r="CI116" s="303">
        <f>IFERROR('生産者価格表(106分類)'!CI116/'生産者価格表(106分類)'!CI$119,0)</f>
        <v>3.1571678314804612E-2</v>
      </c>
      <c r="CJ116" s="303">
        <f>IFERROR('生産者価格表(106分類)'!CJ116/'生産者価格表(106分類)'!CJ$119,0)</f>
        <v>2.246005511187936E-2</v>
      </c>
      <c r="CK116" s="303">
        <f>IFERROR('生産者価格表(106分類)'!CK116/'生産者価格表(106分類)'!CK$119,0)</f>
        <v>2.3385404696673839E-2</v>
      </c>
      <c r="CL116" s="303">
        <f>IFERROR('生産者価格表(106分類)'!CL116/'生産者価格表(106分類)'!CL$119,0)</f>
        <v>1.2561124506170714E-3</v>
      </c>
      <c r="CM116" s="303">
        <f>IFERROR('生産者価格表(106分類)'!CM116/'生産者価格表(106分類)'!CM$119,0)</f>
        <v>6.9761523008795483E-4</v>
      </c>
      <c r="CN116" s="303">
        <f>IFERROR('生産者価格表(106分類)'!CN116/'生産者価格表(106分類)'!CN$119,0)</f>
        <v>3.2391115092993895E-2</v>
      </c>
      <c r="CO116" s="303">
        <f>IFERROR('生産者価格表(106分類)'!CO116/'生産者価格表(106分類)'!CO$119,0)</f>
        <v>1.1094789284867514E-2</v>
      </c>
      <c r="CP116" s="303">
        <f>IFERROR('生産者価格表(106分類)'!CP116/'生産者価格表(106分類)'!CP$119,0)</f>
        <v>1.6206172174224237E-2</v>
      </c>
      <c r="CQ116" s="303">
        <f>IFERROR('生産者価格表(106分類)'!CQ116/'生産者価格表(106分類)'!CQ$119,0)</f>
        <v>3.9524384261888784E-3</v>
      </c>
      <c r="CR116" s="303">
        <f>IFERROR('生産者価格表(106分類)'!CR116/'生産者価格表(106分類)'!CR$119,0)</f>
        <v>1.1479284723149257E-2</v>
      </c>
      <c r="CS116" s="303">
        <f>IFERROR('生産者価格表(106分類)'!CS116/'生産者価格表(106分類)'!CS$119,0)</f>
        <v>4.3484153986515367E-2</v>
      </c>
      <c r="CT116" s="303">
        <f>IFERROR('生産者価格表(106分類)'!CT116/'生産者価格表(106分類)'!CT$119,0)</f>
        <v>1.8745481123750497E-2</v>
      </c>
      <c r="CU116" s="303">
        <f>IFERROR('生産者価格表(106分類)'!CU116/'生産者価格表(106分類)'!CU$119,0)</f>
        <v>2.5493907108216186E-2</v>
      </c>
      <c r="CV116" s="303">
        <f>IFERROR('生産者価格表(106分類)'!CV116/'生産者価格表(106分類)'!CV$119,0)</f>
        <v>4.6460207023071853E-2</v>
      </c>
      <c r="CW116" s="303">
        <f>IFERROR('生産者価格表(106分類)'!CW116/'生産者価格表(106分類)'!CW$119,0)</f>
        <v>7.1976200065357945E-2</v>
      </c>
      <c r="CX116" s="303">
        <f>IFERROR('生産者価格表(106分類)'!CX116/'生産者価格表(106分類)'!CX$119,0)</f>
        <v>2.6851206401167737E-2</v>
      </c>
      <c r="CY116" s="303">
        <f>IFERROR('生産者価格表(106分類)'!CY116/'生産者価格表(106分類)'!CY$119,0)</f>
        <v>4.5577129662058027E-2</v>
      </c>
      <c r="CZ116" s="303">
        <f>IFERROR('生産者価格表(106分類)'!CZ116/'生産者価格表(106分類)'!CZ$119,0)</f>
        <v>7.3743671958057519E-2</v>
      </c>
      <c r="DA116" s="303">
        <f>IFERROR('生産者価格表(106分類)'!DA116/'生産者価格表(106分類)'!DA$119,0)</f>
        <v>6.3365511807079639E-2</v>
      </c>
      <c r="DB116" s="303">
        <f>IFERROR('生産者価格表(106分類)'!DB116/'生産者価格表(106分類)'!DB$119,0)</f>
        <v>0.14372555093334735</v>
      </c>
      <c r="DC116" s="303">
        <f>IFERROR('生産者価格表(106分類)'!DC116/'生産者価格表(106分類)'!DC$119,0)</f>
        <v>0</v>
      </c>
      <c r="DD116" s="304">
        <f>IFERROR('生産者価格表(106分類)'!DD116/'生産者価格表(106分類)'!DD$119,0)</f>
        <v>4.1569552485517677E-2</v>
      </c>
      <c r="DE116" s="319">
        <f>IFERROR('生産者価格表(106分類)'!DE116/'生産者価格表(106分類)'!DE$119,0)</f>
        <v>3.9147199232208198E-2</v>
      </c>
    </row>
    <row r="117" spans="1:109" x14ac:dyDescent="0.15">
      <c r="A117" s="318" t="s">
        <v>242</v>
      </c>
      <c r="B117" s="302" t="s">
        <v>243</v>
      </c>
      <c r="C117" s="303">
        <f>IFERROR('生産者価格表(106分類)'!C117/'生産者価格表(106分類)'!C$119,0)</f>
        <v>-6.2761052403405598E-2</v>
      </c>
      <c r="D117" s="303">
        <f>IFERROR('生産者価格表(106分類)'!D117/'生産者価格表(106分類)'!D$119,0)</f>
        <v>-1.3981537299327435E-2</v>
      </c>
      <c r="E117" s="303">
        <f>IFERROR('生産者価格表(106分類)'!E117/'生産者価格表(106分類)'!E$119,0)</f>
        <v>-5.6380966188535936E-5</v>
      </c>
      <c r="F117" s="303">
        <f>IFERROR('生産者価格表(106分類)'!F117/'生産者価格表(106分類)'!F$119,0)</f>
        <v>0</v>
      </c>
      <c r="G117" s="303">
        <f>IFERROR('生産者価格表(106分類)'!G117/'生産者価格表(106分類)'!G$119,0)</f>
        <v>-1.5496509959138725E-3</v>
      </c>
      <c r="H117" s="303">
        <f>IFERROR('生産者価格表(106分類)'!H117/'生産者価格表(106分類)'!H$119,0)</f>
        <v>0</v>
      </c>
      <c r="I117" s="303">
        <f>IFERROR('生産者価格表(106分類)'!I117/'生産者価格表(106分類)'!I$119,0)</f>
        <v>0</v>
      </c>
      <c r="J117" s="303">
        <f>IFERROR('生産者価格表(106分類)'!J117/'生産者価格表(106分類)'!J$119,0)</f>
        <v>-1.9907896781104096E-3</v>
      </c>
      <c r="K117" s="303">
        <f>IFERROR('生産者価格表(106分類)'!K117/'生産者価格表(106分類)'!K$119,0)</f>
        <v>-2.2957611926249819E-6</v>
      </c>
      <c r="L117" s="303">
        <f>IFERROR('生産者価格表(106分類)'!L117/'生産者価格表(106分類)'!L$119,0)</f>
        <v>-7.5279724132454477E-6</v>
      </c>
      <c r="M117" s="303">
        <f>IFERROR('生産者価格表(106分類)'!M117/'生産者価格表(106分類)'!M$119,0)</f>
        <v>0</v>
      </c>
      <c r="N117" s="303">
        <f>IFERROR('生産者価格表(106分類)'!N117/'生産者価格表(106分類)'!N$119,0)</f>
        <v>0</v>
      </c>
      <c r="O117" s="303">
        <f>IFERROR('生産者価格表(106分類)'!O117/'生産者価格表(106分類)'!O$119,0)</f>
        <v>0</v>
      </c>
      <c r="P117" s="303">
        <f>IFERROR('生産者価格表(106分類)'!P117/'生産者価格表(106分類)'!P$119,0)</f>
        <v>0</v>
      </c>
      <c r="Q117" s="303">
        <f>IFERROR('生産者価格表(106分類)'!Q117/'生産者価格表(106分類)'!Q$119,0)</f>
        <v>0</v>
      </c>
      <c r="R117" s="303">
        <f>IFERROR('生産者価格表(106分類)'!R117/'生産者価格表(106分類)'!R$119,0)</f>
        <v>0</v>
      </c>
      <c r="S117" s="303">
        <f>IFERROR('生産者価格表(106分類)'!S117/'生産者価格表(106分類)'!S$119,0)</f>
        <v>0</v>
      </c>
      <c r="T117" s="303">
        <f>IFERROR('生産者価格表(106分類)'!T117/'生産者価格表(106分類)'!T$119,0)</f>
        <v>0</v>
      </c>
      <c r="U117" s="303">
        <f>IFERROR('生産者価格表(106分類)'!U117/'生産者価格表(106分類)'!U$119,0)</f>
        <v>0</v>
      </c>
      <c r="V117" s="303">
        <f>IFERROR('生産者価格表(106分類)'!V117/'生産者価格表(106分類)'!V$119,0)</f>
        <v>0</v>
      </c>
      <c r="W117" s="303">
        <f>IFERROR('生産者価格表(106分類)'!W117/'生産者価格表(106分類)'!W$119,0)</f>
        <v>0</v>
      </c>
      <c r="X117" s="303">
        <f>IFERROR('生産者価格表(106分類)'!X117/'生産者価格表(106分類)'!X$119,0)</f>
        <v>0</v>
      </c>
      <c r="Y117" s="303">
        <f>IFERROR('生産者価格表(106分類)'!Y117/'生産者価格表(106分類)'!Y$119,0)</f>
        <v>0</v>
      </c>
      <c r="Z117" s="303">
        <f>IFERROR('生産者価格表(106分類)'!Z117/'生産者価格表(106分類)'!Z$119,0)</f>
        <v>0</v>
      </c>
      <c r="AA117" s="303">
        <f>IFERROR('生産者価格表(106分類)'!AA117/'生産者価格表(106分類)'!AA$119,0)</f>
        <v>0</v>
      </c>
      <c r="AB117" s="303">
        <f>IFERROR('生産者価格表(106分類)'!AB117/'生産者価格表(106分類)'!AB$119,0)</f>
        <v>-5.139274334463974E-5</v>
      </c>
      <c r="AC117" s="303">
        <f>IFERROR('生産者価格表(106分類)'!AC117/'生産者価格表(106分類)'!AC$119,0)</f>
        <v>0</v>
      </c>
      <c r="AD117" s="303">
        <f>IFERROR('生産者価格表(106分類)'!AD117/'生産者価格表(106分類)'!AD$119,0)</f>
        <v>0</v>
      </c>
      <c r="AE117" s="303">
        <f>IFERROR('生産者価格表(106分類)'!AE117/'生産者価格表(106分類)'!AE$119,0)</f>
        <v>0</v>
      </c>
      <c r="AF117" s="303">
        <f>IFERROR('生産者価格表(106分類)'!AF117/'生産者価格表(106分類)'!AF$119,0)</f>
        <v>0</v>
      </c>
      <c r="AG117" s="303">
        <f>IFERROR('生産者価格表(106分類)'!AG117/'生産者価格表(106分類)'!AG$119,0)</f>
        <v>0</v>
      </c>
      <c r="AH117" s="303">
        <f>IFERROR('生産者価格表(106分類)'!AH117/'生産者価格表(106分類)'!AH$119,0)</f>
        <v>0</v>
      </c>
      <c r="AI117" s="303">
        <f>IFERROR('生産者価格表(106分類)'!AI117/'生産者価格表(106分類)'!AI$119,0)</f>
        <v>-1.0761850788660711E-7</v>
      </c>
      <c r="AJ117" s="303">
        <f>IFERROR('生産者価格表(106分類)'!AJ117/'生産者価格表(106分類)'!AJ$119,0)</f>
        <v>0</v>
      </c>
      <c r="AK117" s="303">
        <f>IFERROR('生産者価格表(106分類)'!AK117/'生産者価格表(106分類)'!AK$119,0)</f>
        <v>0</v>
      </c>
      <c r="AL117" s="303">
        <f>IFERROR('生産者価格表(106分類)'!AL117/'生産者価格表(106分類)'!AL$119,0)</f>
        <v>0</v>
      </c>
      <c r="AM117" s="303">
        <f>IFERROR('生産者価格表(106分類)'!AM117/'生産者価格表(106分類)'!AM$119,0)</f>
        <v>0</v>
      </c>
      <c r="AN117" s="303">
        <f>IFERROR('生産者価格表(106分類)'!AN117/'生産者価格表(106分類)'!AN$119,0)</f>
        <v>0</v>
      </c>
      <c r="AO117" s="303">
        <f>IFERROR('生産者価格表(106分類)'!AO117/'生産者価格表(106分類)'!AO$119,0)</f>
        <v>0</v>
      </c>
      <c r="AP117" s="303">
        <f>IFERROR('生産者価格表(106分類)'!AP117/'生産者価格表(106分類)'!AP$119,0)</f>
        <v>0</v>
      </c>
      <c r="AQ117" s="303">
        <f>IFERROR('生産者価格表(106分類)'!AQ117/'生産者価格表(106分類)'!AQ$119,0)</f>
        <v>0</v>
      </c>
      <c r="AR117" s="303">
        <f>IFERROR('生産者価格表(106分類)'!AR117/'生産者価格表(106分類)'!AR$119,0)</f>
        <v>0</v>
      </c>
      <c r="AS117" s="303">
        <f>IFERROR('生産者価格表(106分類)'!AS117/'生産者価格表(106分類)'!AS$119,0)</f>
        <v>0</v>
      </c>
      <c r="AT117" s="303">
        <f>IFERROR('生産者価格表(106分類)'!AT117/'生産者価格表(106分類)'!AT$119,0)</f>
        <v>0</v>
      </c>
      <c r="AU117" s="303">
        <f>IFERROR('生産者価格表(106分類)'!AU117/'生産者価格表(106分類)'!AU$119,0)</f>
        <v>0</v>
      </c>
      <c r="AV117" s="303">
        <f>IFERROR('生産者価格表(106分類)'!AV117/'生産者価格表(106分類)'!AV$119,0)</f>
        <v>0</v>
      </c>
      <c r="AW117" s="303">
        <f>IFERROR('生産者価格表(106分類)'!AW117/'生産者価格表(106分類)'!AW$119,0)</f>
        <v>-6.5289804794582935E-8</v>
      </c>
      <c r="AX117" s="303">
        <f>IFERROR('生産者価格表(106分類)'!AX117/'生産者価格表(106分類)'!AX$119,0)</f>
        <v>0</v>
      </c>
      <c r="AY117" s="303">
        <f>IFERROR('生産者価格表(106分類)'!AY117/'生産者価格表(106分類)'!AY$119,0)</f>
        <v>0</v>
      </c>
      <c r="AZ117" s="303">
        <f>IFERROR('生産者価格表(106分類)'!AZ117/'生産者価格表(106分類)'!AZ$119,0)</f>
        <v>0</v>
      </c>
      <c r="BA117" s="303">
        <f>IFERROR('生産者価格表(106分類)'!BA117/'生産者価格表(106分類)'!BA$119,0)</f>
        <v>0</v>
      </c>
      <c r="BB117" s="303">
        <f>IFERROR('生産者価格表(106分類)'!BB117/'生産者価格表(106分類)'!BB$119,0)</f>
        <v>0</v>
      </c>
      <c r="BC117" s="303">
        <f>IFERROR('生産者価格表(106分類)'!BC117/'生産者価格表(106分類)'!BC$119,0)</f>
        <v>0</v>
      </c>
      <c r="BD117" s="303">
        <f>IFERROR('生産者価格表(106分類)'!BD117/'生産者価格表(106分類)'!BD$119,0)</f>
        <v>0</v>
      </c>
      <c r="BE117" s="303">
        <f>IFERROR('生産者価格表(106分類)'!BE117/'生産者価格表(106分類)'!BE$119,0)</f>
        <v>0</v>
      </c>
      <c r="BF117" s="303">
        <f>IFERROR('生産者価格表(106分類)'!BF117/'生産者価格表(106分類)'!BF$119,0)</f>
        <v>0</v>
      </c>
      <c r="BG117" s="303">
        <f>IFERROR('生産者価格表(106分類)'!BG117/'生産者価格表(106分類)'!BG$119,0)</f>
        <v>0</v>
      </c>
      <c r="BH117" s="303">
        <f>IFERROR('生産者価格表(106分類)'!BH117/'生産者価格表(106分類)'!BH$119,0)</f>
        <v>0</v>
      </c>
      <c r="BI117" s="303">
        <f>IFERROR('生産者価格表(106分類)'!BI117/'生産者価格表(106分類)'!BI$119,0)</f>
        <v>0</v>
      </c>
      <c r="BJ117" s="303">
        <f>IFERROR('生産者価格表(106分類)'!BJ117/'生産者価格表(106分類)'!BJ$119,0)</f>
        <v>0</v>
      </c>
      <c r="BK117" s="303">
        <f>IFERROR('生産者価格表(106分類)'!BK117/'生産者価格表(106分類)'!BK$119,0)</f>
        <v>-1.5809615070714122E-5</v>
      </c>
      <c r="BL117" s="303">
        <f>IFERROR('生産者価格表(106分類)'!BL117/'生産者価格表(106分類)'!BL$119,0)</f>
        <v>-4.4596541498150042E-5</v>
      </c>
      <c r="BM117" s="303">
        <f>IFERROR('生産者価格表(106分類)'!BM117/'生産者価格表(106分類)'!BM$119,0)</f>
        <v>-3.4772531499229638E-3</v>
      </c>
      <c r="BN117" s="303">
        <f>IFERROR('生産者価格表(106分類)'!BN117/'生産者価格表(106分類)'!BN$119,0)</f>
        <v>-2.6834230364131365E-2</v>
      </c>
      <c r="BO117" s="303">
        <f>IFERROR('生産者価格表(106分類)'!BO117/'生産者価格表(106分類)'!BO$119,0)</f>
        <v>-2.2597135907178497E-5</v>
      </c>
      <c r="BP117" s="303">
        <f>IFERROR('生産者価格表(106分類)'!BP117/'生産者価格表(106分類)'!BP$119,0)</f>
        <v>-1.1916478091560151E-3</v>
      </c>
      <c r="BQ117" s="303">
        <f>IFERROR('生産者価格表(106分類)'!BQ117/'生産者価格表(106分類)'!BQ$119,0)</f>
        <v>-3.4395446878195547E-2</v>
      </c>
      <c r="BR117" s="303">
        <f>IFERROR('生産者価格表(106分類)'!BR117/'生産者価格表(106分類)'!BR$119,0)</f>
        <v>-2.8062698616672658E-6</v>
      </c>
      <c r="BS117" s="303">
        <f>IFERROR('生産者価格表(106分類)'!BS117/'生産者価格表(106分類)'!BS$119,0)</f>
        <v>-3.0748540335611948E-4</v>
      </c>
      <c r="BT117" s="303">
        <f>IFERROR('生産者価格表(106分類)'!BT117/'生産者価格表(106分類)'!BT$119,0)</f>
        <v>-7.9093305516006705E-3</v>
      </c>
      <c r="BU117" s="303">
        <f>IFERROR('生産者価格表(106分類)'!BU117/'生産者価格表(106分類)'!BU$119,0)</f>
        <v>-1.1123661959888495E-5</v>
      </c>
      <c r="BV117" s="303">
        <f>IFERROR('生産者価格表(106分類)'!BV117/'生産者価格表(106分類)'!BV$119,0)</f>
        <v>-1.3860391476092312E-3</v>
      </c>
      <c r="BW117" s="303">
        <f>IFERROR('生産者価格表(106分類)'!BW117/'生産者価格表(106分類)'!BW$119,0)</f>
        <v>0</v>
      </c>
      <c r="BX117" s="303">
        <f>IFERROR('生産者価格表(106分類)'!BX117/'生産者価格表(106分類)'!BX$119,0)</f>
        <v>-1.2219495695772705E-2</v>
      </c>
      <c r="BY117" s="303">
        <f>IFERROR('生産者価格表(106分類)'!BY117/'生産者価格表(106分類)'!BY$119,0)</f>
        <v>-4.3648974889314201E-3</v>
      </c>
      <c r="BZ117" s="303">
        <f>IFERROR('生産者価格表(106分類)'!BZ117/'生産者価格表(106分類)'!BZ$119,0)</f>
        <v>0</v>
      </c>
      <c r="CA117" s="303">
        <f>IFERROR('生産者価格表(106分類)'!CA117/'生産者価格表(106分類)'!CA$119,0)</f>
        <v>-6.5291995572841774E-3</v>
      </c>
      <c r="CB117" s="303">
        <f>IFERROR('生産者価格表(106分類)'!CB117/'生産者価格表(106分類)'!CB$119,0)</f>
        <v>-6.6911592834928209E-6</v>
      </c>
      <c r="CC117" s="303">
        <f>IFERROR('生産者価格表(106分類)'!CC117/'生産者価格表(106分類)'!CC$119,0)</f>
        <v>-1.67689573062347E-5</v>
      </c>
      <c r="CD117" s="303">
        <f>IFERROR('生産者価格表(106分類)'!CD117/'生産者価格表(106分類)'!CD$119,0)</f>
        <v>-2.3252162314317806E-5</v>
      </c>
      <c r="CE117" s="303">
        <f>IFERROR('生産者価格表(106分類)'!CE117/'生産者価格表(106分類)'!CE$119,0)</f>
        <v>-3.242853608810257E-3</v>
      </c>
      <c r="CF117" s="303">
        <f>IFERROR('生産者価格表(106分類)'!CF117/'生産者価格表(106分類)'!CF$119,0)</f>
        <v>0</v>
      </c>
      <c r="CG117" s="303">
        <f>IFERROR('生産者価格表(106分類)'!CG117/'生産者価格表(106分類)'!CG$119,0)</f>
        <v>0</v>
      </c>
      <c r="CH117" s="303">
        <f>IFERROR('生産者価格表(106分類)'!CH117/'生産者価格表(106分類)'!CH$119,0)</f>
        <v>0</v>
      </c>
      <c r="CI117" s="303">
        <f>IFERROR('生産者価格表(106分類)'!CI117/'生産者価格表(106分類)'!CI$119,0)</f>
        <v>0</v>
      </c>
      <c r="CJ117" s="303">
        <f>IFERROR('生産者価格表(106分類)'!CJ117/'生産者価格表(106分類)'!CJ$119,0)</f>
        <v>0</v>
      </c>
      <c r="CK117" s="303">
        <f>IFERROR('生産者価格表(106分類)'!CK117/'生産者価格表(106分類)'!CK$119,0)</f>
        <v>0</v>
      </c>
      <c r="CL117" s="303">
        <f>IFERROR('生産者価格表(106分類)'!CL117/'生産者価格表(106分類)'!CL$119,0)</f>
        <v>0</v>
      </c>
      <c r="CM117" s="303">
        <f>IFERROR('生産者価格表(106分類)'!CM117/'生産者価格表(106分類)'!CM$119,0)</f>
        <v>0</v>
      </c>
      <c r="CN117" s="303">
        <f>IFERROR('生産者価格表(106分類)'!CN117/'生産者価格表(106分類)'!CN$119,0)</f>
        <v>-3.3499781376863163E-3</v>
      </c>
      <c r="CO117" s="303">
        <f>IFERROR('生産者価格表(106分類)'!CO117/'生産者価格表(106分類)'!CO$119,0)</f>
        <v>-1.3146345062871672E-2</v>
      </c>
      <c r="CP117" s="303">
        <f>IFERROR('生産者価格表(106分類)'!CP117/'生産者価格表(106分類)'!CP$119,0)</f>
        <v>-7.7573661363041632E-7</v>
      </c>
      <c r="CQ117" s="303">
        <f>IFERROR('生産者価格表(106分類)'!CQ117/'生産者価格表(106分類)'!CQ$119,0)</f>
        <v>-2.8547767614220859E-6</v>
      </c>
      <c r="CR117" s="303">
        <f>IFERROR('生産者価格表(106分類)'!CR117/'生産者価格表(106分類)'!CR$119,0)</f>
        <v>-2.8977138427209032E-3</v>
      </c>
      <c r="CS117" s="303">
        <f>IFERROR('生産者価格表(106分類)'!CS117/'生産者価格表(106分類)'!CS$119,0)</f>
        <v>-4.1066900886673204E-2</v>
      </c>
      <c r="CT117" s="303">
        <f>IFERROR('生産者価格表(106分類)'!CT117/'生産者価格表(106分類)'!CT$119,0)</f>
        <v>-8.840679028981072E-7</v>
      </c>
      <c r="CU117" s="303">
        <f>IFERROR('生産者価格表(106分類)'!CU117/'生産者価格表(106分類)'!CU$119,0)</f>
        <v>-1.1344406734796131E-6</v>
      </c>
      <c r="CV117" s="303">
        <f>IFERROR('生産者価格表(106分類)'!CV117/'生産者価格表(106分類)'!CV$119,0)</f>
        <v>-1.2117286436469412E-5</v>
      </c>
      <c r="CW117" s="303">
        <f>IFERROR('生産者価格表(106分類)'!CW117/'生産者価格表(106分類)'!CW$119,0)</f>
        <v>-1.5145578343915151E-5</v>
      </c>
      <c r="CX117" s="303">
        <f>IFERROR('生産者価格表(106分類)'!CX117/'生産者価格表(106分類)'!CX$119,0)</f>
        <v>0</v>
      </c>
      <c r="CY117" s="303">
        <f>IFERROR('生産者価格表(106分類)'!CY117/'生産者価格表(106分類)'!CY$119,0)</f>
        <v>0</v>
      </c>
      <c r="CZ117" s="303">
        <f>IFERROR('生産者価格表(106分類)'!CZ117/'生産者価格表(106分類)'!CZ$119,0)</f>
        <v>-1.5331962235032128E-5</v>
      </c>
      <c r="DA117" s="303">
        <f>IFERROR('生産者価格表(106分類)'!DA117/'生産者価格表(106分類)'!DA$119,0)</f>
        <v>-7.8060110838852383E-6</v>
      </c>
      <c r="DB117" s="303">
        <f>IFERROR('生産者価格表(106分類)'!DB117/'生産者価格表(106分類)'!DB$119,0)</f>
        <v>-1.3474973933320241E-5</v>
      </c>
      <c r="DC117" s="303">
        <f>IFERROR('生産者価格表(106分類)'!DC117/'生産者価格表(106分類)'!DC$119,0)</f>
        <v>0</v>
      </c>
      <c r="DD117" s="304">
        <f>IFERROR('生産者価格表(106分類)'!DD117/'生産者価格表(106分類)'!DD$119,0)</f>
        <v>-1.0580163144971228E-2</v>
      </c>
      <c r="DE117" s="320">
        <f>IFERROR('生産者価格表(106分類)'!DE117/'生産者価格表(106分類)'!DE$119,0)</f>
        <v>-3.8765287747491457E-3</v>
      </c>
    </row>
    <row r="118" spans="1:109" x14ac:dyDescent="0.15">
      <c r="A118" s="321" t="s">
        <v>244</v>
      </c>
      <c r="B118" s="315" t="s">
        <v>261</v>
      </c>
      <c r="C118" s="316">
        <f>IFERROR('生産者価格表(106分類)'!C118/'生産者価格表(106分類)'!C$119,0)</f>
        <v>0.57710460198193914</v>
      </c>
      <c r="D118" s="316">
        <f>IFERROR('生産者価格表(106分類)'!D118/'生産者価格表(106分類)'!D$119,0)</f>
        <v>0.28058711580199058</v>
      </c>
      <c r="E118" s="316">
        <f>IFERROR('生産者価格表(106分類)'!E118/'生産者価格表(106分類)'!E$119,0)</f>
        <v>0.65128624113132438</v>
      </c>
      <c r="F118" s="316">
        <f>IFERROR('生産者価格表(106分類)'!F118/'生産者価格表(106分類)'!F$119,0)</f>
        <v>0.50079187837060302</v>
      </c>
      <c r="G118" s="316">
        <f>IFERROR('生産者価格表(106分類)'!G118/'生産者価格表(106分類)'!G$119,0)</f>
        <v>0.49453713386409959</v>
      </c>
      <c r="H118" s="316">
        <f>IFERROR('生産者価格表(106分類)'!H118/'生産者価格表(106分類)'!H$119,0)</f>
        <v>0</v>
      </c>
      <c r="I118" s="316">
        <f>IFERROR('生産者価格表(106分類)'!I118/'生産者価格表(106分類)'!I$119,0)</f>
        <v>0.57675895166881042</v>
      </c>
      <c r="J118" s="316">
        <f>IFERROR('生産者価格表(106分類)'!J118/'生産者価格表(106分類)'!J$119,0)</f>
        <v>0.26749997583511503</v>
      </c>
      <c r="K118" s="316">
        <f>IFERROR('生産者価格表(106分類)'!K118/'生産者価格表(106分類)'!K$119,0)</f>
        <v>0.53775433805600104</v>
      </c>
      <c r="L118" s="316">
        <f>IFERROR('生産者価格表(106分類)'!L118/'生産者価格表(106分類)'!L$119,0)</f>
        <v>0.21574682616019711</v>
      </c>
      <c r="M118" s="316">
        <f>IFERROR('生産者価格表(106分類)'!M118/'生産者価格表(106分類)'!M$119,0)</f>
        <v>0</v>
      </c>
      <c r="N118" s="316">
        <f>IFERROR('生産者価格表(106分類)'!N118/'生産者価格表(106分類)'!N$119,0)</f>
        <v>0.3339521500011603</v>
      </c>
      <c r="O118" s="316">
        <f>IFERROR('生産者価格表(106分類)'!O118/'生産者価格表(106分類)'!O$119,0)</f>
        <v>0.41106438305753956</v>
      </c>
      <c r="P118" s="316">
        <f>IFERROR('生産者価格表(106分類)'!P118/'生産者価格表(106分類)'!P$119,0)</f>
        <v>0.39415559266702077</v>
      </c>
      <c r="Q118" s="316">
        <f>IFERROR('生産者価格表(106分類)'!Q118/'生産者価格表(106分類)'!Q$119,0)</f>
        <v>0.40205333645985925</v>
      </c>
      <c r="R118" s="316">
        <f>IFERROR('生産者価格表(106分類)'!R118/'生産者価格表(106分類)'!R$119,0)</f>
        <v>0.24111457462311625</v>
      </c>
      <c r="S118" s="316">
        <f>IFERROR('生産者価格表(106分類)'!S118/'生産者価格表(106分類)'!S$119,0)</f>
        <v>0.4407431586524343</v>
      </c>
      <c r="T118" s="316">
        <f>IFERROR('生産者価格表(106分類)'!T118/'生産者価格表(106分類)'!T$119,0)</f>
        <v>0.53341716613907963</v>
      </c>
      <c r="U118" s="316">
        <f>IFERROR('生産者価格表(106分類)'!U118/'生産者価格表(106分類)'!U$119,0)</f>
        <v>0.31599398947471941</v>
      </c>
      <c r="V118" s="316">
        <f>IFERROR('生産者価格表(106分類)'!V118/'生産者価格表(106分類)'!V$119,0)</f>
        <v>0.34929216590302326</v>
      </c>
      <c r="W118" s="316">
        <f>IFERROR('生産者価格表(106分類)'!W118/'生産者価格表(106分類)'!W$119,0)</f>
        <v>0</v>
      </c>
      <c r="X118" s="316">
        <f>IFERROR('生産者価格表(106分類)'!X118/'生産者価格表(106分類)'!X$119,0)</f>
        <v>0.3591863172552332</v>
      </c>
      <c r="Y118" s="316">
        <f>IFERROR('生産者価格表(106分類)'!Y118/'生産者価格表(106分類)'!Y$119,0)</f>
        <v>0</v>
      </c>
      <c r="Z118" s="316">
        <f>IFERROR('生産者価格表(106分類)'!Z118/'生産者価格表(106分類)'!Z$119,0)</f>
        <v>0.52842744426596999</v>
      </c>
      <c r="AA118" s="316">
        <f>IFERROR('生産者価格表(106分類)'!AA118/'生産者価格表(106分類)'!AA$119,0)</f>
        <v>0.36260843591715336</v>
      </c>
      <c r="AB118" s="316">
        <f>IFERROR('生産者価格表(106分類)'!AB118/'生産者価格表(106分類)'!AB$119,0)</f>
        <v>0.31447219652585057</v>
      </c>
      <c r="AC118" s="316">
        <f>IFERROR('生産者価格表(106分類)'!AC118/'生産者価格表(106分類)'!AC$119,0)</f>
        <v>0.36930547841813705</v>
      </c>
      <c r="AD118" s="316">
        <f>IFERROR('生産者価格表(106分類)'!AD118/'生産者価格表(106分類)'!AD$119,0)</f>
        <v>0.35772598294203978</v>
      </c>
      <c r="AE118" s="316">
        <f>IFERROR('生産者価格表(106分類)'!AE118/'生産者価格表(106分類)'!AE$119,0)</f>
        <v>0.441948356311889</v>
      </c>
      <c r="AF118" s="316">
        <f>IFERROR('生産者価格表(106分類)'!AF118/'生産者価格表(106分類)'!AF$119,0)</f>
        <v>0.40045828065739569</v>
      </c>
      <c r="AG118" s="316">
        <f>IFERROR('生産者価格表(106分類)'!AG118/'生産者価格表(106分類)'!AG$119,0)</f>
        <v>0.47550287955930221</v>
      </c>
      <c r="AH118" s="316">
        <f>IFERROR('生産者価格表(106分類)'!AH118/'生産者価格表(106分類)'!AH$119,0)</f>
        <v>0.47129990582190767</v>
      </c>
      <c r="AI118" s="316">
        <f>IFERROR('生産者価格表(106分類)'!AI118/'生産者価格表(106分類)'!AI$119,0)</f>
        <v>0.47441994162341661</v>
      </c>
      <c r="AJ118" s="316">
        <f>IFERROR('生産者価格表(106分類)'!AJ118/'生産者価格表(106分類)'!AJ$119,0)</f>
        <v>0.51327535132904856</v>
      </c>
      <c r="AK118" s="316">
        <f>IFERROR('生産者価格表(106分類)'!AK118/'生産者価格表(106分類)'!AK$119,0)</f>
        <v>0</v>
      </c>
      <c r="AL118" s="316">
        <f>IFERROR('生産者価格表(106分類)'!AL118/'生産者価格表(106分類)'!AL$119,0)</f>
        <v>0</v>
      </c>
      <c r="AM118" s="316">
        <f>IFERROR('生産者価格表(106分類)'!AM118/'生産者価格表(106分類)'!AM$119,0)</f>
        <v>0</v>
      </c>
      <c r="AN118" s="316">
        <f>IFERROR('生産者価格表(106分類)'!AN118/'生産者価格表(106分類)'!AN$119,0)</f>
        <v>0.26802690944247504</v>
      </c>
      <c r="AO118" s="316">
        <f>IFERROR('生産者価格表(106分類)'!AO118/'生産者価格表(106分類)'!AO$119,0)</f>
        <v>0.3640496289700208</v>
      </c>
      <c r="AP118" s="316">
        <f>IFERROR('生産者価格表(106分類)'!AP118/'生産者価格表(106分類)'!AP$119,0)</f>
        <v>0.19793828385816115</v>
      </c>
      <c r="AQ118" s="316">
        <f>IFERROR('生産者価格表(106分類)'!AQ118/'生産者価格表(106分類)'!AQ$119,0)</f>
        <v>0.39029445469212559</v>
      </c>
      <c r="AR118" s="316">
        <f>IFERROR('生産者価格表(106分類)'!AR118/'生産者価格表(106分類)'!AR$119,0)</f>
        <v>0.50212044783635723</v>
      </c>
      <c r="AS118" s="316">
        <f>IFERROR('生産者価格表(106分類)'!AS118/'生産者価格表(106分類)'!AS$119,0)</f>
        <v>0.4404236292214268</v>
      </c>
      <c r="AT118" s="316">
        <f>IFERROR('生産者価格表(106分類)'!AT118/'生産者価格表(106分類)'!AT$119,0)</f>
        <v>0.49819548178649109</v>
      </c>
      <c r="AU118" s="316">
        <f>IFERROR('生産者価格表(106分類)'!AU118/'生産者価格表(106分類)'!AU$119,0)</f>
        <v>0.45349537299905512</v>
      </c>
      <c r="AV118" s="316">
        <f>IFERROR('生産者価格表(106分類)'!AV118/'生産者価格表(106分類)'!AV$119,0)</f>
        <v>0.41405229311075697</v>
      </c>
      <c r="AW118" s="316">
        <f>IFERROR('生産者価格表(106分類)'!AW118/'生産者価格表(106分類)'!AW$119,0)</f>
        <v>0.3597678477352958</v>
      </c>
      <c r="AX118" s="316">
        <f>IFERROR('生産者価格表(106分類)'!AX118/'生産者価格表(106分類)'!AX$119,0)</f>
        <v>0.35362837774364869</v>
      </c>
      <c r="AY118" s="316">
        <f>IFERROR('生産者価格表(106分類)'!AY118/'生産者価格表(106分類)'!AY$119,0)</f>
        <v>0.33140052106500606</v>
      </c>
      <c r="AZ118" s="316">
        <f>IFERROR('生産者価格表(106分類)'!AZ118/'生産者価格表(106分類)'!AZ$119,0)</f>
        <v>0.34099166880757514</v>
      </c>
      <c r="BA118" s="316">
        <f>IFERROR('生産者価格表(106分類)'!BA118/'生産者価格表(106分類)'!BA$119,0)</f>
        <v>0.33582340037529401</v>
      </c>
      <c r="BB118" s="316">
        <f>IFERROR('生産者価格表(106分類)'!BB118/'生産者価格表(106分類)'!BB$119,0)</f>
        <v>0.36539735206841245</v>
      </c>
      <c r="BC118" s="316">
        <f>IFERROR('生産者価格表(106分類)'!BC118/'生産者価格表(106分類)'!BC$119,0)</f>
        <v>0.31009398715906078</v>
      </c>
      <c r="BD118" s="316">
        <f>IFERROR('生産者価格表(106分類)'!BD118/'生産者価格表(106分類)'!BD$119,0)</f>
        <v>0</v>
      </c>
      <c r="BE118" s="316">
        <f>IFERROR('生産者価格表(106分類)'!BE118/'生産者価格表(106分類)'!BE$119,0)</f>
        <v>0.19664516129032258</v>
      </c>
      <c r="BF118" s="316">
        <f>IFERROR('生産者価格表(106分類)'!BF118/'生産者価格表(106分類)'!BF$119,0)</f>
        <v>0.27553428450201572</v>
      </c>
      <c r="BG118" s="316">
        <f>IFERROR('生産者価格表(106分類)'!BG118/'生産者価格表(106分類)'!BG$119,0)</f>
        <v>0.41439212428688138</v>
      </c>
      <c r="BH118" s="316">
        <f>IFERROR('生産者価格表(106分類)'!BH118/'生産者価格表(106分類)'!BH$119,0)</f>
        <v>0.36737724969421631</v>
      </c>
      <c r="BI118" s="316">
        <f>IFERROR('生産者価格表(106分類)'!BI118/'生産者価格表(106分類)'!BI$119,0)</f>
        <v>0.3878564931783729</v>
      </c>
      <c r="BJ118" s="316">
        <f>IFERROR('生産者価格表(106分類)'!BJ118/'生産者価格表(106分類)'!BJ$119,0)</f>
        <v>0.32838792180858462</v>
      </c>
      <c r="BK118" s="316">
        <f>IFERROR('生産者価格表(106分類)'!BK118/'生産者価格表(106分類)'!BK$119,0)</f>
        <v>0.49084819971005467</v>
      </c>
      <c r="BL118" s="316">
        <f>IFERROR('生産者価格表(106分類)'!BL118/'生産者価格表(106分類)'!BL$119,0)</f>
        <v>0.48083510362019771</v>
      </c>
      <c r="BM118" s="316">
        <f>IFERROR('生産者価格表(106分類)'!BM118/'生産者価格表(106分類)'!BM$119,0)</f>
        <v>0.47578000898936629</v>
      </c>
      <c r="BN118" s="316">
        <f>IFERROR('生産者価格表(106分類)'!BN118/'生産者価格表(106分類)'!BN$119,0)</f>
        <v>0.52230456163655814</v>
      </c>
      <c r="BO118" s="316">
        <f>IFERROR('生産者価格表(106分類)'!BO118/'生産者価格表(106分類)'!BO$119,0)</f>
        <v>0.41937506679101366</v>
      </c>
      <c r="BP118" s="316">
        <f>IFERROR('生産者価格表(106分類)'!BP118/'生産者価格表(106分類)'!BP$119,0)</f>
        <v>0.33445240299418161</v>
      </c>
      <c r="BQ118" s="316">
        <f>IFERROR('生産者価格表(106分類)'!BQ118/'生産者価格表(106分類)'!BQ$119,0)</f>
        <v>0.51714513916280092</v>
      </c>
      <c r="BR118" s="316">
        <f>IFERROR('生産者価格表(106分類)'!BR118/'生産者価格表(106分類)'!BR$119,0)</f>
        <v>0.68150941772472784</v>
      </c>
      <c r="BS118" s="316">
        <f>IFERROR('生産者価格表(106分類)'!BS118/'生産者価格表(106分類)'!BS$119,0)</f>
        <v>0.74104896452155178</v>
      </c>
      <c r="BT118" s="316">
        <f>IFERROR('生産者価格表(106分類)'!BT118/'生産者価格表(106分類)'!BT$119,0)</f>
        <v>0.70740929862690649</v>
      </c>
      <c r="BU118" s="316">
        <f>IFERROR('生産者価格表(106分類)'!BU118/'生産者価格表(106分類)'!BU$119,0)</f>
        <v>0.70614748128811167</v>
      </c>
      <c r="BV118" s="316">
        <f>IFERROR('生産者価格表(106分類)'!BV118/'生産者価格表(106分類)'!BV$119,0)</f>
        <v>0.7898667888271389</v>
      </c>
      <c r="BW118" s="316">
        <f>IFERROR('生産者価格表(106分類)'!BW118/'生産者価格表(106分類)'!BW$119,0)</f>
        <v>0.8841454934545212</v>
      </c>
      <c r="BX118" s="316">
        <f>IFERROR('生産者価格表(106分類)'!BX118/'生産者価格表(106分類)'!BX$119,0)</f>
        <v>0.71603613163374935</v>
      </c>
      <c r="BY118" s="316">
        <f>IFERROR('生産者価格表(106分類)'!BY118/'生産者価格表(106分類)'!BY$119,0)</f>
        <v>0.91460902527236221</v>
      </c>
      <c r="BZ118" s="316">
        <f>IFERROR('生産者価格表(106分類)'!BZ118/'生産者価格表(106分類)'!BZ$119,0)</f>
        <v>0</v>
      </c>
      <c r="CA118" s="316">
        <f>IFERROR('生産者価格表(106分類)'!CA118/'生産者価格表(106分類)'!CA$119,0)</f>
        <v>0.39697663233842656</v>
      </c>
      <c r="CB118" s="316">
        <f>IFERROR('生産者価格表(106分類)'!CB118/'生産者価格表(106分類)'!CB$119,0)</f>
        <v>0.14291535594290924</v>
      </c>
      <c r="CC118" s="316">
        <f>IFERROR('生産者価格表(106分類)'!CC118/'生産者価格表(106分類)'!CC$119,0)</f>
        <v>0.75619373415932423</v>
      </c>
      <c r="CD118" s="316">
        <f>IFERROR('生産者価格表(106分類)'!CD118/'生産者価格表(106分類)'!CD$119,0)</f>
        <v>0.74464393279960961</v>
      </c>
      <c r="CE118" s="316">
        <f>IFERROR('生産者価格表(106分類)'!CE118/'生産者価格表(106分類)'!CE$119,0)</f>
        <v>0.70702070910853876</v>
      </c>
      <c r="CF118" s="316">
        <f>IFERROR('生産者価格表(106分類)'!CF118/'生産者価格表(106分類)'!CF$119,0)</f>
        <v>0.72938418214483358</v>
      </c>
      <c r="CG118" s="316">
        <f>IFERROR('生産者価格表(106分類)'!CG118/'生産者価格表(106分類)'!CG$119,0)</f>
        <v>0.53624640578678928</v>
      </c>
      <c r="CH118" s="316">
        <f>IFERROR('生産者価格表(106分類)'!CH118/'生産者価格表(106分類)'!CH$119,0)</f>
        <v>0.49141142593053433</v>
      </c>
      <c r="CI118" s="316">
        <f>IFERROR('生産者価格表(106分類)'!CI118/'生産者価格表(106分類)'!CI$119,0)</f>
        <v>0.60540173833848809</v>
      </c>
      <c r="CJ118" s="316">
        <f>IFERROR('生産者価格表(106分類)'!CJ118/'生産者価格表(106分類)'!CJ$119,0)</f>
        <v>0.18675743477211632</v>
      </c>
      <c r="CK118" s="316">
        <f>IFERROR('生産者価格表(106分類)'!CK118/'生産者価格表(106分類)'!CK$119,0)</f>
        <v>0.4829963410057026</v>
      </c>
      <c r="CL118" s="316">
        <f>IFERROR('生産者価格表(106分類)'!CL118/'生産者価格表(106分類)'!CL$119,0)</f>
        <v>0.77084045236492937</v>
      </c>
      <c r="CM118" s="316">
        <f>IFERROR('生産者価格表(106分類)'!CM118/'生産者価格表(106分類)'!CM$119,0)</f>
        <v>0.82552895930528958</v>
      </c>
      <c r="CN118" s="316">
        <f>IFERROR('生産者価格表(106分類)'!CN118/'生産者価格表(106分類)'!CN$119,0)</f>
        <v>0.86704420212225175</v>
      </c>
      <c r="CO118" s="316">
        <f>IFERROR('生産者価格表(106分類)'!CO118/'生産者価格表(106分類)'!CO$119,0)</f>
        <v>0.56771044123052605</v>
      </c>
      <c r="CP118" s="316">
        <f>IFERROR('生産者価格表(106分類)'!CP118/'生産者価格表(106分類)'!CP$119,0)</f>
        <v>0.7139080783142312</v>
      </c>
      <c r="CQ118" s="316">
        <f>IFERROR('生産者価格表(106分類)'!CQ118/'生産者価格表(106分類)'!CQ$119,0)</f>
        <v>0.71979428975140103</v>
      </c>
      <c r="CR118" s="316">
        <f>IFERROR('生産者価格表(106分類)'!CR118/'生産者価格表(106分類)'!CR$119,0)</f>
        <v>0.76340929771727195</v>
      </c>
      <c r="CS118" s="316">
        <f>IFERROR('生産者価格表(106分類)'!CS118/'生産者価格表(106分類)'!CS$119,0)</f>
        <v>0.57377809352525344</v>
      </c>
      <c r="CT118" s="316">
        <f>IFERROR('生産者価格表(106分類)'!CT118/'生産者価格表(106分類)'!CT$119,0)</f>
        <v>0.7324327235376743</v>
      </c>
      <c r="CU118" s="316">
        <f>IFERROR('生産者価格表(106分類)'!CU118/'生産者価格表(106分類)'!CU$119,0)</f>
        <v>0.24471927320167519</v>
      </c>
      <c r="CV118" s="316">
        <f>IFERROR('生産者価格表(106分類)'!CV118/'生産者価格表(106分類)'!CV$119,0)</f>
        <v>0.59707990269052069</v>
      </c>
      <c r="CW118" s="316">
        <f>IFERROR('生産者価格表(106分類)'!CW118/'生産者価格表(106分類)'!CW$119,0)</f>
        <v>0.69046717741680563</v>
      </c>
      <c r="CX118" s="316">
        <f>IFERROR('生産者価格表(106分類)'!CX118/'生産者価格表(106分類)'!CX$119,0)</f>
        <v>0.45276463174816833</v>
      </c>
      <c r="CY118" s="316">
        <f>IFERROR('生産者価格表(106分類)'!CY118/'生産者価格表(106分類)'!CY$119,0)</f>
        <v>0.45396425545769914</v>
      </c>
      <c r="CZ118" s="316">
        <f>IFERROR('生産者価格表(106分類)'!CZ118/'生産者価格表(106分類)'!CZ$119,0)</f>
        <v>0.67577102634319719</v>
      </c>
      <c r="DA118" s="316">
        <f>IFERROR('生産者価格表(106分類)'!DA118/'生産者価格表(106分類)'!DA$119,0)</f>
        <v>0.66648514077002619</v>
      </c>
      <c r="DB118" s="316">
        <f>IFERROR('生産者価格表(106分類)'!DB118/'生産者価格表(106分類)'!DB$119,0)</f>
        <v>0.81254733700827642</v>
      </c>
      <c r="DC118" s="316">
        <f>IFERROR('生産者価格表(106分類)'!DC118/'生産者価格表(106分類)'!DC$119,0)</f>
        <v>0</v>
      </c>
      <c r="DD118" s="317">
        <f>IFERROR('生産者価格表(106分類)'!DD118/'生産者価格表(106分類)'!DD$119,0)</f>
        <v>0.46207115851021763</v>
      </c>
      <c r="DE118" s="322">
        <f>IFERROR('生産者価格表(106分類)'!DE118/'生産者価格表(106分類)'!DE$119,0)</f>
        <v>0.57320574807043145</v>
      </c>
    </row>
    <row r="119" spans="1:109" x14ac:dyDescent="0.15">
      <c r="A119" s="323" t="s">
        <v>246</v>
      </c>
      <c r="B119" s="324" t="s">
        <v>824</v>
      </c>
      <c r="C119" s="325">
        <f>IFERROR('生産者価格表(106分類)'!C119/'生産者価格表(106分類)'!C$119,0)</f>
        <v>1</v>
      </c>
      <c r="D119" s="325">
        <f>IFERROR('生産者価格表(106分類)'!D119/'生産者価格表(106分類)'!D$119,0)</f>
        <v>1</v>
      </c>
      <c r="E119" s="325">
        <f>IFERROR('生産者価格表(106分類)'!E119/'生産者価格表(106分類)'!E$119,0)</f>
        <v>1</v>
      </c>
      <c r="F119" s="325">
        <f>IFERROR('生産者価格表(106分類)'!F119/'生産者価格表(106分類)'!F$119,0)</f>
        <v>1</v>
      </c>
      <c r="G119" s="325">
        <f>IFERROR('生産者価格表(106分類)'!G119/'生産者価格表(106分類)'!G$119,0)</f>
        <v>1</v>
      </c>
      <c r="H119" s="325">
        <f>IFERROR('生産者価格表(106分類)'!H119/'生産者価格表(106分類)'!H$119,0)</f>
        <v>0</v>
      </c>
      <c r="I119" s="325">
        <f>IFERROR('生産者価格表(106分類)'!I119/'生産者価格表(106分類)'!I$119,0)</f>
        <v>1</v>
      </c>
      <c r="J119" s="325">
        <f>IFERROR('生産者価格表(106分類)'!J119/'生産者価格表(106分類)'!J$119,0)</f>
        <v>1</v>
      </c>
      <c r="K119" s="325">
        <f>IFERROR('生産者価格表(106分類)'!K119/'生産者価格表(106分類)'!K$119,0)</f>
        <v>1</v>
      </c>
      <c r="L119" s="325">
        <f>IFERROR('生産者価格表(106分類)'!L119/'生産者価格表(106分類)'!L$119,0)</f>
        <v>1</v>
      </c>
      <c r="M119" s="325">
        <f>IFERROR('生産者価格表(106分類)'!M119/'生産者価格表(106分類)'!M$119,0)</f>
        <v>0</v>
      </c>
      <c r="N119" s="325">
        <f>IFERROR('生産者価格表(106分類)'!N119/'生産者価格表(106分類)'!N$119,0)</f>
        <v>1</v>
      </c>
      <c r="O119" s="325">
        <f>IFERROR('生産者価格表(106分類)'!O119/'生産者価格表(106分類)'!O$119,0)</f>
        <v>1</v>
      </c>
      <c r="P119" s="325">
        <f>IFERROR('生産者価格表(106分類)'!P119/'生産者価格表(106分類)'!P$119,0)</f>
        <v>1</v>
      </c>
      <c r="Q119" s="325">
        <f>IFERROR('生産者価格表(106分類)'!Q119/'生産者価格表(106分類)'!Q$119,0)</f>
        <v>1</v>
      </c>
      <c r="R119" s="325">
        <f>IFERROR('生産者価格表(106分類)'!R119/'生産者価格表(106分類)'!R$119,0)</f>
        <v>1</v>
      </c>
      <c r="S119" s="325">
        <f>IFERROR('生産者価格表(106分類)'!S119/'生産者価格表(106分類)'!S$119,0)</f>
        <v>1</v>
      </c>
      <c r="T119" s="325">
        <f>IFERROR('生産者価格表(106分類)'!T119/'生産者価格表(106分類)'!T$119,0)</f>
        <v>1</v>
      </c>
      <c r="U119" s="325">
        <f>IFERROR('生産者価格表(106分類)'!U119/'生産者価格表(106分類)'!U$119,0)</f>
        <v>1</v>
      </c>
      <c r="V119" s="325">
        <f>IFERROR('生産者価格表(106分類)'!V119/'生産者価格表(106分類)'!V$119,0)</f>
        <v>1</v>
      </c>
      <c r="W119" s="325">
        <f>IFERROR('生産者価格表(106分類)'!W119/'生産者価格表(106分類)'!W$119,0)</f>
        <v>0</v>
      </c>
      <c r="X119" s="325">
        <f>IFERROR('生産者価格表(106分類)'!X119/'生産者価格表(106分類)'!X$119,0)</f>
        <v>1</v>
      </c>
      <c r="Y119" s="325">
        <f>IFERROR('生産者価格表(106分類)'!Y119/'生産者価格表(106分類)'!Y$119,0)</f>
        <v>0</v>
      </c>
      <c r="Z119" s="325">
        <f>IFERROR('生産者価格表(106分類)'!Z119/'生産者価格表(106分類)'!Z$119,0)</f>
        <v>1</v>
      </c>
      <c r="AA119" s="325">
        <f>IFERROR('生産者価格表(106分類)'!AA119/'生産者価格表(106分類)'!AA$119,0)</f>
        <v>1</v>
      </c>
      <c r="AB119" s="325">
        <f>IFERROR('生産者価格表(106分類)'!AB119/'生産者価格表(106分類)'!AB$119,0)</f>
        <v>1</v>
      </c>
      <c r="AC119" s="325">
        <f>IFERROR('生産者価格表(106分類)'!AC119/'生産者価格表(106分類)'!AC$119,0)</f>
        <v>1</v>
      </c>
      <c r="AD119" s="325">
        <f>IFERROR('生産者価格表(106分類)'!AD119/'生産者価格表(106分類)'!AD$119,0)</f>
        <v>1</v>
      </c>
      <c r="AE119" s="325">
        <f>IFERROR('生産者価格表(106分類)'!AE119/'生産者価格表(106分類)'!AE$119,0)</f>
        <v>1</v>
      </c>
      <c r="AF119" s="325">
        <f>IFERROR('生産者価格表(106分類)'!AF119/'生産者価格表(106分類)'!AF$119,0)</f>
        <v>1</v>
      </c>
      <c r="AG119" s="325">
        <f>IFERROR('生産者価格表(106分類)'!AG119/'生産者価格表(106分類)'!AG$119,0)</f>
        <v>1</v>
      </c>
      <c r="AH119" s="325">
        <f>IFERROR('生産者価格表(106分類)'!AH119/'生産者価格表(106分類)'!AH$119,0)</f>
        <v>1</v>
      </c>
      <c r="AI119" s="325">
        <f>IFERROR('生産者価格表(106分類)'!AI119/'生産者価格表(106分類)'!AI$119,0)</f>
        <v>1</v>
      </c>
      <c r="AJ119" s="325">
        <f>IFERROR('生産者価格表(106分類)'!AJ119/'生産者価格表(106分類)'!AJ$119,0)</f>
        <v>1</v>
      </c>
      <c r="AK119" s="325">
        <f>IFERROR('生産者価格表(106分類)'!AK119/'生産者価格表(106分類)'!AK$119,0)</f>
        <v>0</v>
      </c>
      <c r="AL119" s="325">
        <f>IFERROR('生産者価格表(106分類)'!AL119/'生産者価格表(106分類)'!AL$119,0)</f>
        <v>0</v>
      </c>
      <c r="AM119" s="325">
        <f>IFERROR('生産者価格表(106分類)'!AM119/'生産者価格表(106分類)'!AM$119,0)</f>
        <v>0</v>
      </c>
      <c r="AN119" s="325">
        <f>IFERROR('生産者価格表(106分類)'!AN119/'生産者価格表(106分類)'!AN$119,0)</f>
        <v>1</v>
      </c>
      <c r="AO119" s="325">
        <f>IFERROR('生産者価格表(106分類)'!AO119/'生産者価格表(106分類)'!AO$119,0)</f>
        <v>1</v>
      </c>
      <c r="AP119" s="325">
        <f>IFERROR('生産者価格表(106分類)'!AP119/'生産者価格表(106分類)'!AP$119,0)</f>
        <v>1</v>
      </c>
      <c r="AQ119" s="325">
        <f>IFERROR('生産者価格表(106分類)'!AQ119/'生産者価格表(106分類)'!AQ$119,0)</f>
        <v>1</v>
      </c>
      <c r="AR119" s="325">
        <f>IFERROR('生産者価格表(106分類)'!AR119/'生産者価格表(106分類)'!AR$119,0)</f>
        <v>1</v>
      </c>
      <c r="AS119" s="325">
        <f>IFERROR('生産者価格表(106分類)'!AS119/'生産者価格表(106分類)'!AS$119,0)</f>
        <v>1</v>
      </c>
      <c r="AT119" s="325">
        <f>IFERROR('生産者価格表(106分類)'!AT119/'生産者価格表(106分類)'!AT$119,0)</f>
        <v>1</v>
      </c>
      <c r="AU119" s="325">
        <f>IFERROR('生産者価格表(106分類)'!AU119/'生産者価格表(106分類)'!AU$119,0)</f>
        <v>1</v>
      </c>
      <c r="AV119" s="325">
        <f>IFERROR('生産者価格表(106分類)'!AV119/'生産者価格表(106分類)'!AV$119,0)</f>
        <v>1</v>
      </c>
      <c r="AW119" s="325">
        <f>IFERROR('生産者価格表(106分類)'!AW119/'生産者価格表(106分類)'!AW$119,0)</f>
        <v>1</v>
      </c>
      <c r="AX119" s="325">
        <f>IFERROR('生産者価格表(106分類)'!AX119/'生産者価格表(106分類)'!AX$119,0)</f>
        <v>1</v>
      </c>
      <c r="AY119" s="325">
        <f>IFERROR('生産者価格表(106分類)'!AY119/'生産者価格表(106分類)'!AY$119,0)</f>
        <v>1</v>
      </c>
      <c r="AZ119" s="325">
        <f>IFERROR('生産者価格表(106分類)'!AZ119/'生産者価格表(106分類)'!AZ$119,0)</f>
        <v>1</v>
      </c>
      <c r="BA119" s="325">
        <f>IFERROR('生産者価格表(106分類)'!BA119/'生産者価格表(106分類)'!BA$119,0)</f>
        <v>1</v>
      </c>
      <c r="BB119" s="325">
        <f>IFERROR('生産者価格表(106分類)'!BB119/'生産者価格表(106分類)'!BB$119,0)</f>
        <v>1</v>
      </c>
      <c r="BC119" s="325">
        <f>IFERROR('生産者価格表(106分類)'!BC119/'生産者価格表(106分類)'!BC$119,0)</f>
        <v>1</v>
      </c>
      <c r="BD119" s="325">
        <f>IFERROR('生産者価格表(106分類)'!BD119/'生産者価格表(106分類)'!BD$119,0)</f>
        <v>0</v>
      </c>
      <c r="BE119" s="325">
        <f>IFERROR('生産者価格表(106分類)'!BE119/'生産者価格表(106分類)'!BE$119,0)</f>
        <v>1</v>
      </c>
      <c r="BF119" s="325">
        <f>IFERROR('生産者価格表(106分類)'!BF119/'生産者価格表(106分類)'!BF$119,0)</f>
        <v>1</v>
      </c>
      <c r="BG119" s="325">
        <f>IFERROR('生産者価格表(106分類)'!BG119/'生産者価格表(106分類)'!BG$119,0)</f>
        <v>1</v>
      </c>
      <c r="BH119" s="325">
        <f>IFERROR('生産者価格表(106分類)'!BH119/'生産者価格表(106分類)'!BH$119,0)</f>
        <v>1</v>
      </c>
      <c r="BI119" s="325">
        <f>IFERROR('生産者価格表(106分類)'!BI119/'生産者価格表(106分類)'!BI$119,0)</f>
        <v>1</v>
      </c>
      <c r="BJ119" s="325">
        <f>IFERROR('生産者価格表(106分類)'!BJ119/'生産者価格表(106分類)'!BJ$119,0)</f>
        <v>1</v>
      </c>
      <c r="BK119" s="325">
        <f>IFERROR('生産者価格表(106分類)'!BK119/'生産者価格表(106分類)'!BK$119,0)</f>
        <v>1</v>
      </c>
      <c r="BL119" s="325">
        <f>IFERROR('生産者価格表(106分類)'!BL119/'生産者価格表(106分類)'!BL$119,0)</f>
        <v>1</v>
      </c>
      <c r="BM119" s="325">
        <f>IFERROR('生産者価格表(106分類)'!BM119/'生産者価格表(106分類)'!BM$119,0)</f>
        <v>1</v>
      </c>
      <c r="BN119" s="325">
        <f>IFERROR('生産者価格表(106分類)'!BN119/'生産者価格表(106分類)'!BN$119,0)</f>
        <v>1</v>
      </c>
      <c r="BO119" s="325">
        <f>IFERROR('生産者価格表(106分類)'!BO119/'生産者価格表(106分類)'!BO$119,0)</f>
        <v>1</v>
      </c>
      <c r="BP119" s="325">
        <f>IFERROR('生産者価格表(106分類)'!BP119/'生産者価格表(106分類)'!BP$119,0)</f>
        <v>1</v>
      </c>
      <c r="BQ119" s="325">
        <f>IFERROR('生産者価格表(106分類)'!BQ119/'生産者価格表(106分類)'!BQ$119,0)</f>
        <v>1</v>
      </c>
      <c r="BR119" s="325">
        <f>IFERROR('生産者価格表(106分類)'!BR119/'生産者価格表(106分類)'!BR$119,0)</f>
        <v>1</v>
      </c>
      <c r="BS119" s="325">
        <f>IFERROR('生産者価格表(106分類)'!BS119/'生産者価格表(106分類)'!BS$119,0)</f>
        <v>1</v>
      </c>
      <c r="BT119" s="325">
        <f>IFERROR('生産者価格表(106分類)'!BT119/'生産者価格表(106分類)'!BT$119,0)</f>
        <v>1</v>
      </c>
      <c r="BU119" s="325">
        <f>IFERROR('生産者価格表(106分類)'!BU119/'生産者価格表(106分類)'!BU$119,0)</f>
        <v>1</v>
      </c>
      <c r="BV119" s="325">
        <f>IFERROR('生産者価格表(106分類)'!BV119/'生産者価格表(106分類)'!BV$119,0)</f>
        <v>1</v>
      </c>
      <c r="BW119" s="325">
        <f>IFERROR('生産者価格表(106分類)'!BW119/'生産者価格表(106分類)'!BW$119,0)</f>
        <v>1</v>
      </c>
      <c r="BX119" s="325">
        <f>IFERROR('生産者価格表(106分類)'!BX119/'生産者価格表(106分類)'!BX$119,0)</f>
        <v>1</v>
      </c>
      <c r="BY119" s="325">
        <f>IFERROR('生産者価格表(106分類)'!BY119/'生産者価格表(106分類)'!BY$119,0)</f>
        <v>1</v>
      </c>
      <c r="BZ119" s="325">
        <f>IFERROR('生産者価格表(106分類)'!BZ119/'生産者価格表(106分類)'!BZ$119,0)</f>
        <v>1</v>
      </c>
      <c r="CA119" s="325">
        <f>IFERROR('生産者価格表(106分類)'!CA119/'生産者価格表(106分類)'!CA$119,0)</f>
        <v>1</v>
      </c>
      <c r="CB119" s="325">
        <f>IFERROR('生産者価格表(106分類)'!CB119/'生産者価格表(106分類)'!CB$119,0)</f>
        <v>1</v>
      </c>
      <c r="CC119" s="325">
        <f>IFERROR('生産者価格表(106分類)'!CC119/'生産者価格表(106分類)'!CC$119,0)</f>
        <v>1</v>
      </c>
      <c r="CD119" s="325">
        <f>IFERROR('生産者価格表(106分類)'!CD119/'生産者価格表(106分類)'!CD$119,0)</f>
        <v>1</v>
      </c>
      <c r="CE119" s="325">
        <f>IFERROR('生産者価格表(106分類)'!CE119/'生産者価格表(106分類)'!CE$119,0)</f>
        <v>1</v>
      </c>
      <c r="CF119" s="325">
        <f>IFERROR('生産者価格表(106分類)'!CF119/'生産者価格表(106分類)'!CF$119,0)</f>
        <v>1</v>
      </c>
      <c r="CG119" s="325">
        <f>IFERROR('生産者価格表(106分類)'!CG119/'生産者価格表(106分類)'!CG$119,0)</f>
        <v>1</v>
      </c>
      <c r="CH119" s="325">
        <f>IFERROR('生産者価格表(106分類)'!CH119/'生産者価格表(106分類)'!CH$119,0)</f>
        <v>1</v>
      </c>
      <c r="CI119" s="325">
        <f>IFERROR('生産者価格表(106分類)'!CI119/'生産者価格表(106分類)'!CI$119,0)</f>
        <v>1</v>
      </c>
      <c r="CJ119" s="325">
        <f>IFERROR('生産者価格表(106分類)'!CJ119/'生産者価格表(106分類)'!CJ$119,0)</f>
        <v>1</v>
      </c>
      <c r="CK119" s="325">
        <f>IFERROR('生産者価格表(106分類)'!CK119/'生産者価格表(106分類)'!CK$119,0)</f>
        <v>1</v>
      </c>
      <c r="CL119" s="325">
        <f>IFERROR('生産者価格表(106分類)'!CL119/'生産者価格表(106分類)'!CL$119,0)</f>
        <v>1</v>
      </c>
      <c r="CM119" s="325">
        <f>IFERROR('生産者価格表(106分類)'!CM119/'生産者価格表(106分類)'!CM$119,0)</f>
        <v>1</v>
      </c>
      <c r="CN119" s="325">
        <f>IFERROR('生産者価格表(106分類)'!CN119/'生産者価格表(106分類)'!CN$119,0)</f>
        <v>1</v>
      </c>
      <c r="CO119" s="325">
        <f>IFERROR('生産者価格表(106分類)'!CO119/'生産者価格表(106分類)'!CO$119,0)</f>
        <v>1</v>
      </c>
      <c r="CP119" s="325">
        <f>IFERROR('生産者価格表(106分類)'!CP119/'生産者価格表(106分類)'!CP$119,0)</f>
        <v>1</v>
      </c>
      <c r="CQ119" s="325">
        <f>IFERROR('生産者価格表(106分類)'!CQ119/'生産者価格表(106分類)'!CQ$119,0)</f>
        <v>1</v>
      </c>
      <c r="CR119" s="325">
        <f>IFERROR('生産者価格表(106分類)'!CR119/'生産者価格表(106分類)'!CR$119,0)</f>
        <v>1</v>
      </c>
      <c r="CS119" s="325">
        <f>IFERROR('生産者価格表(106分類)'!CS119/'生産者価格表(106分類)'!CS$119,0)</f>
        <v>1</v>
      </c>
      <c r="CT119" s="325">
        <f>IFERROR('生産者価格表(106分類)'!CT119/'生産者価格表(106分類)'!CT$119,0)</f>
        <v>1</v>
      </c>
      <c r="CU119" s="325">
        <f>IFERROR('生産者価格表(106分類)'!CU119/'生産者価格表(106分類)'!CU$119,0)</f>
        <v>1</v>
      </c>
      <c r="CV119" s="325">
        <f>IFERROR('生産者価格表(106分類)'!CV119/'生産者価格表(106分類)'!CV$119,0)</f>
        <v>1</v>
      </c>
      <c r="CW119" s="325">
        <f>IFERROR('生産者価格表(106分類)'!CW119/'生産者価格表(106分類)'!CW$119,0)</f>
        <v>1</v>
      </c>
      <c r="CX119" s="325">
        <f>IFERROR('生産者価格表(106分類)'!CX119/'生産者価格表(106分類)'!CX$119,0)</f>
        <v>1</v>
      </c>
      <c r="CY119" s="325">
        <f>IFERROR('生産者価格表(106分類)'!CY119/'生産者価格表(106分類)'!CY$119,0)</f>
        <v>1</v>
      </c>
      <c r="CZ119" s="325">
        <f>IFERROR('生産者価格表(106分類)'!CZ119/'生産者価格表(106分類)'!CZ$119,0)</f>
        <v>1</v>
      </c>
      <c r="DA119" s="325">
        <f>IFERROR('生産者価格表(106分類)'!DA119/'生産者価格表(106分類)'!DA$119,0)</f>
        <v>1</v>
      </c>
      <c r="DB119" s="325">
        <f>IFERROR('生産者価格表(106分類)'!DB119/'生産者価格表(106分類)'!DB$119,0)</f>
        <v>1</v>
      </c>
      <c r="DC119" s="325">
        <f>IFERROR('生産者価格表(106分類)'!DC119/'生産者価格表(106分類)'!DC$119,0)</f>
        <v>1</v>
      </c>
      <c r="DD119" s="326">
        <f>IFERROR('生産者価格表(106分類)'!DD119/'生産者価格表(106分類)'!DD$119,0)</f>
        <v>1</v>
      </c>
      <c r="DE119" s="322">
        <f>IFERROR('生産者価格表(106分類)'!DE119/'生産者価格表(106分類)'!DE$119,0)</f>
        <v>1</v>
      </c>
    </row>
  </sheetData>
  <phoneticPr fontId="2"/>
  <pageMargins left="0.75" right="0.75" top="1" bottom="1" header="0.51200000000000001" footer="0.51200000000000001"/>
  <pageSetup paperSize="9" orientation="portrait" copies="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FFC000"/>
  </sheetPr>
  <dimension ref="A1:DD109"/>
  <sheetViews>
    <sheetView zoomScale="115" zoomScaleNormal="115" workbookViewId="0">
      <pane xSplit="2" ySplit="1" topLeftCell="C2" activePane="bottomRight" state="frozen"/>
      <selection activeCell="DE2" sqref="DE2:DE119"/>
      <selection pane="topRight" activeCell="DE2" sqref="DE2:DE119"/>
      <selection pane="bottomLeft" activeCell="DE2" sqref="DE2:DE119"/>
      <selection pane="bottomRight" activeCell="C38" sqref="C38"/>
    </sheetView>
  </sheetViews>
  <sheetFormatPr defaultRowHeight="12" x14ac:dyDescent="0.15"/>
  <cols>
    <col min="1" max="1" width="4.125" style="242" customWidth="1"/>
    <col min="2" max="2" width="32.5" style="116" customWidth="1"/>
    <col min="3" max="8" width="10.75" style="116" bestFit="1" customWidth="1"/>
    <col min="9" max="9" width="10.625" style="116" bestFit="1" customWidth="1"/>
    <col min="10" max="10" width="10.75" style="116" bestFit="1" customWidth="1"/>
    <col min="11" max="12" width="11.125" style="116" bestFit="1" customWidth="1"/>
    <col min="13" max="13" width="10.75" style="116" bestFit="1" customWidth="1"/>
    <col min="14" max="14" width="9" style="116" bestFit="1" customWidth="1"/>
    <col min="15" max="17" width="10.75" style="116" bestFit="1" customWidth="1"/>
    <col min="18" max="18" width="11.125" style="116" bestFit="1" customWidth="1"/>
    <col min="19" max="22" width="10.75" style="116" bestFit="1" customWidth="1"/>
    <col min="23" max="24" width="10.625" style="116" bestFit="1" customWidth="1"/>
    <col min="25" max="25" width="11.125" style="116" bestFit="1" customWidth="1"/>
    <col min="26" max="29" width="10.625" style="116" bestFit="1" customWidth="1"/>
    <col min="30" max="30" width="10.75" style="116" bestFit="1" customWidth="1"/>
    <col min="31" max="31" width="10.625" style="116" bestFit="1" customWidth="1"/>
    <col min="32" max="32" width="10.75" style="116" bestFit="1" customWidth="1"/>
    <col min="33" max="33" width="10.5" style="116" bestFit="1" customWidth="1"/>
    <col min="34" max="34" width="10.75" style="116" bestFit="1" customWidth="1"/>
    <col min="35" max="35" width="10.625" style="116" bestFit="1" customWidth="1"/>
    <col min="36" max="38" width="10.75" style="116" bestFit="1" customWidth="1"/>
    <col min="39" max="39" width="10.625" style="116" bestFit="1" customWidth="1"/>
    <col min="40" max="42" width="10.75" style="116" bestFit="1" customWidth="1"/>
    <col min="43" max="43" width="9.375" style="116" bestFit="1" customWidth="1"/>
    <col min="44" max="52" width="10.625" style="116" bestFit="1" customWidth="1"/>
    <col min="53" max="53" width="10.5" style="116" bestFit="1" customWidth="1"/>
    <col min="54" max="55" width="10.625" style="116" bestFit="1" customWidth="1"/>
    <col min="56" max="56" width="9.375" style="116" bestFit="1" customWidth="1"/>
    <col min="57" max="74" width="10.625" style="116" bestFit="1" customWidth="1"/>
    <col min="75" max="75" width="10.5" style="116" bestFit="1" customWidth="1"/>
    <col min="76" max="77" width="10.625" style="116" bestFit="1" customWidth="1"/>
    <col min="78" max="78" width="10.5" style="116" bestFit="1" customWidth="1"/>
    <col min="79" max="83" width="10.625" style="116" bestFit="1" customWidth="1"/>
    <col min="84" max="90" width="10.5" style="116" bestFit="1" customWidth="1"/>
    <col min="91" max="106" width="10.625" style="116" bestFit="1" customWidth="1"/>
    <col min="107" max="107" width="10.5" style="116" bestFit="1" customWidth="1"/>
    <col min="108" max="108" width="10.625" style="116" bestFit="1" customWidth="1"/>
    <col min="109" max="16384" width="9" style="116"/>
  </cols>
  <sheetData>
    <row r="1" spans="1:108" ht="29.25" customHeight="1" x14ac:dyDescent="0.15">
      <c r="D1" s="117"/>
    </row>
    <row r="2" spans="1:108" x14ac:dyDescent="0.15">
      <c r="A2" s="243"/>
      <c r="B2" s="244"/>
      <c r="C2" s="230" t="s">
        <v>39</v>
      </c>
      <c r="D2" s="230" t="s">
        <v>40</v>
      </c>
      <c r="E2" s="230" t="s">
        <v>41</v>
      </c>
      <c r="F2" s="230" t="s">
        <v>42</v>
      </c>
      <c r="G2" s="230" t="s">
        <v>43</v>
      </c>
      <c r="H2" s="230" t="s">
        <v>44</v>
      </c>
      <c r="I2" s="230" t="s">
        <v>45</v>
      </c>
      <c r="J2" s="230" t="s">
        <v>47</v>
      </c>
      <c r="K2" s="231" t="s">
        <v>49</v>
      </c>
      <c r="L2" s="231" t="s">
        <v>51</v>
      </c>
      <c r="M2" s="231" t="s">
        <v>53</v>
      </c>
      <c r="N2" s="231" t="s">
        <v>54</v>
      </c>
      <c r="O2" s="231" t="s">
        <v>56</v>
      </c>
      <c r="P2" s="231" t="s">
        <v>58</v>
      </c>
      <c r="Q2" s="231" t="s">
        <v>60</v>
      </c>
      <c r="R2" s="231" t="s">
        <v>62</v>
      </c>
      <c r="S2" s="231" t="s">
        <v>63</v>
      </c>
      <c r="T2" s="231" t="s">
        <v>65</v>
      </c>
      <c r="U2" s="231" t="s">
        <v>67</v>
      </c>
      <c r="V2" s="231" t="s">
        <v>69</v>
      </c>
      <c r="W2" s="231" t="s">
        <v>71</v>
      </c>
      <c r="X2" s="231" t="s">
        <v>72</v>
      </c>
      <c r="Y2" s="231" t="s">
        <v>75</v>
      </c>
      <c r="Z2" s="231" t="s">
        <v>77</v>
      </c>
      <c r="AA2" s="231" t="s">
        <v>79</v>
      </c>
      <c r="AB2" s="231" t="s">
        <v>81</v>
      </c>
      <c r="AC2" s="231" t="s">
        <v>83</v>
      </c>
      <c r="AD2" s="231" t="s">
        <v>85</v>
      </c>
      <c r="AE2" s="231" t="s">
        <v>86</v>
      </c>
      <c r="AF2" s="231" t="s">
        <v>88</v>
      </c>
      <c r="AG2" s="231" t="s">
        <v>89</v>
      </c>
      <c r="AH2" s="231" t="s">
        <v>90</v>
      </c>
      <c r="AI2" s="231" t="s">
        <v>91</v>
      </c>
      <c r="AJ2" s="231" t="s">
        <v>93</v>
      </c>
      <c r="AK2" s="231" t="s">
        <v>94</v>
      </c>
      <c r="AL2" s="231" t="s">
        <v>95</v>
      </c>
      <c r="AM2" s="231" t="s">
        <v>97</v>
      </c>
      <c r="AN2" s="231" t="s">
        <v>98</v>
      </c>
      <c r="AO2" s="231" t="s">
        <v>100</v>
      </c>
      <c r="AP2" s="231" t="s">
        <v>101</v>
      </c>
      <c r="AQ2" s="231" t="s">
        <v>102</v>
      </c>
      <c r="AR2" s="231" t="s">
        <v>103</v>
      </c>
      <c r="AS2" s="231" t="s">
        <v>104</v>
      </c>
      <c r="AT2" s="231" t="s">
        <v>106</v>
      </c>
      <c r="AU2" s="231" t="s">
        <v>108</v>
      </c>
      <c r="AV2" s="231" t="s">
        <v>110</v>
      </c>
      <c r="AW2" s="231" t="s">
        <v>112</v>
      </c>
      <c r="AX2" s="231" t="s">
        <v>114</v>
      </c>
      <c r="AY2" s="231" t="s">
        <v>116</v>
      </c>
      <c r="AZ2" s="231" t="s">
        <v>118</v>
      </c>
      <c r="BA2" s="231" t="s">
        <v>120</v>
      </c>
      <c r="BB2" s="231" t="s">
        <v>122</v>
      </c>
      <c r="BC2" s="231" t="s">
        <v>123</v>
      </c>
      <c r="BD2" s="231" t="s">
        <v>125</v>
      </c>
      <c r="BE2" s="231" t="s">
        <v>127</v>
      </c>
      <c r="BF2" s="231" t="s">
        <v>129</v>
      </c>
      <c r="BG2" s="231" t="s">
        <v>131</v>
      </c>
      <c r="BH2" s="231" t="s">
        <v>133</v>
      </c>
      <c r="BI2" s="231" t="s">
        <v>134</v>
      </c>
      <c r="BJ2" s="231" t="s">
        <v>136</v>
      </c>
      <c r="BK2" s="231" t="s">
        <v>138</v>
      </c>
      <c r="BL2" s="231" t="s">
        <v>140</v>
      </c>
      <c r="BM2" s="231" t="s">
        <v>142</v>
      </c>
      <c r="BN2" s="231" t="s">
        <v>144</v>
      </c>
      <c r="BO2" s="231" t="s">
        <v>146</v>
      </c>
      <c r="BP2" s="231" t="s">
        <v>148</v>
      </c>
      <c r="BQ2" s="231" t="s">
        <v>150</v>
      </c>
      <c r="BR2" s="231" t="s">
        <v>152</v>
      </c>
      <c r="BS2" s="231" t="s">
        <v>154</v>
      </c>
      <c r="BT2" s="231" t="s">
        <v>156</v>
      </c>
      <c r="BU2" s="231" t="s">
        <v>158</v>
      </c>
      <c r="BV2" s="231" t="s">
        <v>159</v>
      </c>
      <c r="BW2" s="231" t="s">
        <v>161</v>
      </c>
      <c r="BX2" s="231" t="s">
        <v>163</v>
      </c>
      <c r="BY2" s="231" t="s">
        <v>165</v>
      </c>
      <c r="BZ2" s="231" t="s">
        <v>167</v>
      </c>
      <c r="CA2" s="231" t="s">
        <v>169</v>
      </c>
      <c r="CB2" s="231" t="s">
        <v>171</v>
      </c>
      <c r="CC2" s="231" t="s">
        <v>173</v>
      </c>
      <c r="CD2" s="231" t="s">
        <v>175</v>
      </c>
      <c r="CE2" s="231" t="s">
        <v>177</v>
      </c>
      <c r="CF2" s="231" t="s">
        <v>179</v>
      </c>
      <c r="CG2" s="231" t="s">
        <v>181</v>
      </c>
      <c r="CH2" s="231" t="s">
        <v>183</v>
      </c>
      <c r="CI2" s="231" t="s">
        <v>185</v>
      </c>
      <c r="CJ2" s="231" t="s">
        <v>187</v>
      </c>
      <c r="CK2" s="231" t="s">
        <v>189</v>
      </c>
      <c r="CL2" s="231" t="s">
        <v>191</v>
      </c>
      <c r="CM2" s="231" t="s">
        <v>193</v>
      </c>
      <c r="CN2" s="231" t="s">
        <v>195</v>
      </c>
      <c r="CO2" s="231" t="s">
        <v>197</v>
      </c>
      <c r="CP2" s="231" t="s">
        <v>199</v>
      </c>
      <c r="CQ2" s="231" t="s">
        <v>201</v>
      </c>
      <c r="CR2" s="231" t="s">
        <v>203</v>
      </c>
      <c r="CS2" s="231" t="s">
        <v>205</v>
      </c>
      <c r="CT2" s="231" t="s">
        <v>206</v>
      </c>
      <c r="CU2" s="231" t="s">
        <v>208</v>
      </c>
      <c r="CV2" s="231" t="s">
        <v>210</v>
      </c>
      <c r="CW2" s="231" t="s">
        <v>212</v>
      </c>
      <c r="CX2" s="231" t="s">
        <v>214</v>
      </c>
      <c r="CY2" s="231" t="s">
        <v>216</v>
      </c>
      <c r="CZ2" s="231" t="s">
        <v>218</v>
      </c>
      <c r="DA2" s="231" t="s">
        <v>220</v>
      </c>
      <c r="DB2" s="231" t="s">
        <v>222</v>
      </c>
      <c r="DC2" s="231" t="s">
        <v>223</v>
      </c>
      <c r="DD2" s="232" t="s">
        <v>224</v>
      </c>
    </row>
    <row r="3" spans="1:108" ht="60" x14ac:dyDescent="0.15">
      <c r="A3" s="245"/>
      <c r="B3" s="246"/>
      <c r="C3" s="233" t="s">
        <v>0</v>
      </c>
      <c r="D3" s="233" t="s">
        <v>1</v>
      </c>
      <c r="E3" s="233" t="s">
        <v>429</v>
      </c>
      <c r="F3" s="233" t="s">
        <v>3</v>
      </c>
      <c r="G3" s="233" t="s">
        <v>4</v>
      </c>
      <c r="H3" s="233" t="s">
        <v>430</v>
      </c>
      <c r="I3" s="233" t="s">
        <v>431</v>
      </c>
      <c r="J3" s="233" t="s">
        <v>48</v>
      </c>
      <c r="K3" s="233" t="s">
        <v>50</v>
      </c>
      <c r="L3" s="233" t="s">
        <v>418</v>
      </c>
      <c r="M3" s="233" t="s">
        <v>5</v>
      </c>
      <c r="N3" s="233" t="s">
        <v>432</v>
      </c>
      <c r="O3" s="233" t="s">
        <v>57</v>
      </c>
      <c r="P3" s="233" t="s">
        <v>433</v>
      </c>
      <c r="Q3" s="233" t="s">
        <v>434</v>
      </c>
      <c r="R3" s="233" t="s">
        <v>435</v>
      </c>
      <c r="S3" s="233" t="s">
        <v>64</v>
      </c>
      <c r="T3" s="233" t="s">
        <v>436</v>
      </c>
      <c r="U3" s="233" t="s">
        <v>68</v>
      </c>
      <c r="V3" s="233" t="s">
        <v>437</v>
      </c>
      <c r="W3" s="233" t="s">
        <v>438</v>
      </c>
      <c r="X3" s="233" t="s">
        <v>420</v>
      </c>
      <c r="Y3" s="233" t="s">
        <v>76</v>
      </c>
      <c r="Z3" s="233" t="s">
        <v>78</v>
      </c>
      <c r="AA3" s="233" t="s">
        <v>439</v>
      </c>
      <c r="AB3" s="233" t="s">
        <v>82</v>
      </c>
      <c r="AC3" s="233" t="s">
        <v>84</v>
      </c>
      <c r="AD3" s="233" t="s">
        <v>440</v>
      </c>
      <c r="AE3" s="233" t="s">
        <v>87</v>
      </c>
      <c r="AF3" s="233" t="s">
        <v>441</v>
      </c>
      <c r="AG3" s="233" t="s">
        <v>442</v>
      </c>
      <c r="AH3" s="233" t="s">
        <v>443</v>
      </c>
      <c r="AI3" s="233" t="s">
        <v>92</v>
      </c>
      <c r="AJ3" s="233" t="s">
        <v>444</v>
      </c>
      <c r="AK3" s="233" t="s">
        <v>11</v>
      </c>
      <c r="AL3" s="233" t="s">
        <v>96</v>
      </c>
      <c r="AM3" s="233" t="s">
        <v>423</v>
      </c>
      <c r="AN3" s="233" t="s">
        <v>445</v>
      </c>
      <c r="AO3" s="233" t="s">
        <v>446</v>
      </c>
      <c r="AP3" s="233" t="s">
        <v>447</v>
      </c>
      <c r="AQ3" s="233" t="s">
        <v>424</v>
      </c>
      <c r="AR3" s="233" t="s">
        <v>448</v>
      </c>
      <c r="AS3" s="233" t="s">
        <v>105</v>
      </c>
      <c r="AT3" s="233" t="s">
        <v>107</v>
      </c>
      <c r="AU3" s="233" t="s">
        <v>109</v>
      </c>
      <c r="AV3" s="233" t="s">
        <v>111</v>
      </c>
      <c r="AW3" s="233" t="s">
        <v>449</v>
      </c>
      <c r="AX3" s="233" t="s">
        <v>450</v>
      </c>
      <c r="AY3" s="233" t="s">
        <v>451</v>
      </c>
      <c r="AZ3" s="233" t="s">
        <v>452</v>
      </c>
      <c r="BA3" s="233" t="s">
        <v>453</v>
      </c>
      <c r="BB3" s="233" t="s">
        <v>454</v>
      </c>
      <c r="BC3" s="233" t="s">
        <v>455</v>
      </c>
      <c r="BD3" s="233" t="s">
        <v>126</v>
      </c>
      <c r="BE3" s="233" t="s">
        <v>456</v>
      </c>
      <c r="BF3" s="233" t="s">
        <v>457</v>
      </c>
      <c r="BG3" s="233" t="s">
        <v>458</v>
      </c>
      <c r="BH3" s="233" t="s">
        <v>459</v>
      </c>
      <c r="BI3" s="233" t="s">
        <v>460</v>
      </c>
      <c r="BJ3" s="233" t="s">
        <v>461</v>
      </c>
      <c r="BK3" s="233" t="s">
        <v>139</v>
      </c>
      <c r="BL3" s="233" t="s">
        <v>141</v>
      </c>
      <c r="BM3" s="233" t="s">
        <v>143</v>
      </c>
      <c r="BN3" s="233" t="s">
        <v>462</v>
      </c>
      <c r="BO3" s="233" t="s">
        <v>147</v>
      </c>
      <c r="BP3" s="233" t="s">
        <v>463</v>
      </c>
      <c r="BQ3" s="233" t="s">
        <v>151</v>
      </c>
      <c r="BR3" s="233" t="s">
        <v>153</v>
      </c>
      <c r="BS3" s="233" t="s">
        <v>155</v>
      </c>
      <c r="BT3" s="233" t="s">
        <v>157</v>
      </c>
      <c r="BU3" s="233" t="s">
        <v>464</v>
      </c>
      <c r="BV3" s="233" t="s">
        <v>160</v>
      </c>
      <c r="BW3" s="233" t="s">
        <v>465</v>
      </c>
      <c r="BX3" s="233" t="s">
        <v>164</v>
      </c>
      <c r="BY3" s="233" t="s">
        <v>427</v>
      </c>
      <c r="BZ3" s="233" t="s">
        <v>168</v>
      </c>
      <c r="CA3" s="233" t="s">
        <v>170</v>
      </c>
      <c r="CB3" s="233" t="s">
        <v>172</v>
      </c>
      <c r="CC3" s="233" t="s">
        <v>174</v>
      </c>
      <c r="CD3" s="233" t="s">
        <v>176</v>
      </c>
      <c r="CE3" s="233" t="s">
        <v>466</v>
      </c>
      <c r="CF3" s="233" t="s">
        <v>467</v>
      </c>
      <c r="CG3" s="233" t="s">
        <v>182</v>
      </c>
      <c r="CH3" s="233" t="s">
        <v>184</v>
      </c>
      <c r="CI3" s="233" t="s">
        <v>186</v>
      </c>
      <c r="CJ3" s="233" t="s">
        <v>188</v>
      </c>
      <c r="CK3" s="233" t="s">
        <v>468</v>
      </c>
      <c r="CL3" s="233" t="s">
        <v>192</v>
      </c>
      <c r="CM3" s="233" t="s">
        <v>194</v>
      </c>
      <c r="CN3" s="233" t="s">
        <v>196</v>
      </c>
      <c r="CO3" s="233" t="s">
        <v>198</v>
      </c>
      <c r="CP3" s="233" t="s">
        <v>200</v>
      </c>
      <c r="CQ3" s="233" t="s">
        <v>469</v>
      </c>
      <c r="CR3" s="233" t="s">
        <v>204</v>
      </c>
      <c r="CS3" s="234" t="s">
        <v>428</v>
      </c>
      <c r="CT3" s="233" t="s">
        <v>470</v>
      </c>
      <c r="CU3" s="233" t="s">
        <v>209</v>
      </c>
      <c r="CV3" s="233" t="s">
        <v>471</v>
      </c>
      <c r="CW3" s="234" t="s">
        <v>213</v>
      </c>
      <c r="CX3" s="233" t="s">
        <v>215</v>
      </c>
      <c r="CY3" s="233" t="s">
        <v>217</v>
      </c>
      <c r="CZ3" s="234" t="s">
        <v>472</v>
      </c>
      <c r="DA3" s="233" t="s">
        <v>221</v>
      </c>
      <c r="DB3" s="234" t="s">
        <v>17</v>
      </c>
      <c r="DC3" s="233" t="s">
        <v>18</v>
      </c>
      <c r="DD3" s="235" t="s">
        <v>19</v>
      </c>
    </row>
    <row r="4" spans="1:108" x14ac:dyDescent="0.15">
      <c r="A4" s="247" t="s">
        <v>39</v>
      </c>
      <c r="B4" s="248" t="s">
        <v>0</v>
      </c>
      <c r="C4" s="249">
        <v>1.0164112195100705</v>
      </c>
      <c r="D4" s="249">
        <v>4.175158553590063E-2</v>
      </c>
      <c r="E4" s="249">
        <v>4.5330108523117287E-3</v>
      </c>
      <c r="F4" s="249">
        <v>2.0259604765856779E-3</v>
      </c>
      <c r="G4" s="249">
        <v>8.1517325793484426E-3</v>
      </c>
      <c r="H4" s="249">
        <v>0</v>
      </c>
      <c r="I4" s="249">
        <v>1.2668779180277015E-5</v>
      </c>
      <c r="J4" s="249">
        <v>3.598664235890231E-2</v>
      </c>
      <c r="K4" s="249">
        <v>5.3556570238726522E-2</v>
      </c>
      <c r="L4" s="249">
        <v>0.1013174207037514</v>
      </c>
      <c r="M4" s="249">
        <v>0</v>
      </c>
      <c r="N4" s="249">
        <v>1.8528563014728085E-2</v>
      </c>
      <c r="O4" s="249">
        <v>6.815980748418525E-4</v>
      </c>
      <c r="P4" s="249">
        <v>5.3289058751514802E-4</v>
      </c>
      <c r="Q4" s="249">
        <v>4.6566466726672102E-5</v>
      </c>
      <c r="R4" s="249">
        <v>8.2103451037798727E-4</v>
      </c>
      <c r="S4" s="249">
        <v>6.7972888613401428E-5</v>
      </c>
      <c r="T4" s="249">
        <v>3.0517941929535061E-5</v>
      </c>
      <c r="U4" s="249">
        <v>6.0693952304063483E-5</v>
      </c>
      <c r="V4" s="249">
        <v>1.2745146236249819E-5</v>
      </c>
      <c r="W4" s="249">
        <v>0</v>
      </c>
      <c r="X4" s="249">
        <v>3.2648042504867988E-4</v>
      </c>
      <c r="Y4" s="249">
        <v>0</v>
      </c>
      <c r="Z4" s="249">
        <v>1.6220122655112908E-3</v>
      </c>
      <c r="AA4" s="249">
        <v>2.4012254648832736E-4</v>
      </c>
      <c r="AB4" s="249">
        <v>7.9692624384988391E-7</v>
      </c>
      <c r="AC4" s="249">
        <v>7.2484879603733616E-6</v>
      </c>
      <c r="AD4" s="249">
        <v>8.9847508951580227E-6</v>
      </c>
      <c r="AE4" s="249">
        <v>2.5364689919683225E-2</v>
      </c>
      <c r="AF4" s="249">
        <v>2.2491444311956749E-3</v>
      </c>
      <c r="AG4" s="249">
        <v>1.4707529240206974E-5</v>
      </c>
      <c r="AH4" s="249">
        <v>9.8177159750622502E-6</v>
      </c>
      <c r="AI4" s="249">
        <v>3.1733929058645875E-5</v>
      </c>
      <c r="AJ4" s="249">
        <v>7.922066731367622E-4</v>
      </c>
      <c r="AK4" s="249">
        <v>0</v>
      </c>
      <c r="AL4" s="249">
        <v>0</v>
      </c>
      <c r="AM4" s="249">
        <v>0</v>
      </c>
      <c r="AN4" s="249">
        <v>4.669039800102303E-6</v>
      </c>
      <c r="AO4" s="249">
        <v>5.0869165683453924E-6</v>
      </c>
      <c r="AP4" s="249">
        <v>1.6010898911371761E-5</v>
      </c>
      <c r="AQ4" s="249">
        <v>6.4500422686748698E-6</v>
      </c>
      <c r="AR4" s="249">
        <v>5.7406441374541046E-6</v>
      </c>
      <c r="AS4" s="249">
        <v>9.0064417904069189E-6</v>
      </c>
      <c r="AT4" s="249">
        <v>1.3720590979423638E-5</v>
      </c>
      <c r="AU4" s="249">
        <v>8.6962331658982079E-6</v>
      </c>
      <c r="AV4" s="249">
        <v>1.1095504076649197E-5</v>
      </c>
      <c r="AW4" s="249">
        <v>9.2615692438369989E-6</v>
      </c>
      <c r="AX4" s="249">
        <v>8.9763822421659608E-6</v>
      </c>
      <c r="AY4" s="249">
        <v>1.1008624922529626E-5</v>
      </c>
      <c r="AZ4" s="249">
        <v>5.5085813265776768E-6</v>
      </c>
      <c r="BA4" s="249">
        <v>6.7748140296711744E-6</v>
      </c>
      <c r="BB4" s="249">
        <v>1.0588476588196897E-5</v>
      </c>
      <c r="BC4" s="249">
        <v>6.2720539208181984E-6</v>
      </c>
      <c r="BD4" s="249">
        <v>0</v>
      </c>
      <c r="BE4" s="249">
        <v>7.8954180344528058E-6</v>
      </c>
      <c r="BF4" s="249">
        <v>8.1478004802705832E-6</v>
      </c>
      <c r="BG4" s="249">
        <v>1.2893457308035219E-5</v>
      </c>
      <c r="BH4" s="249">
        <v>7.0510147322735895E-6</v>
      </c>
      <c r="BI4" s="249">
        <v>3.6589014305671804E-3</v>
      </c>
      <c r="BJ4" s="249">
        <v>7.9668287887807581E-6</v>
      </c>
      <c r="BK4" s="249">
        <v>2.4404725858660604E-4</v>
      </c>
      <c r="BL4" s="249">
        <v>2.0213620187537849E-5</v>
      </c>
      <c r="BM4" s="249">
        <v>8.0820362404869592E-4</v>
      </c>
      <c r="BN4" s="249">
        <v>2.7379732386777856E-4</v>
      </c>
      <c r="BO4" s="249">
        <v>8.1542266454292092E-6</v>
      </c>
      <c r="BP4" s="249">
        <v>7.069018081291909E-6</v>
      </c>
      <c r="BQ4" s="249">
        <v>1.3534852051992346E-5</v>
      </c>
      <c r="BR4" s="249">
        <v>8.5016092488550151E-6</v>
      </c>
      <c r="BS4" s="249">
        <v>5.3720739321245657E-5</v>
      </c>
      <c r="BT4" s="249">
        <v>6.9729576319460707E-6</v>
      </c>
      <c r="BU4" s="249">
        <v>7.7572905509308749E-6</v>
      </c>
      <c r="BV4" s="249">
        <v>4.3608112292047048E-6</v>
      </c>
      <c r="BW4" s="249">
        <v>3.1086932254823754E-6</v>
      </c>
      <c r="BX4" s="249">
        <v>1.4705193856408203E-5</v>
      </c>
      <c r="BY4" s="249">
        <v>3.0351928364522212E-6</v>
      </c>
      <c r="BZ4" s="249">
        <v>2.3036200279291189E-5</v>
      </c>
      <c r="CA4" s="249">
        <v>2.3791610969743239E-5</v>
      </c>
      <c r="CB4" s="249">
        <v>3.3355539401603287E-5</v>
      </c>
      <c r="CC4" s="249">
        <v>9.3083184150639873E-6</v>
      </c>
      <c r="CD4" s="249">
        <v>1.0035391985266879E-5</v>
      </c>
      <c r="CE4" s="249">
        <v>2.0921102955389511E-4</v>
      </c>
      <c r="CF4" s="249">
        <v>3.4912736179813976E-6</v>
      </c>
      <c r="CG4" s="249">
        <v>1.2928466686968295E-5</v>
      </c>
      <c r="CH4" s="249">
        <v>1.8339269687051426E-5</v>
      </c>
      <c r="CI4" s="249">
        <v>1.6478882255947878E-5</v>
      </c>
      <c r="CJ4" s="249">
        <v>1.7361718990860581E-5</v>
      </c>
      <c r="CK4" s="249">
        <v>3.9025556031733568E-5</v>
      </c>
      <c r="CL4" s="249">
        <v>1.6696545273433696E-5</v>
      </c>
      <c r="CM4" s="249">
        <v>9.0264898571854838E-4</v>
      </c>
      <c r="CN4" s="249">
        <v>8.903864132840245E-5</v>
      </c>
      <c r="CO4" s="249">
        <v>6.6118242824635034E-4</v>
      </c>
      <c r="CP4" s="249">
        <v>7.740669922378795E-6</v>
      </c>
      <c r="CQ4" s="249">
        <v>1.5050731875446146E-3</v>
      </c>
      <c r="CR4" s="249">
        <v>2.5333429999648363E-3</v>
      </c>
      <c r="CS4" s="249">
        <v>6.205048398088837E-4</v>
      </c>
      <c r="CT4" s="249">
        <v>3.2729643740885411E-5</v>
      </c>
      <c r="CU4" s="249">
        <v>1.9544248484306581E-5</v>
      </c>
      <c r="CV4" s="249">
        <v>1.0753955081351942E-5</v>
      </c>
      <c r="CW4" s="249">
        <v>1.370905750026829E-5</v>
      </c>
      <c r="CX4" s="249">
        <v>6.228916475688108E-3</v>
      </c>
      <c r="CY4" s="249">
        <v>1.2615723300792156E-2</v>
      </c>
      <c r="CZ4" s="249">
        <v>4.5373144177963385E-5</v>
      </c>
      <c r="DA4" s="249">
        <v>2.0958412299005571E-4</v>
      </c>
      <c r="DB4" s="249">
        <v>2.1179482113546158E-3</v>
      </c>
      <c r="DC4" s="249">
        <v>1.2619443810079126E-4</v>
      </c>
      <c r="DD4" s="250">
        <v>1.0145843690029733E-4</v>
      </c>
    </row>
    <row r="5" spans="1:108" x14ac:dyDescent="0.15">
      <c r="A5" s="247" t="s">
        <v>40</v>
      </c>
      <c r="B5" s="248" t="s">
        <v>1</v>
      </c>
      <c r="C5" s="249">
        <v>1.0146335663904852E-2</v>
      </c>
      <c r="D5" s="249">
        <v>1.1032130670714739</v>
      </c>
      <c r="E5" s="249">
        <v>1.7565387178995667E-2</v>
      </c>
      <c r="F5" s="249">
        <v>2.7948900782675161E-3</v>
      </c>
      <c r="G5" s="249">
        <v>7.5556019294313924E-3</v>
      </c>
      <c r="H5" s="249">
        <v>0</v>
      </c>
      <c r="I5" s="249">
        <v>6.3869635214390105E-6</v>
      </c>
      <c r="J5" s="249">
        <v>0.30031342541149414</v>
      </c>
      <c r="K5" s="249">
        <v>2.4916229397664975E-3</v>
      </c>
      <c r="L5" s="249">
        <v>3.1919677370204243E-2</v>
      </c>
      <c r="M5" s="249">
        <v>0</v>
      </c>
      <c r="N5" s="249">
        <v>3.2380478255858254E-3</v>
      </c>
      <c r="O5" s="249">
        <v>2.9046216281685647E-4</v>
      </c>
      <c r="P5" s="249">
        <v>7.550018655374651E-4</v>
      </c>
      <c r="Q5" s="249">
        <v>3.7194101808698587E-5</v>
      </c>
      <c r="R5" s="249">
        <v>4.9055889830783501E-4</v>
      </c>
      <c r="S5" s="249">
        <v>4.5797697094404033E-5</v>
      </c>
      <c r="T5" s="249">
        <v>1.7521705390848224E-5</v>
      </c>
      <c r="U5" s="249">
        <v>6.2373671449689129E-4</v>
      </c>
      <c r="V5" s="249">
        <v>2.3822541475351763E-5</v>
      </c>
      <c r="W5" s="249">
        <v>0</v>
      </c>
      <c r="X5" s="249">
        <v>1.5732477388013648E-3</v>
      </c>
      <c r="Y5" s="249">
        <v>0</v>
      </c>
      <c r="Z5" s="249">
        <v>1.2428060632746043E-3</v>
      </c>
      <c r="AA5" s="249">
        <v>5.0266842968647223E-4</v>
      </c>
      <c r="AB5" s="249">
        <v>2.5691190414290194E-7</v>
      </c>
      <c r="AC5" s="249">
        <v>3.6747914122196379E-6</v>
      </c>
      <c r="AD5" s="249">
        <v>1.6821335195693688E-5</v>
      </c>
      <c r="AE5" s="249">
        <v>2.6745723951546971E-4</v>
      </c>
      <c r="AF5" s="249">
        <v>3.443518525266883E-2</v>
      </c>
      <c r="AG5" s="249">
        <v>7.2866567827927061E-6</v>
      </c>
      <c r="AH5" s="249">
        <v>3.3027120750543588E-6</v>
      </c>
      <c r="AI5" s="249">
        <v>1.2126710467807593E-4</v>
      </c>
      <c r="AJ5" s="249">
        <v>1.5991846882469781E-4</v>
      </c>
      <c r="AK5" s="249">
        <v>0</v>
      </c>
      <c r="AL5" s="249">
        <v>0</v>
      </c>
      <c r="AM5" s="249">
        <v>0</v>
      </c>
      <c r="AN5" s="249">
        <v>8.4014443418775136E-7</v>
      </c>
      <c r="AO5" s="249">
        <v>2.1743212830884068E-6</v>
      </c>
      <c r="AP5" s="249">
        <v>2.4051056528651542E-6</v>
      </c>
      <c r="AQ5" s="249">
        <v>2.8193430639339367E-6</v>
      </c>
      <c r="AR5" s="249">
        <v>2.1149969282721381E-6</v>
      </c>
      <c r="AS5" s="249">
        <v>2.7575269991425066E-6</v>
      </c>
      <c r="AT5" s="249">
        <v>2.9656159086108909E-6</v>
      </c>
      <c r="AU5" s="249">
        <v>3.2811500923360411E-6</v>
      </c>
      <c r="AV5" s="249">
        <v>4.422822325803037E-6</v>
      </c>
      <c r="AW5" s="249">
        <v>6.7770192200718093E-6</v>
      </c>
      <c r="AX5" s="249">
        <v>3.3394311594168387E-6</v>
      </c>
      <c r="AY5" s="249">
        <v>5.0204260493364408E-6</v>
      </c>
      <c r="AZ5" s="249">
        <v>2.7799513012681265E-6</v>
      </c>
      <c r="BA5" s="249">
        <v>2.9493907735428964E-6</v>
      </c>
      <c r="BB5" s="249">
        <v>5.8815096138146809E-6</v>
      </c>
      <c r="BC5" s="249">
        <v>2.8357920714400393E-6</v>
      </c>
      <c r="BD5" s="249">
        <v>0</v>
      </c>
      <c r="BE5" s="249">
        <v>1.7909094484889183E-6</v>
      </c>
      <c r="BF5" s="249">
        <v>1.8306803628224269E-6</v>
      </c>
      <c r="BG5" s="249">
        <v>4.3454765963419908E-6</v>
      </c>
      <c r="BH5" s="249">
        <v>1.4225500557400319E-6</v>
      </c>
      <c r="BI5" s="249">
        <v>3.8106944053956348E-4</v>
      </c>
      <c r="BJ5" s="249">
        <v>2.6750292345943827E-6</v>
      </c>
      <c r="BK5" s="249">
        <v>1.982828093561715E-5</v>
      </c>
      <c r="BL5" s="249">
        <v>7.2008721634553987E-6</v>
      </c>
      <c r="BM5" s="249">
        <v>1.6766973199187485E-5</v>
      </c>
      <c r="BN5" s="249">
        <v>5.7961825025955225E-6</v>
      </c>
      <c r="BO5" s="249">
        <v>3.9212471134077997E-6</v>
      </c>
      <c r="BP5" s="249">
        <v>3.4398851547638501E-6</v>
      </c>
      <c r="BQ5" s="249">
        <v>3.7006698357569166E-6</v>
      </c>
      <c r="BR5" s="249">
        <v>2.165212419826444E-6</v>
      </c>
      <c r="BS5" s="249">
        <v>4.2539634383034817E-6</v>
      </c>
      <c r="BT5" s="249">
        <v>2.3273991360467607E-6</v>
      </c>
      <c r="BU5" s="249">
        <v>2.6515926075707631E-6</v>
      </c>
      <c r="BV5" s="249">
        <v>1.4785614493812997E-6</v>
      </c>
      <c r="BW5" s="249">
        <v>6.613847426289631E-7</v>
      </c>
      <c r="BX5" s="249">
        <v>1.2543425603726874E-5</v>
      </c>
      <c r="BY5" s="249">
        <v>1.4699744285004818E-6</v>
      </c>
      <c r="BZ5" s="249">
        <v>1.1812809691800891E-5</v>
      </c>
      <c r="CA5" s="249">
        <v>1.2196661593596186E-5</v>
      </c>
      <c r="CB5" s="249">
        <v>2.5370780088612128E-5</v>
      </c>
      <c r="CC5" s="249">
        <v>5.2836819153093928E-6</v>
      </c>
      <c r="CD5" s="249">
        <v>3.8449176029572382E-6</v>
      </c>
      <c r="CE5" s="249">
        <v>1.741010598000504E-4</v>
      </c>
      <c r="CF5" s="249">
        <v>1.8086761693429278E-6</v>
      </c>
      <c r="CG5" s="249">
        <v>1.1381939769869579E-5</v>
      </c>
      <c r="CH5" s="249">
        <v>5.7288511144278074E-6</v>
      </c>
      <c r="CI5" s="249">
        <v>8.7364405316008975E-6</v>
      </c>
      <c r="CJ5" s="249">
        <v>1.2744102733239093E-5</v>
      </c>
      <c r="CK5" s="249">
        <v>2.002655812745153E-5</v>
      </c>
      <c r="CL5" s="249">
        <v>3.2068836776339454E-5</v>
      </c>
      <c r="CM5" s="249">
        <v>1.1278913800861921E-3</v>
      </c>
      <c r="CN5" s="249">
        <v>4.2641693725889028E-4</v>
      </c>
      <c r="CO5" s="249">
        <v>8.6802794110703134E-4</v>
      </c>
      <c r="CP5" s="249">
        <v>2.5095440732367359E-6</v>
      </c>
      <c r="CQ5" s="249">
        <v>2.0189835102942151E-3</v>
      </c>
      <c r="CR5" s="249">
        <v>3.8571808670823664E-3</v>
      </c>
      <c r="CS5" s="249">
        <v>1.458057256118799E-4</v>
      </c>
      <c r="CT5" s="249">
        <v>3.4917530041887943E-6</v>
      </c>
      <c r="CU5" s="249">
        <v>8.1460156367542862E-6</v>
      </c>
      <c r="CV5" s="249">
        <v>1.5117975440767438E-6</v>
      </c>
      <c r="CW5" s="249">
        <v>4.642913605885507E-6</v>
      </c>
      <c r="CX5" s="249">
        <v>8.6426564870390396E-3</v>
      </c>
      <c r="CY5" s="249">
        <v>2.4279116320580486E-2</v>
      </c>
      <c r="CZ5" s="249">
        <v>7.2531861200953385E-6</v>
      </c>
      <c r="DA5" s="249">
        <v>2.663174307109247E-5</v>
      </c>
      <c r="DB5" s="249">
        <v>9.7208001061657571E-4</v>
      </c>
      <c r="DC5" s="249">
        <v>2.8893530015358438E-5</v>
      </c>
      <c r="DD5" s="250">
        <v>1.667344850092676E-5</v>
      </c>
    </row>
    <row r="6" spans="1:108" x14ac:dyDescent="0.15">
      <c r="A6" s="247" t="s">
        <v>41</v>
      </c>
      <c r="B6" s="248" t="s">
        <v>2</v>
      </c>
      <c r="C6" s="249">
        <v>2.5834507062680152E-2</v>
      </c>
      <c r="D6" s="249">
        <v>4.6145927009199297E-2</v>
      </c>
      <c r="E6" s="249">
        <v>1.0008318163718957</v>
      </c>
      <c r="F6" s="249">
        <v>2.813111116801711E-4</v>
      </c>
      <c r="G6" s="249">
        <v>5.1287940048397426E-4</v>
      </c>
      <c r="H6" s="249">
        <v>0</v>
      </c>
      <c r="I6" s="249">
        <v>1.2866646258250052E-6</v>
      </c>
      <c r="J6" s="249">
        <v>1.3177724388835946E-2</v>
      </c>
      <c r="K6" s="249">
        <v>1.4413740007580887E-3</v>
      </c>
      <c r="L6" s="249">
        <v>3.8390511150731429E-3</v>
      </c>
      <c r="M6" s="249">
        <v>0</v>
      </c>
      <c r="N6" s="249">
        <v>5.9583889009466335E-4</v>
      </c>
      <c r="O6" s="249">
        <v>2.9035104220872488E-5</v>
      </c>
      <c r="P6" s="249">
        <v>7.3449794603136918E-5</v>
      </c>
      <c r="Q6" s="249">
        <v>4.057135167081337E-6</v>
      </c>
      <c r="R6" s="249">
        <v>4.274829110842181E-5</v>
      </c>
      <c r="S6" s="249">
        <v>3.7784316362412939E-6</v>
      </c>
      <c r="T6" s="249">
        <v>1.6198330892146693E-6</v>
      </c>
      <c r="U6" s="249">
        <v>2.7157509535959152E-5</v>
      </c>
      <c r="V6" s="249">
        <v>1.5711494574751362E-6</v>
      </c>
      <c r="W6" s="249">
        <v>0</v>
      </c>
      <c r="X6" s="249">
        <v>7.2595237639209911E-5</v>
      </c>
      <c r="Y6" s="249">
        <v>0</v>
      </c>
      <c r="Z6" s="249">
        <v>9.1752519844574612E-5</v>
      </c>
      <c r="AA6" s="249">
        <v>2.7229934079321367E-5</v>
      </c>
      <c r="AB6" s="249">
        <v>4.3484733702413685E-8</v>
      </c>
      <c r="AC6" s="249">
        <v>4.078516839544983E-7</v>
      </c>
      <c r="AD6" s="249">
        <v>1.0708563571120616E-6</v>
      </c>
      <c r="AE6" s="249">
        <v>6.4536351062074212E-4</v>
      </c>
      <c r="AF6" s="249">
        <v>1.4648094048620723E-3</v>
      </c>
      <c r="AG6" s="249">
        <v>8.5708826721601513E-7</v>
      </c>
      <c r="AH6" s="249">
        <v>5.9737816382895131E-7</v>
      </c>
      <c r="AI6" s="249">
        <v>7.0918148003992125E-6</v>
      </c>
      <c r="AJ6" s="249">
        <v>2.6547544150321182E-5</v>
      </c>
      <c r="AK6" s="249">
        <v>0</v>
      </c>
      <c r="AL6" s="249">
        <v>0</v>
      </c>
      <c r="AM6" s="249">
        <v>0</v>
      </c>
      <c r="AN6" s="249">
        <v>1.8822014365138024E-7</v>
      </c>
      <c r="AO6" s="249">
        <v>4.2824971064442075E-7</v>
      </c>
      <c r="AP6" s="249">
        <v>6.1570144666717846E-7</v>
      </c>
      <c r="AQ6" s="249">
        <v>8.6051799172279502E-7</v>
      </c>
      <c r="AR6" s="249">
        <v>4.5283669136515674E-7</v>
      </c>
      <c r="AS6" s="249">
        <v>9.0261093440433362E-7</v>
      </c>
      <c r="AT6" s="249">
        <v>7.5054289513596426E-7</v>
      </c>
      <c r="AU6" s="249">
        <v>6.950005134311552E-7</v>
      </c>
      <c r="AV6" s="249">
        <v>1.2101920548134422E-6</v>
      </c>
      <c r="AW6" s="249">
        <v>1.8690136446685559E-6</v>
      </c>
      <c r="AX6" s="249">
        <v>8.8242587805948657E-7</v>
      </c>
      <c r="AY6" s="249">
        <v>1.8333748056972081E-6</v>
      </c>
      <c r="AZ6" s="249">
        <v>9.3342611796018703E-7</v>
      </c>
      <c r="BA6" s="249">
        <v>8.9688910584434776E-7</v>
      </c>
      <c r="BB6" s="249">
        <v>2.5594829125800533E-6</v>
      </c>
      <c r="BC6" s="249">
        <v>7.0530262571659987E-7</v>
      </c>
      <c r="BD6" s="249">
        <v>0</v>
      </c>
      <c r="BE6" s="249">
        <v>5.2560314169327196E-7</v>
      </c>
      <c r="BF6" s="249">
        <v>7.2246278700206832E-7</v>
      </c>
      <c r="BG6" s="249">
        <v>7.0301929812897538E-7</v>
      </c>
      <c r="BH6" s="249">
        <v>3.5295859872904947E-7</v>
      </c>
      <c r="BI6" s="249">
        <v>1.0757303163645671E-4</v>
      </c>
      <c r="BJ6" s="249">
        <v>4.1618179178423096E-7</v>
      </c>
      <c r="BK6" s="249">
        <v>7.6871186527621026E-6</v>
      </c>
      <c r="BL6" s="249">
        <v>1.0747487821279983E-6</v>
      </c>
      <c r="BM6" s="249">
        <v>2.1134888677104843E-5</v>
      </c>
      <c r="BN6" s="249">
        <v>7.3166325304203092E-6</v>
      </c>
      <c r="BO6" s="249">
        <v>1.3560015281010608E-6</v>
      </c>
      <c r="BP6" s="249">
        <v>6.5022792414156896E-7</v>
      </c>
      <c r="BQ6" s="249">
        <v>6.7694026983359265E-7</v>
      </c>
      <c r="BR6" s="249">
        <v>5.0837368266634622E-7</v>
      </c>
      <c r="BS6" s="249">
        <v>1.7866533944455833E-6</v>
      </c>
      <c r="BT6" s="249">
        <v>5.6141400819847435E-7</v>
      </c>
      <c r="BU6" s="249">
        <v>4.4357584226380752E-7</v>
      </c>
      <c r="BV6" s="249">
        <v>2.6699378535369026E-7</v>
      </c>
      <c r="BW6" s="249">
        <v>1.3455218855111409E-7</v>
      </c>
      <c r="BX6" s="249">
        <v>5.5061852187711645E-6</v>
      </c>
      <c r="BY6" s="249">
        <v>2.1908054300905411E-7</v>
      </c>
      <c r="BZ6" s="249">
        <v>1.3798901336318417E-6</v>
      </c>
      <c r="CA6" s="249">
        <v>1.3914668210626838E-6</v>
      </c>
      <c r="CB6" s="249">
        <v>2.0467736935165751E-6</v>
      </c>
      <c r="CC6" s="249">
        <v>8.8397616586741951E-7</v>
      </c>
      <c r="CD6" s="249">
        <v>6.989021560089853E-7</v>
      </c>
      <c r="CE6" s="249">
        <v>1.2851985879120145E-5</v>
      </c>
      <c r="CF6" s="249">
        <v>4.3011202423372706E-7</v>
      </c>
      <c r="CG6" s="249">
        <v>5.7547360154820363E-6</v>
      </c>
      <c r="CH6" s="249">
        <v>6.784216694511862E-6</v>
      </c>
      <c r="CI6" s="249">
        <v>3.6528663312816788E-6</v>
      </c>
      <c r="CJ6" s="249">
        <v>7.6457212299211841E-6</v>
      </c>
      <c r="CK6" s="249">
        <v>3.0843362572078559E-6</v>
      </c>
      <c r="CL6" s="249">
        <v>1.8796460478597535E-6</v>
      </c>
      <c r="CM6" s="249">
        <v>7.2799019164808344E-4</v>
      </c>
      <c r="CN6" s="249">
        <v>1.9711318043471711E-5</v>
      </c>
      <c r="CO6" s="249">
        <v>5.2169742301383021E-5</v>
      </c>
      <c r="CP6" s="249">
        <v>3.8079294453609906E-7</v>
      </c>
      <c r="CQ6" s="249">
        <v>1.2035674545724248E-4</v>
      </c>
      <c r="CR6" s="249">
        <v>2.2116070774093398E-4</v>
      </c>
      <c r="CS6" s="249">
        <v>2.1645717826859311E-5</v>
      </c>
      <c r="CT6" s="249">
        <v>1.246166907045997E-6</v>
      </c>
      <c r="CU6" s="249">
        <v>3.780036913927162E-6</v>
      </c>
      <c r="CV6" s="249">
        <v>4.1055268614970909E-7</v>
      </c>
      <c r="CW6" s="249">
        <v>1.1559058582428243E-6</v>
      </c>
      <c r="CX6" s="249">
        <v>5.0994874755876812E-4</v>
      </c>
      <c r="CY6" s="249">
        <v>1.308741112289166E-3</v>
      </c>
      <c r="CZ6" s="249">
        <v>2.2800920457507383E-6</v>
      </c>
      <c r="DA6" s="249">
        <v>1.7199566841441944E-4</v>
      </c>
      <c r="DB6" s="249">
        <v>9.3154142705321067E-5</v>
      </c>
      <c r="DC6" s="249">
        <v>4.5068421883521149E-6</v>
      </c>
      <c r="DD6" s="250">
        <v>3.679957037899027E-6</v>
      </c>
    </row>
    <row r="7" spans="1:108" x14ac:dyDescent="0.15">
      <c r="A7" s="247" t="s">
        <v>42</v>
      </c>
      <c r="B7" s="248" t="s">
        <v>3</v>
      </c>
      <c r="C7" s="249">
        <v>2.6956421320824378E-4</v>
      </c>
      <c r="D7" s="249">
        <v>3.9410864179128857E-4</v>
      </c>
      <c r="E7" s="249">
        <v>5.2360387671351753E-5</v>
      </c>
      <c r="F7" s="249">
        <v>1.2029857859039117</v>
      </c>
      <c r="G7" s="249">
        <v>4.6763982714210443E-4</v>
      </c>
      <c r="H7" s="249">
        <v>0</v>
      </c>
      <c r="I7" s="249">
        <v>1.1208580759046635E-4</v>
      </c>
      <c r="J7" s="249">
        <v>4.884183836952273E-4</v>
      </c>
      <c r="K7" s="249">
        <v>7.3280924640428802E-5</v>
      </c>
      <c r="L7" s="249">
        <v>2.7049178467735541E-4</v>
      </c>
      <c r="M7" s="249">
        <v>0</v>
      </c>
      <c r="N7" s="249">
        <v>3.5530954799306141E-5</v>
      </c>
      <c r="O7" s="249">
        <v>6.7533956243159924E-5</v>
      </c>
      <c r="P7" s="249">
        <v>0.30129692454966644</v>
      </c>
      <c r="Q7" s="249">
        <v>1.1768152890621754E-2</v>
      </c>
      <c r="R7" s="249">
        <v>1.9197699769903782E-2</v>
      </c>
      <c r="S7" s="249">
        <v>1.4516261657332307E-3</v>
      </c>
      <c r="T7" s="249">
        <v>5.7728599895174953E-4</v>
      </c>
      <c r="U7" s="249">
        <v>5.3591055275696037E-5</v>
      </c>
      <c r="V7" s="249">
        <v>2.5782202732626836E-4</v>
      </c>
      <c r="W7" s="249">
        <v>0</v>
      </c>
      <c r="X7" s="249">
        <v>7.0722845744991271E-5</v>
      </c>
      <c r="Y7" s="249">
        <v>0</v>
      </c>
      <c r="Z7" s="249">
        <v>3.8110074336841844E-5</v>
      </c>
      <c r="AA7" s="249">
        <v>2.0219173638302907E-4</v>
      </c>
      <c r="AB7" s="249">
        <v>3.5166454591946865E-6</v>
      </c>
      <c r="AC7" s="249">
        <v>2.0220726020667979E-5</v>
      </c>
      <c r="AD7" s="249">
        <v>5.3176070774459258E-5</v>
      </c>
      <c r="AE7" s="249">
        <v>3.8413006633795807E-5</v>
      </c>
      <c r="AF7" s="249">
        <v>7.434278770917211E-3</v>
      </c>
      <c r="AG7" s="249">
        <v>6.0643064370851968E-4</v>
      </c>
      <c r="AH7" s="249">
        <v>3.5614053126183399E-5</v>
      </c>
      <c r="AI7" s="249">
        <v>2.4597688724443899E-3</v>
      </c>
      <c r="AJ7" s="249">
        <v>2.0886766586552372E-4</v>
      </c>
      <c r="AK7" s="249">
        <v>0</v>
      </c>
      <c r="AL7" s="249">
        <v>0</v>
      </c>
      <c r="AM7" s="249">
        <v>0</v>
      </c>
      <c r="AN7" s="249">
        <v>1.2757420211299032E-5</v>
      </c>
      <c r="AO7" s="249">
        <v>4.2513079215078193E-5</v>
      </c>
      <c r="AP7" s="249">
        <v>6.7224313822656886E-5</v>
      </c>
      <c r="AQ7" s="249">
        <v>1.2559952808364867E-4</v>
      </c>
      <c r="AR7" s="249">
        <v>9.2359873566899252E-5</v>
      </c>
      <c r="AS7" s="249">
        <v>2.8168877520246875E-5</v>
      </c>
      <c r="AT7" s="249">
        <v>2.8005980066677676E-5</v>
      </c>
      <c r="AU7" s="249">
        <v>1.522607864962506E-4</v>
      </c>
      <c r="AV7" s="249">
        <v>4.2456044534901383E-5</v>
      </c>
      <c r="AW7" s="249">
        <v>1.0505508921034795E-4</v>
      </c>
      <c r="AX7" s="249">
        <v>6.4177264972787966E-5</v>
      </c>
      <c r="AY7" s="249">
        <v>7.0086240791563764E-5</v>
      </c>
      <c r="AZ7" s="249">
        <v>2.8212462788152869E-5</v>
      </c>
      <c r="BA7" s="249">
        <v>4.328355227239026E-5</v>
      </c>
      <c r="BB7" s="249">
        <v>4.2489006041488361E-5</v>
      </c>
      <c r="BC7" s="249">
        <v>3.5019964487105129E-5</v>
      </c>
      <c r="BD7" s="249">
        <v>0</v>
      </c>
      <c r="BE7" s="249">
        <v>5.9620976057795082E-5</v>
      </c>
      <c r="BF7" s="249">
        <v>2.8221899385400712E-5</v>
      </c>
      <c r="BG7" s="249">
        <v>1.844605890623354E-4</v>
      </c>
      <c r="BH7" s="249">
        <v>1.0969303031157933E-4</v>
      </c>
      <c r="BI7" s="249">
        <v>2.5773256204607827E-3</v>
      </c>
      <c r="BJ7" s="249">
        <v>1.7129106570206583E-5</v>
      </c>
      <c r="BK7" s="249">
        <v>5.9133972503962262E-3</v>
      </c>
      <c r="BL7" s="249">
        <v>1.462039876669687E-3</v>
      </c>
      <c r="BM7" s="249">
        <v>4.1136038368158118E-4</v>
      </c>
      <c r="BN7" s="249">
        <v>3.8398196925753126E-4</v>
      </c>
      <c r="BO7" s="249">
        <v>3.1277022843289914E-4</v>
      </c>
      <c r="BP7" s="249">
        <v>4.7109450827711377E-5</v>
      </c>
      <c r="BQ7" s="249">
        <v>7.0439460336501483E-5</v>
      </c>
      <c r="BR7" s="249">
        <v>3.916072256550031E-5</v>
      </c>
      <c r="BS7" s="249">
        <v>8.2174227863560258E-5</v>
      </c>
      <c r="BT7" s="249">
        <v>3.3310456294268826E-5</v>
      </c>
      <c r="BU7" s="249">
        <v>2.3263950493130913E-5</v>
      </c>
      <c r="BV7" s="249">
        <v>3.0066213227205413E-5</v>
      </c>
      <c r="BW7" s="249">
        <v>2.3154500513871199E-5</v>
      </c>
      <c r="BX7" s="249">
        <v>4.0077636874593667E-5</v>
      </c>
      <c r="BY7" s="249">
        <v>3.9574508914163756E-6</v>
      </c>
      <c r="BZ7" s="249">
        <v>3.4944936474845494E-5</v>
      </c>
      <c r="CA7" s="249">
        <v>6.7368666589862988E-5</v>
      </c>
      <c r="CB7" s="249">
        <v>2.0257456074919563E-5</v>
      </c>
      <c r="CC7" s="249">
        <v>2.4177919018581727E-5</v>
      </c>
      <c r="CD7" s="249">
        <v>1.0360843268370584E-4</v>
      </c>
      <c r="CE7" s="249">
        <v>8.1194905542166773E-5</v>
      </c>
      <c r="CF7" s="249">
        <v>2.026924694627654E-5</v>
      </c>
      <c r="CG7" s="249">
        <v>4.1521755301412937E-5</v>
      </c>
      <c r="CH7" s="249">
        <v>6.6667461096461133E-5</v>
      </c>
      <c r="CI7" s="249">
        <v>5.7248545924504155E-5</v>
      </c>
      <c r="CJ7" s="249">
        <v>5.6531949445039141E-5</v>
      </c>
      <c r="CK7" s="249">
        <v>5.32394435720495E-4</v>
      </c>
      <c r="CL7" s="249">
        <v>3.0342365034215622E-5</v>
      </c>
      <c r="CM7" s="249">
        <v>1.3870294645199256E-4</v>
      </c>
      <c r="CN7" s="249">
        <v>2.640518334289605E-5</v>
      </c>
      <c r="CO7" s="249">
        <v>4.4197916453804288E-5</v>
      </c>
      <c r="CP7" s="249">
        <v>6.4102610044736817E-5</v>
      </c>
      <c r="CQ7" s="249">
        <v>2.2297006416538198E-4</v>
      </c>
      <c r="CR7" s="249">
        <v>3.4886622996496502E-4</v>
      </c>
      <c r="CS7" s="249">
        <v>9.2379533604652615E-5</v>
      </c>
      <c r="CT7" s="249">
        <v>1.8601833724674358E-5</v>
      </c>
      <c r="CU7" s="249">
        <v>6.8001460686545459E-5</v>
      </c>
      <c r="CV7" s="249">
        <v>1.3487982087037691E-5</v>
      </c>
      <c r="CW7" s="249">
        <v>7.1300486307084336E-5</v>
      </c>
      <c r="CX7" s="249">
        <v>1.430336179561063E-3</v>
      </c>
      <c r="CY7" s="249">
        <v>2.1653454230914334E-3</v>
      </c>
      <c r="CZ7" s="249">
        <v>7.4224225277522751E-5</v>
      </c>
      <c r="DA7" s="249">
        <v>1.1493089780416998E-4</v>
      </c>
      <c r="DB7" s="249">
        <v>2.1612642745979019E-4</v>
      </c>
      <c r="DC7" s="249">
        <v>6.8566990247948987E-4</v>
      </c>
      <c r="DD7" s="250">
        <v>2.2256271838513767E-5</v>
      </c>
    </row>
    <row r="8" spans="1:108" x14ac:dyDescent="0.15">
      <c r="A8" s="247" t="s">
        <v>43</v>
      </c>
      <c r="B8" s="248" t="s">
        <v>4</v>
      </c>
      <c r="C8" s="249">
        <v>4.3679562562823487E-5</v>
      </c>
      <c r="D8" s="249">
        <v>1.4243400253676633E-3</v>
      </c>
      <c r="E8" s="249">
        <v>8.9622969443849907E-5</v>
      </c>
      <c r="F8" s="249">
        <v>3.3136532489304348E-4</v>
      </c>
      <c r="G8" s="249">
        <v>1.0742534335305387</v>
      </c>
      <c r="H8" s="249">
        <v>0</v>
      </c>
      <c r="I8" s="249">
        <v>2.2598714287010196E-6</v>
      </c>
      <c r="J8" s="249">
        <v>3.5342943101377998E-2</v>
      </c>
      <c r="K8" s="249">
        <v>2.3314670191425634E-4</v>
      </c>
      <c r="L8" s="249">
        <v>5.0836385161532344E-3</v>
      </c>
      <c r="M8" s="249">
        <v>0</v>
      </c>
      <c r="N8" s="249">
        <v>6.7780671885037004E-6</v>
      </c>
      <c r="O8" s="249">
        <v>2.3488768369248438E-5</v>
      </c>
      <c r="P8" s="249">
        <v>9.0114433303702297E-5</v>
      </c>
      <c r="Q8" s="249">
        <v>7.6013842072259585E-6</v>
      </c>
      <c r="R8" s="249">
        <v>5.726278991372204E-5</v>
      </c>
      <c r="S8" s="249">
        <v>5.5622713492569502E-6</v>
      </c>
      <c r="T8" s="249">
        <v>2.3363478848943482E-6</v>
      </c>
      <c r="U8" s="249">
        <v>5.2149109351690062E-5</v>
      </c>
      <c r="V8" s="249">
        <v>3.1484354304036161E-6</v>
      </c>
      <c r="W8" s="249">
        <v>0</v>
      </c>
      <c r="X8" s="249">
        <v>1.8573922980441874E-4</v>
      </c>
      <c r="Y8" s="249">
        <v>0</v>
      </c>
      <c r="Z8" s="249">
        <v>2.6040458290336218E-4</v>
      </c>
      <c r="AA8" s="249">
        <v>5.9324014043687345E-5</v>
      </c>
      <c r="AB8" s="249">
        <v>6.5975225736852558E-8</v>
      </c>
      <c r="AC8" s="249">
        <v>7.4427759178407705E-7</v>
      </c>
      <c r="AD8" s="249">
        <v>2.2376581335739523E-6</v>
      </c>
      <c r="AE8" s="249">
        <v>2.6822017230969598E-6</v>
      </c>
      <c r="AF8" s="249">
        <v>1.3082742457365887E-3</v>
      </c>
      <c r="AG8" s="249">
        <v>2.4137291762284573E-6</v>
      </c>
      <c r="AH8" s="249">
        <v>9.1831752576914859E-7</v>
      </c>
      <c r="AI8" s="249">
        <v>1.6015466396617563E-5</v>
      </c>
      <c r="AJ8" s="249">
        <v>1.971269483263158E-5</v>
      </c>
      <c r="AK8" s="249">
        <v>0</v>
      </c>
      <c r="AL8" s="249">
        <v>0</v>
      </c>
      <c r="AM8" s="249">
        <v>0</v>
      </c>
      <c r="AN8" s="249">
        <v>2.6905677506190451E-7</v>
      </c>
      <c r="AO8" s="249">
        <v>7.3055670741628389E-7</v>
      </c>
      <c r="AP8" s="249">
        <v>1.5481151857726139E-6</v>
      </c>
      <c r="AQ8" s="249">
        <v>5.6927634812590177E-7</v>
      </c>
      <c r="AR8" s="249">
        <v>5.1266074666155348E-7</v>
      </c>
      <c r="AS8" s="249">
        <v>6.1454259608826998E-7</v>
      </c>
      <c r="AT8" s="249">
        <v>3.1964665917437287E-6</v>
      </c>
      <c r="AU8" s="249">
        <v>1.2721356246622367E-6</v>
      </c>
      <c r="AV8" s="249">
        <v>9.2963401414745192E-7</v>
      </c>
      <c r="AW8" s="249">
        <v>1.6688189384939215E-6</v>
      </c>
      <c r="AX8" s="249">
        <v>1.0349385535709269E-6</v>
      </c>
      <c r="AY8" s="249">
        <v>9.0522171559995696E-7</v>
      </c>
      <c r="AZ8" s="249">
        <v>8.342272163328698E-7</v>
      </c>
      <c r="BA8" s="249">
        <v>7.1523113588561955E-7</v>
      </c>
      <c r="BB8" s="249">
        <v>1.6014085201946145E-6</v>
      </c>
      <c r="BC8" s="249">
        <v>9.8219729487887125E-7</v>
      </c>
      <c r="BD8" s="249">
        <v>0</v>
      </c>
      <c r="BE8" s="249">
        <v>5.968558211167476E-7</v>
      </c>
      <c r="BF8" s="249">
        <v>4.6605712457440764E-7</v>
      </c>
      <c r="BG8" s="249">
        <v>8.6443433392911855E-7</v>
      </c>
      <c r="BH8" s="249">
        <v>4.1845906174314222E-7</v>
      </c>
      <c r="BI8" s="249">
        <v>2.8020604370586149E-3</v>
      </c>
      <c r="BJ8" s="249">
        <v>8.5921889013438229E-7</v>
      </c>
      <c r="BK8" s="249">
        <v>2.9244874359411594E-6</v>
      </c>
      <c r="BL8" s="249">
        <v>2.8208103109049108E-6</v>
      </c>
      <c r="BM8" s="249">
        <v>3.0288549887125314E-6</v>
      </c>
      <c r="BN8" s="249">
        <v>1.9285083831737166E-6</v>
      </c>
      <c r="BO8" s="249">
        <v>9.1588522480373036E-7</v>
      </c>
      <c r="BP8" s="249">
        <v>5.5994017881222104E-7</v>
      </c>
      <c r="BQ8" s="249">
        <v>1.2291431417008102E-6</v>
      </c>
      <c r="BR8" s="249">
        <v>8.7968386345298976E-7</v>
      </c>
      <c r="BS8" s="249">
        <v>1.2676575903500093E-6</v>
      </c>
      <c r="BT8" s="249">
        <v>8.3934087256608333E-7</v>
      </c>
      <c r="BU8" s="249">
        <v>1.1907622523912326E-6</v>
      </c>
      <c r="BV8" s="249">
        <v>5.9815115471195851E-7</v>
      </c>
      <c r="BW8" s="249">
        <v>2.7671825596216275E-7</v>
      </c>
      <c r="BX8" s="249">
        <v>2.9440666054222792E-6</v>
      </c>
      <c r="BY8" s="249">
        <v>5.0093285233798689E-7</v>
      </c>
      <c r="BZ8" s="249">
        <v>4.073380723696535E-6</v>
      </c>
      <c r="CA8" s="249">
        <v>4.0085430817924405E-6</v>
      </c>
      <c r="CB8" s="249">
        <v>8.5541924525932478E-6</v>
      </c>
      <c r="CC8" s="249">
        <v>1.8526679987150633E-6</v>
      </c>
      <c r="CD8" s="249">
        <v>1.0416712616015951E-6</v>
      </c>
      <c r="CE8" s="249">
        <v>5.7399283356475447E-5</v>
      </c>
      <c r="CF8" s="249">
        <v>7.3749789420573077E-7</v>
      </c>
      <c r="CG8" s="249">
        <v>2.8496687557569547E-6</v>
      </c>
      <c r="CH8" s="249">
        <v>3.0107592161254201E-6</v>
      </c>
      <c r="CI8" s="249">
        <v>4.8381913362779009E-6</v>
      </c>
      <c r="CJ8" s="249">
        <v>3.3723475277659897E-6</v>
      </c>
      <c r="CK8" s="249">
        <v>4.6480939815142164E-6</v>
      </c>
      <c r="CL8" s="249">
        <v>8.4942178560173569E-6</v>
      </c>
      <c r="CM8" s="249">
        <v>1.9656613526127084E-4</v>
      </c>
      <c r="CN8" s="249">
        <v>5.6458594849155778E-6</v>
      </c>
      <c r="CO8" s="249">
        <v>3.8923502294526741E-4</v>
      </c>
      <c r="CP8" s="249">
        <v>7.6847383178191197E-7</v>
      </c>
      <c r="CQ8" s="249">
        <v>8.9917351664929503E-4</v>
      </c>
      <c r="CR8" s="249">
        <v>1.9325992836045148E-3</v>
      </c>
      <c r="CS8" s="249">
        <v>1.9656826670753582E-5</v>
      </c>
      <c r="CT8" s="249">
        <v>3.1651522154255144E-6</v>
      </c>
      <c r="CU8" s="249">
        <v>3.8610973352790029E-6</v>
      </c>
      <c r="CV8" s="249">
        <v>7.2441794889344897E-7</v>
      </c>
      <c r="CW8" s="249">
        <v>2.8523691286266979E-6</v>
      </c>
      <c r="CX8" s="249">
        <v>4.5244939171958654E-3</v>
      </c>
      <c r="CY8" s="249">
        <v>7.5568681721111045E-3</v>
      </c>
      <c r="CZ8" s="249">
        <v>3.7324601955264271E-6</v>
      </c>
      <c r="DA8" s="249">
        <v>2.6184896398521822E-5</v>
      </c>
      <c r="DB8" s="249">
        <v>4.8772776773498065E-4</v>
      </c>
      <c r="DC8" s="249">
        <v>5.5203893556911169E-5</v>
      </c>
      <c r="DD8" s="250">
        <v>3.7918980427677951E-6</v>
      </c>
    </row>
    <row r="9" spans="1:108" x14ac:dyDescent="0.15">
      <c r="A9" s="251" t="s">
        <v>44</v>
      </c>
      <c r="B9" s="252" t="s">
        <v>46</v>
      </c>
      <c r="C9" s="253">
        <v>0</v>
      </c>
      <c r="D9" s="253">
        <v>0</v>
      </c>
      <c r="E9" s="253">
        <v>0</v>
      </c>
      <c r="F9" s="253">
        <v>0</v>
      </c>
      <c r="G9" s="253">
        <v>0</v>
      </c>
      <c r="H9" s="253">
        <v>1</v>
      </c>
      <c r="I9" s="253">
        <v>0</v>
      </c>
      <c r="J9" s="253">
        <v>0</v>
      </c>
      <c r="K9" s="253">
        <v>0</v>
      </c>
      <c r="L9" s="253">
        <v>0</v>
      </c>
      <c r="M9" s="253">
        <v>0</v>
      </c>
      <c r="N9" s="253">
        <v>0</v>
      </c>
      <c r="O9" s="253">
        <v>0</v>
      </c>
      <c r="P9" s="253">
        <v>0</v>
      </c>
      <c r="Q9" s="253">
        <v>0</v>
      </c>
      <c r="R9" s="253">
        <v>0</v>
      </c>
      <c r="S9" s="253">
        <v>0</v>
      </c>
      <c r="T9" s="253">
        <v>0</v>
      </c>
      <c r="U9" s="253">
        <v>0</v>
      </c>
      <c r="V9" s="253">
        <v>0</v>
      </c>
      <c r="W9" s="253">
        <v>0</v>
      </c>
      <c r="X9" s="253">
        <v>0</v>
      </c>
      <c r="Y9" s="253">
        <v>0</v>
      </c>
      <c r="Z9" s="253">
        <v>0</v>
      </c>
      <c r="AA9" s="253">
        <v>0</v>
      </c>
      <c r="AB9" s="253">
        <v>0</v>
      </c>
      <c r="AC9" s="253">
        <v>0</v>
      </c>
      <c r="AD9" s="253">
        <v>0</v>
      </c>
      <c r="AE9" s="253">
        <v>0</v>
      </c>
      <c r="AF9" s="253">
        <v>0</v>
      </c>
      <c r="AG9" s="253">
        <v>0</v>
      </c>
      <c r="AH9" s="253">
        <v>0</v>
      </c>
      <c r="AI9" s="253">
        <v>0</v>
      </c>
      <c r="AJ9" s="253">
        <v>0</v>
      </c>
      <c r="AK9" s="253">
        <v>0</v>
      </c>
      <c r="AL9" s="253">
        <v>0</v>
      </c>
      <c r="AM9" s="253">
        <v>0</v>
      </c>
      <c r="AN9" s="253">
        <v>0</v>
      </c>
      <c r="AO9" s="253">
        <v>0</v>
      </c>
      <c r="AP9" s="253">
        <v>0</v>
      </c>
      <c r="AQ9" s="253">
        <v>0</v>
      </c>
      <c r="AR9" s="253">
        <v>0</v>
      </c>
      <c r="AS9" s="253">
        <v>0</v>
      </c>
      <c r="AT9" s="253">
        <v>0</v>
      </c>
      <c r="AU9" s="253">
        <v>0</v>
      </c>
      <c r="AV9" s="253">
        <v>0</v>
      </c>
      <c r="AW9" s="253">
        <v>0</v>
      </c>
      <c r="AX9" s="253">
        <v>0</v>
      </c>
      <c r="AY9" s="253">
        <v>0</v>
      </c>
      <c r="AZ9" s="253">
        <v>0</v>
      </c>
      <c r="BA9" s="253">
        <v>0</v>
      </c>
      <c r="BB9" s="253">
        <v>0</v>
      </c>
      <c r="BC9" s="253">
        <v>0</v>
      </c>
      <c r="BD9" s="253">
        <v>0</v>
      </c>
      <c r="BE9" s="253">
        <v>0</v>
      </c>
      <c r="BF9" s="253">
        <v>0</v>
      </c>
      <c r="BG9" s="253">
        <v>0</v>
      </c>
      <c r="BH9" s="253">
        <v>0</v>
      </c>
      <c r="BI9" s="253">
        <v>0</v>
      </c>
      <c r="BJ9" s="253">
        <v>0</v>
      </c>
      <c r="BK9" s="253">
        <v>0</v>
      </c>
      <c r="BL9" s="253">
        <v>0</v>
      </c>
      <c r="BM9" s="253">
        <v>0</v>
      </c>
      <c r="BN9" s="253">
        <v>0</v>
      </c>
      <c r="BO9" s="253">
        <v>0</v>
      </c>
      <c r="BP9" s="253">
        <v>0</v>
      </c>
      <c r="BQ9" s="253">
        <v>0</v>
      </c>
      <c r="BR9" s="253">
        <v>0</v>
      </c>
      <c r="BS9" s="253">
        <v>0</v>
      </c>
      <c r="BT9" s="253">
        <v>0</v>
      </c>
      <c r="BU9" s="253">
        <v>0</v>
      </c>
      <c r="BV9" s="253">
        <v>0</v>
      </c>
      <c r="BW9" s="253">
        <v>0</v>
      </c>
      <c r="BX9" s="253">
        <v>0</v>
      </c>
      <c r="BY9" s="253">
        <v>0</v>
      </c>
      <c r="BZ9" s="253">
        <v>0</v>
      </c>
      <c r="CA9" s="253">
        <v>0</v>
      </c>
      <c r="CB9" s="253">
        <v>0</v>
      </c>
      <c r="CC9" s="253">
        <v>0</v>
      </c>
      <c r="CD9" s="253">
        <v>0</v>
      </c>
      <c r="CE9" s="253">
        <v>0</v>
      </c>
      <c r="CF9" s="253">
        <v>0</v>
      </c>
      <c r="CG9" s="253">
        <v>0</v>
      </c>
      <c r="CH9" s="253">
        <v>0</v>
      </c>
      <c r="CI9" s="253">
        <v>0</v>
      </c>
      <c r="CJ9" s="253">
        <v>0</v>
      </c>
      <c r="CK9" s="253">
        <v>0</v>
      </c>
      <c r="CL9" s="253">
        <v>0</v>
      </c>
      <c r="CM9" s="253">
        <v>0</v>
      </c>
      <c r="CN9" s="253">
        <v>0</v>
      </c>
      <c r="CO9" s="253">
        <v>0</v>
      </c>
      <c r="CP9" s="253">
        <v>0</v>
      </c>
      <c r="CQ9" s="253">
        <v>0</v>
      </c>
      <c r="CR9" s="253">
        <v>0</v>
      </c>
      <c r="CS9" s="253">
        <v>0</v>
      </c>
      <c r="CT9" s="253">
        <v>0</v>
      </c>
      <c r="CU9" s="253">
        <v>0</v>
      </c>
      <c r="CV9" s="253">
        <v>0</v>
      </c>
      <c r="CW9" s="253">
        <v>0</v>
      </c>
      <c r="CX9" s="253">
        <v>0</v>
      </c>
      <c r="CY9" s="253">
        <v>0</v>
      </c>
      <c r="CZ9" s="253">
        <v>0</v>
      </c>
      <c r="DA9" s="253">
        <v>0</v>
      </c>
      <c r="DB9" s="253">
        <v>0</v>
      </c>
      <c r="DC9" s="253">
        <v>0</v>
      </c>
      <c r="DD9" s="254">
        <v>0</v>
      </c>
    </row>
    <row r="10" spans="1:108" x14ac:dyDescent="0.15">
      <c r="A10" s="247" t="s">
        <v>45</v>
      </c>
      <c r="B10" s="248" t="s">
        <v>417</v>
      </c>
      <c r="C10" s="249">
        <v>1.2517955978368946E-4</v>
      </c>
      <c r="D10" s="249">
        <v>4.077179552571617E-5</v>
      </c>
      <c r="E10" s="249">
        <v>3.3830081052371439E-5</v>
      </c>
      <c r="F10" s="249">
        <v>1.1220334283197659E-3</v>
      </c>
      <c r="G10" s="249">
        <v>2.5911039256970057E-5</v>
      </c>
      <c r="H10" s="249">
        <v>0</v>
      </c>
      <c r="I10" s="249">
        <v>1.0032374711408367</v>
      </c>
      <c r="J10" s="249">
        <v>3.156376263709634E-5</v>
      </c>
      <c r="K10" s="249">
        <v>4.2149460209007254E-5</v>
      </c>
      <c r="L10" s="249">
        <v>9.3219991457951738E-5</v>
      </c>
      <c r="M10" s="249">
        <v>0</v>
      </c>
      <c r="N10" s="249">
        <v>3.0397816121028241E-5</v>
      </c>
      <c r="O10" s="249">
        <v>1.7303995555990406E-5</v>
      </c>
      <c r="P10" s="249">
        <v>2.9540700928097115E-4</v>
      </c>
      <c r="Q10" s="249">
        <v>7.8702165895530718E-5</v>
      </c>
      <c r="R10" s="249">
        <v>1.7311216589271715E-3</v>
      </c>
      <c r="S10" s="249">
        <v>1.3993616121677863E-4</v>
      </c>
      <c r="T10" s="249">
        <v>5.6928576477628865E-5</v>
      </c>
      <c r="U10" s="249">
        <v>3.7321684580885334E-3</v>
      </c>
      <c r="V10" s="249">
        <v>2.1186900500789939E-2</v>
      </c>
      <c r="W10" s="249">
        <v>0</v>
      </c>
      <c r="X10" s="249">
        <v>7.4242445991698958E-4</v>
      </c>
      <c r="Y10" s="249">
        <v>0</v>
      </c>
      <c r="Z10" s="249">
        <v>1.7304128984233148E-4</v>
      </c>
      <c r="AA10" s="249">
        <v>1.0666687700446754E-3</v>
      </c>
      <c r="AB10" s="249">
        <v>-8.4065290493094322E-4</v>
      </c>
      <c r="AC10" s="249">
        <v>4.3936300221088576E-2</v>
      </c>
      <c r="AD10" s="249">
        <v>4.9722901148221388E-5</v>
      </c>
      <c r="AE10" s="249">
        <v>3.0565274924887687E-4</v>
      </c>
      <c r="AF10" s="249">
        <v>8.1076410338878782E-5</v>
      </c>
      <c r="AG10" s="249">
        <v>3.5269426934692615E-2</v>
      </c>
      <c r="AH10" s="249">
        <v>4.8027985482109847E-2</v>
      </c>
      <c r="AI10" s="249">
        <v>3.1819860061583168E-2</v>
      </c>
      <c r="AJ10" s="249">
        <v>3.0141752107778159E-2</v>
      </c>
      <c r="AK10" s="249">
        <v>0</v>
      </c>
      <c r="AL10" s="249">
        <v>0</v>
      </c>
      <c r="AM10" s="249">
        <v>0</v>
      </c>
      <c r="AN10" s="249">
        <v>5.2063769885898346E-6</v>
      </c>
      <c r="AO10" s="249">
        <v>0.23998352613384275</v>
      </c>
      <c r="AP10" s="249">
        <v>8.1850795524566495E-3</v>
      </c>
      <c r="AQ10" s="249">
        <v>1.0709081874303126E-4</v>
      </c>
      <c r="AR10" s="249">
        <v>3.9609886175763558E-4</v>
      </c>
      <c r="AS10" s="249">
        <v>1.0576886022957074E-4</v>
      </c>
      <c r="AT10" s="249">
        <v>9.1600172568429304E-5</v>
      </c>
      <c r="AU10" s="249">
        <v>6.7952237498029736E-4</v>
      </c>
      <c r="AV10" s="249">
        <v>4.9374762706498512E-4</v>
      </c>
      <c r="AW10" s="249">
        <v>9.3898448501321028E-4</v>
      </c>
      <c r="AX10" s="249">
        <v>1.6246531880541564E-4</v>
      </c>
      <c r="AY10" s="249">
        <v>6.7954603658323042E-5</v>
      </c>
      <c r="AZ10" s="249">
        <v>1.6553811403225479E-4</v>
      </c>
      <c r="BA10" s="249">
        <v>5.4337252688656831E-4</v>
      </c>
      <c r="BB10" s="249">
        <v>1.7370020708556267E-4</v>
      </c>
      <c r="BC10" s="249">
        <v>9.6264631867202114E-5</v>
      </c>
      <c r="BD10" s="249">
        <v>0</v>
      </c>
      <c r="BE10" s="249">
        <v>4.7221809137356896E-5</v>
      </c>
      <c r="BF10" s="249">
        <v>2.2325330166796128E-4</v>
      </c>
      <c r="BG10" s="249">
        <v>6.0553952474554537E-5</v>
      </c>
      <c r="BH10" s="249">
        <v>2.500237754808448E-5</v>
      </c>
      <c r="BI10" s="249">
        <v>7.0098555097798394E-4</v>
      </c>
      <c r="BJ10" s="249">
        <v>1.503617090596528E-5</v>
      </c>
      <c r="BK10" s="249">
        <v>2.4843498476521631E-3</v>
      </c>
      <c r="BL10" s="249">
        <v>1.3248107549875324E-3</v>
      </c>
      <c r="BM10" s="249">
        <v>1.4742597362758819E-2</v>
      </c>
      <c r="BN10" s="249">
        <v>7.2348992044372817E-3</v>
      </c>
      <c r="BO10" s="249">
        <v>3.9591971951740193E-4</v>
      </c>
      <c r="BP10" s="249">
        <v>4.0259391755477628E-5</v>
      </c>
      <c r="BQ10" s="249">
        <v>9.7167170513640628E-5</v>
      </c>
      <c r="BR10" s="249">
        <v>6.3883402883223864E-5</v>
      </c>
      <c r="BS10" s="249">
        <v>1.233674811696508E-5</v>
      </c>
      <c r="BT10" s="249">
        <v>8.0012890300788386E-6</v>
      </c>
      <c r="BU10" s="249">
        <v>1.5870698810450541E-5</v>
      </c>
      <c r="BV10" s="249">
        <v>2.1728154823804729E-5</v>
      </c>
      <c r="BW10" s="249">
        <v>2.2186305929816196E-5</v>
      </c>
      <c r="BX10" s="249">
        <v>3.5530955232448127E-5</v>
      </c>
      <c r="BY10" s="249">
        <v>2.4724128167735043E-6</v>
      </c>
      <c r="BZ10" s="249">
        <v>2.5973895377210329E-5</v>
      </c>
      <c r="CA10" s="249">
        <v>1.3289107784722505E-5</v>
      </c>
      <c r="CB10" s="249">
        <v>6.1342459485046791E-6</v>
      </c>
      <c r="CC10" s="249">
        <v>1.0012239281012967E-5</v>
      </c>
      <c r="CD10" s="249">
        <v>3.2513999140242281E-5</v>
      </c>
      <c r="CE10" s="249">
        <v>2.2606220598199935E-5</v>
      </c>
      <c r="CF10" s="249">
        <v>6.6191057484365269E-6</v>
      </c>
      <c r="CG10" s="249">
        <v>1.4356498344916878E-5</v>
      </c>
      <c r="CH10" s="249">
        <v>2.3909087290096129E-5</v>
      </c>
      <c r="CI10" s="249">
        <v>1.4750919560098964E-5</v>
      </c>
      <c r="CJ10" s="249">
        <v>2.3784558170471202E-5</v>
      </c>
      <c r="CK10" s="249">
        <v>7.3062455815421865E-5</v>
      </c>
      <c r="CL10" s="249">
        <v>2.4000355292891442E-5</v>
      </c>
      <c r="CM10" s="249">
        <v>2.2543744732935742E-5</v>
      </c>
      <c r="CN10" s="249">
        <v>1.4471496257461742E-5</v>
      </c>
      <c r="CO10" s="249">
        <v>1.3717319158926237E-5</v>
      </c>
      <c r="CP10" s="249">
        <v>4.8385283889859901E-5</v>
      </c>
      <c r="CQ10" s="249">
        <v>2.9171166288350784E-5</v>
      </c>
      <c r="CR10" s="249">
        <v>2.2896106880136739E-5</v>
      </c>
      <c r="CS10" s="249">
        <v>1.7521115056193787E-5</v>
      </c>
      <c r="CT10" s="249">
        <v>8.4703845758996226E-6</v>
      </c>
      <c r="CU10" s="249">
        <v>1.651346551949202E-5</v>
      </c>
      <c r="CV10" s="249">
        <v>3.3652667369989806E-5</v>
      </c>
      <c r="CW10" s="249">
        <v>8.900695038061189E-6</v>
      </c>
      <c r="CX10" s="249">
        <v>-1.0599765477117537E-6</v>
      </c>
      <c r="CY10" s="249">
        <v>2.0888718073459018E-5</v>
      </c>
      <c r="CZ10" s="249">
        <v>3.1917192867565491E-5</v>
      </c>
      <c r="DA10" s="249">
        <v>4.5348851675195307E-5</v>
      </c>
      <c r="DB10" s="249">
        <v>3.301473431855518E-5</v>
      </c>
      <c r="DC10" s="249">
        <v>1.2205814690676642E-4</v>
      </c>
      <c r="DD10" s="250">
        <v>2.2651619862553091E-4</v>
      </c>
    </row>
    <row r="11" spans="1:108" x14ac:dyDescent="0.15">
      <c r="A11" s="247" t="s">
        <v>47</v>
      </c>
      <c r="B11" s="248" t="s">
        <v>48</v>
      </c>
      <c r="C11" s="249">
        <v>9.0635889817225056E-4</v>
      </c>
      <c r="D11" s="249">
        <v>3.1303618869474151E-2</v>
      </c>
      <c r="E11" s="249">
        <v>1.8967891922967504E-3</v>
      </c>
      <c r="F11" s="249">
        <v>9.4886684287335526E-3</v>
      </c>
      <c r="G11" s="249">
        <v>2.6133597067482917E-2</v>
      </c>
      <c r="H11" s="249">
        <v>0</v>
      </c>
      <c r="I11" s="249">
        <v>1.7818231907203281E-5</v>
      </c>
      <c r="J11" s="249">
        <v>1.052700737449566</v>
      </c>
      <c r="K11" s="249">
        <v>6.9146811549483812E-3</v>
      </c>
      <c r="L11" s="249">
        <v>0.10721327266714914</v>
      </c>
      <c r="M11" s="249">
        <v>0</v>
      </c>
      <c r="N11" s="249">
        <v>1.5245667803275882E-4</v>
      </c>
      <c r="O11" s="249">
        <v>4.5192257686206566E-4</v>
      </c>
      <c r="P11" s="249">
        <v>2.5673814470621786E-3</v>
      </c>
      <c r="Q11" s="249">
        <v>1.1873244869068887E-4</v>
      </c>
      <c r="R11" s="249">
        <v>1.6871010939948307E-3</v>
      </c>
      <c r="S11" s="249">
        <v>1.5704575998596928E-4</v>
      </c>
      <c r="T11" s="249">
        <v>5.9199556909160586E-5</v>
      </c>
      <c r="U11" s="249">
        <v>1.2136345468674275E-4</v>
      </c>
      <c r="V11" s="249">
        <v>7.9113148769074519E-5</v>
      </c>
      <c r="W11" s="249">
        <v>0</v>
      </c>
      <c r="X11" s="249">
        <v>5.5019502654893131E-3</v>
      </c>
      <c r="Y11" s="249">
        <v>0</v>
      </c>
      <c r="Z11" s="249">
        <v>4.2523414870677149E-3</v>
      </c>
      <c r="AA11" s="249">
        <v>1.7523292171439959E-3</v>
      </c>
      <c r="AB11" s="249">
        <v>7.3096755728538776E-7</v>
      </c>
      <c r="AC11" s="249">
        <v>1.1531940800553107E-5</v>
      </c>
      <c r="AD11" s="249">
        <v>5.7487868803883674E-5</v>
      </c>
      <c r="AE11" s="249">
        <v>5.8932741754793822E-5</v>
      </c>
      <c r="AF11" s="249">
        <v>3.8689059868771108E-2</v>
      </c>
      <c r="AG11" s="249">
        <v>2.2939169780762944E-5</v>
      </c>
      <c r="AH11" s="249">
        <v>9.7627681369552731E-6</v>
      </c>
      <c r="AI11" s="249">
        <v>4.0685244658826986E-4</v>
      </c>
      <c r="AJ11" s="249">
        <v>5.2925063414435149E-4</v>
      </c>
      <c r="AK11" s="249">
        <v>0</v>
      </c>
      <c r="AL11" s="249">
        <v>0</v>
      </c>
      <c r="AM11" s="249">
        <v>0</v>
      </c>
      <c r="AN11" s="249">
        <v>2.3671195736839519E-6</v>
      </c>
      <c r="AO11" s="249">
        <v>6.0486368679541479E-6</v>
      </c>
      <c r="AP11" s="249">
        <v>6.4287428420653818E-6</v>
      </c>
      <c r="AQ11" s="249">
        <v>8.1107502200055902E-6</v>
      </c>
      <c r="AR11" s="249">
        <v>6.2587508249859375E-6</v>
      </c>
      <c r="AS11" s="249">
        <v>8.1543417551179916E-6</v>
      </c>
      <c r="AT11" s="249">
        <v>8.1446590240929336E-6</v>
      </c>
      <c r="AU11" s="249">
        <v>9.4140669253484418E-6</v>
      </c>
      <c r="AV11" s="249">
        <v>1.1904878643578361E-5</v>
      </c>
      <c r="AW11" s="249">
        <v>2.0711236024258262E-5</v>
      </c>
      <c r="AX11" s="249">
        <v>9.8623423030602218E-6</v>
      </c>
      <c r="AY11" s="249">
        <v>1.3342122990220586E-5</v>
      </c>
      <c r="AZ11" s="249">
        <v>8.0424620315904926E-6</v>
      </c>
      <c r="BA11" s="249">
        <v>8.737503275988107E-6</v>
      </c>
      <c r="BB11" s="249">
        <v>1.6752233082656594E-5</v>
      </c>
      <c r="BC11" s="249">
        <v>8.5748654178522685E-6</v>
      </c>
      <c r="BD11" s="249">
        <v>0</v>
      </c>
      <c r="BE11" s="249">
        <v>5.2480623587594673E-6</v>
      </c>
      <c r="BF11" s="249">
        <v>5.1691129293186453E-6</v>
      </c>
      <c r="BG11" s="249">
        <v>1.2320919850316916E-5</v>
      </c>
      <c r="BH11" s="249">
        <v>4.0534348599400316E-6</v>
      </c>
      <c r="BI11" s="249">
        <v>1.0893626775839366E-3</v>
      </c>
      <c r="BJ11" s="249">
        <v>7.0330517474111693E-6</v>
      </c>
      <c r="BK11" s="249">
        <v>5.8694969235395486E-5</v>
      </c>
      <c r="BL11" s="249">
        <v>2.1604558163098699E-5</v>
      </c>
      <c r="BM11" s="249">
        <v>2.9165515414842831E-5</v>
      </c>
      <c r="BN11" s="249">
        <v>9.6087443156758136E-6</v>
      </c>
      <c r="BO11" s="249">
        <v>1.1630478060429183E-5</v>
      </c>
      <c r="BP11" s="249">
        <v>8.1929613800543213E-6</v>
      </c>
      <c r="BQ11" s="249">
        <v>1.1393155900836553E-5</v>
      </c>
      <c r="BR11" s="249">
        <v>6.2452565202187234E-6</v>
      </c>
      <c r="BS11" s="249">
        <v>1.0985109762679778E-5</v>
      </c>
      <c r="BT11" s="249">
        <v>6.9269092356294762E-6</v>
      </c>
      <c r="BU11" s="249">
        <v>7.526874769971624E-6</v>
      </c>
      <c r="BV11" s="249">
        <v>4.3008556644416166E-6</v>
      </c>
      <c r="BW11" s="249">
        <v>1.8496048621666015E-6</v>
      </c>
      <c r="BX11" s="249">
        <v>3.3804049340920554E-5</v>
      </c>
      <c r="BY11" s="249">
        <v>3.9255717539363649E-6</v>
      </c>
      <c r="BZ11" s="249">
        <v>3.026087267698469E-5</v>
      </c>
      <c r="CA11" s="249">
        <v>2.9264622133968938E-5</v>
      </c>
      <c r="CB11" s="249">
        <v>6.4506186788777488E-5</v>
      </c>
      <c r="CC11" s="249">
        <v>1.3796187665322313E-5</v>
      </c>
      <c r="CD11" s="249">
        <v>1.1320834262157759E-5</v>
      </c>
      <c r="CE11" s="249">
        <v>4.4173118134890177E-4</v>
      </c>
      <c r="CF11" s="249">
        <v>4.5148711516106902E-6</v>
      </c>
      <c r="CG11" s="249">
        <v>2.9722347601397262E-5</v>
      </c>
      <c r="CH11" s="249">
        <v>1.6305660417751096E-5</v>
      </c>
      <c r="CI11" s="249">
        <v>2.4656264549495543E-5</v>
      </c>
      <c r="CJ11" s="249">
        <v>3.4594111196272169E-5</v>
      </c>
      <c r="CK11" s="249">
        <v>6.4966784945973604E-5</v>
      </c>
      <c r="CL11" s="249">
        <v>1.0467276796051413E-4</v>
      </c>
      <c r="CM11" s="249">
        <v>3.1294990323625692E-3</v>
      </c>
      <c r="CN11" s="249">
        <v>8.8815284535276995E-5</v>
      </c>
      <c r="CO11" s="249">
        <v>2.400570777324564E-3</v>
      </c>
      <c r="CP11" s="249">
        <v>6.4085274826346421E-6</v>
      </c>
      <c r="CQ11" s="249">
        <v>5.4139437287439333E-3</v>
      </c>
      <c r="CR11" s="249">
        <v>1.0332030714028214E-2</v>
      </c>
      <c r="CS11" s="249">
        <v>4.850236407658004E-4</v>
      </c>
      <c r="CT11" s="249">
        <v>8.9328146128572044E-6</v>
      </c>
      <c r="CU11" s="249">
        <v>2.3789768250991237E-5</v>
      </c>
      <c r="CV11" s="249">
        <v>4.4258457721678833E-6</v>
      </c>
      <c r="CW11" s="249">
        <v>1.3526922765806404E-5</v>
      </c>
      <c r="CX11" s="249">
        <v>2.3799289464988455E-2</v>
      </c>
      <c r="CY11" s="249">
        <v>6.7659859017864143E-2</v>
      </c>
      <c r="CZ11" s="249">
        <v>2.02160072905825E-5</v>
      </c>
      <c r="DA11" s="249">
        <v>6.4501413060377119E-5</v>
      </c>
      <c r="DB11" s="249">
        <v>2.6511171396504832E-3</v>
      </c>
      <c r="DC11" s="249">
        <v>8.2965602357438576E-5</v>
      </c>
      <c r="DD11" s="250">
        <v>4.8842225711246742E-5</v>
      </c>
    </row>
    <row r="12" spans="1:108" x14ac:dyDescent="0.15">
      <c r="A12" s="255" t="s">
        <v>49</v>
      </c>
      <c r="B12" s="248" t="s">
        <v>50</v>
      </c>
      <c r="C12" s="249">
        <v>1.205362522273579E-5</v>
      </c>
      <c r="D12" s="249">
        <v>1.3078347942595343E-4</v>
      </c>
      <c r="E12" s="249">
        <v>2.9850252594572497E-5</v>
      </c>
      <c r="F12" s="249">
        <v>1.5063535479848845E-5</v>
      </c>
      <c r="G12" s="249">
        <v>2.1458313785931681E-3</v>
      </c>
      <c r="H12" s="249">
        <v>0</v>
      </c>
      <c r="I12" s="249">
        <v>2.3843753547676154E-5</v>
      </c>
      <c r="J12" s="249">
        <v>4.9816637034301003E-4</v>
      </c>
      <c r="K12" s="249">
        <v>1.0456343094845175</v>
      </c>
      <c r="L12" s="249">
        <v>7.6790787748864147E-5</v>
      </c>
      <c r="M12" s="249">
        <v>0</v>
      </c>
      <c r="N12" s="249">
        <v>6.8801034989017565E-6</v>
      </c>
      <c r="O12" s="249">
        <v>8.0199675769594643E-6</v>
      </c>
      <c r="P12" s="249">
        <v>1.3409797077019139E-5</v>
      </c>
      <c r="Q12" s="249">
        <v>7.3825688729868061E-6</v>
      </c>
      <c r="R12" s="249">
        <v>9.1211238536532731E-6</v>
      </c>
      <c r="S12" s="249">
        <v>6.5279406603143478E-6</v>
      </c>
      <c r="T12" s="249">
        <v>7.4102025084100791E-6</v>
      </c>
      <c r="U12" s="249">
        <v>5.0109751097964492E-6</v>
      </c>
      <c r="V12" s="249">
        <v>1.0948952642702746E-5</v>
      </c>
      <c r="W12" s="249">
        <v>0</v>
      </c>
      <c r="X12" s="249">
        <v>7.1033056560308536E-6</v>
      </c>
      <c r="Y12" s="249">
        <v>0</v>
      </c>
      <c r="Z12" s="249">
        <v>2.8502242417673099E-5</v>
      </c>
      <c r="AA12" s="249">
        <v>1.7338021303057936E-5</v>
      </c>
      <c r="AB12" s="249">
        <v>1.2385287950682152E-6</v>
      </c>
      <c r="AC12" s="249">
        <v>8.8058408850430365E-6</v>
      </c>
      <c r="AD12" s="249">
        <v>5.6317376580609633E-6</v>
      </c>
      <c r="AE12" s="249">
        <v>8.2665272983185717E-6</v>
      </c>
      <c r="AF12" s="249">
        <v>2.9917012998888256E-5</v>
      </c>
      <c r="AG12" s="249">
        <v>9.9401511740423646E-6</v>
      </c>
      <c r="AH12" s="249">
        <v>1.831980936126348E-5</v>
      </c>
      <c r="AI12" s="249">
        <v>7.7106943615934363E-6</v>
      </c>
      <c r="AJ12" s="249">
        <v>1.462725097598299E-5</v>
      </c>
      <c r="AK12" s="249">
        <v>0</v>
      </c>
      <c r="AL12" s="249">
        <v>0</v>
      </c>
      <c r="AM12" s="249">
        <v>0</v>
      </c>
      <c r="AN12" s="249">
        <v>8.7515499191528779E-6</v>
      </c>
      <c r="AO12" s="249">
        <v>1.0645415802675982E-5</v>
      </c>
      <c r="AP12" s="249">
        <v>6.2765482634753932E-6</v>
      </c>
      <c r="AQ12" s="249">
        <v>6.1106547056444948E-6</v>
      </c>
      <c r="AR12" s="249">
        <v>7.9899239704416454E-6</v>
      </c>
      <c r="AS12" s="249">
        <v>1.0613074339969327E-5</v>
      </c>
      <c r="AT12" s="249">
        <v>8.569328297765572E-6</v>
      </c>
      <c r="AU12" s="249">
        <v>5.4795050112745033E-6</v>
      </c>
      <c r="AV12" s="249">
        <v>4.4595461123925716E-6</v>
      </c>
      <c r="AW12" s="249">
        <v>4.4892303620695541E-6</v>
      </c>
      <c r="AX12" s="249">
        <v>9.3771238428441542E-6</v>
      </c>
      <c r="AY12" s="249">
        <v>4.3186455215025259E-6</v>
      </c>
      <c r="AZ12" s="249">
        <v>4.6026502309481671E-6</v>
      </c>
      <c r="BA12" s="249">
        <v>6.8626787227938046E-6</v>
      </c>
      <c r="BB12" s="249">
        <v>4.727652905261863E-6</v>
      </c>
      <c r="BC12" s="249">
        <v>4.9799782673171416E-6</v>
      </c>
      <c r="BD12" s="249">
        <v>0</v>
      </c>
      <c r="BE12" s="249">
        <v>3.1500764282772904E-6</v>
      </c>
      <c r="BF12" s="249">
        <v>5.2942714796605593E-6</v>
      </c>
      <c r="BG12" s="249">
        <v>1.7242825436360999E-5</v>
      </c>
      <c r="BH12" s="249">
        <v>1.5109307056632151E-5</v>
      </c>
      <c r="BI12" s="249">
        <v>1.4565129425725078E-5</v>
      </c>
      <c r="BJ12" s="249">
        <v>9.4404000239977193E-6</v>
      </c>
      <c r="BK12" s="249">
        <v>1.9639804658033638E-5</v>
      </c>
      <c r="BL12" s="249">
        <v>2.118928140393488E-5</v>
      </c>
      <c r="BM12" s="249">
        <v>1.0939255022781402E-5</v>
      </c>
      <c r="BN12" s="249">
        <v>1.5890010284329319E-5</v>
      </c>
      <c r="BO12" s="249">
        <v>1.0378443192754524E-5</v>
      </c>
      <c r="BP12" s="249">
        <v>5.0503336346106053E-6</v>
      </c>
      <c r="BQ12" s="249">
        <v>1.3914624108438504E-5</v>
      </c>
      <c r="BR12" s="249">
        <v>2.1210524797922982E-5</v>
      </c>
      <c r="BS12" s="249">
        <v>6.2359223508176313E-5</v>
      </c>
      <c r="BT12" s="249">
        <v>7.1214818202943906E-6</v>
      </c>
      <c r="BU12" s="249">
        <v>1.5204451100062122E-5</v>
      </c>
      <c r="BV12" s="249">
        <v>3.8670209772197565E-6</v>
      </c>
      <c r="BW12" s="249">
        <v>1.4406556983947189E-6</v>
      </c>
      <c r="BX12" s="249">
        <v>2.3963713623442017E-5</v>
      </c>
      <c r="BY12" s="249">
        <v>8.265546332081647E-6</v>
      </c>
      <c r="BZ12" s="249">
        <v>4.6415125987914636E-5</v>
      </c>
      <c r="CA12" s="249">
        <v>4.0663109234189416E-5</v>
      </c>
      <c r="CB12" s="249">
        <v>1.0124331659087233E-4</v>
      </c>
      <c r="CC12" s="249">
        <v>1.6015354211868277E-5</v>
      </c>
      <c r="CD12" s="249">
        <v>9.2429046934465075E-6</v>
      </c>
      <c r="CE12" s="249">
        <v>6.6730510220152869E-4</v>
      </c>
      <c r="CF12" s="249">
        <v>4.4191875582165278E-6</v>
      </c>
      <c r="CG12" s="249">
        <v>8.0407425273923666E-6</v>
      </c>
      <c r="CH12" s="249">
        <v>1.3365852500858585E-5</v>
      </c>
      <c r="CI12" s="249">
        <v>7.0924966718738167E-6</v>
      </c>
      <c r="CJ12" s="249">
        <v>9.5175953785222307E-6</v>
      </c>
      <c r="CK12" s="249">
        <v>9.9740425223820318E-6</v>
      </c>
      <c r="CL12" s="249">
        <v>1.5853027161977239E-5</v>
      </c>
      <c r="CM12" s="249">
        <v>1.7359316792871162E-4</v>
      </c>
      <c r="CN12" s="249">
        <v>4.0191226914912135E-6</v>
      </c>
      <c r="CO12" s="249">
        <v>4.6372802762192656E-4</v>
      </c>
      <c r="CP12" s="249">
        <v>1.3416611758470048E-5</v>
      </c>
      <c r="CQ12" s="249">
        <v>9.1960072474376469E-4</v>
      </c>
      <c r="CR12" s="249">
        <v>1.8308830613221448E-3</v>
      </c>
      <c r="CS12" s="249">
        <v>1.2620822761745179E-5</v>
      </c>
      <c r="CT12" s="249">
        <v>9.308254845767405E-6</v>
      </c>
      <c r="CU12" s="249">
        <v>9.0694078526578075E-6</v>
      </c>
      <c r="CV12" s="249">
        <v>3.9815499608773261E-6</v>
      </c>
      <c r="CW12" s="249">
        <v>1.9124184702325139E-5</v>
      </c>
      <c r="CX12" s="249">
        <v>1.6439149607874796E-2</v>
      </c>
      <c r="CY12" s="249">
        <v>4.3231157171130158E-2</v>
      </c>
      <c r="CZ12" s="249">
        <v>1.4072077983290153E-5</v>
      </c>
      <c r="DA12" s="249">
        <v>1.0751044125124393E-5</v>
      </c>
      <c r="DB12" s="249">
        <v>9.7309365987109013E-4</v>
      </c>
      <c r="DC12" s="249">
        <v>1.0922593620369826E-5</v>
      </c>
      <c r="DD12" s="250">
        <v>1.7124349342643617E-3</v>
      </c>
    </row>
    <row r="13" spans="1:108" x14ac:dyDescent="0.15">
      <c r="A13" s="255" t="s">
        <v>51</v>
      </c>
      <c r="B13" s="248" t="s">
        <v>418</v>
      </c>
      <c r="C13" s="249">
        <v>8.2628782550065154E-3</v>
      </c>
      <c r="D13" s="249">
        <v>0.26170253679233707</v>
      </c>
      <c r="E13" s="249">
        <v>1.7650003079336011E-2</v>
      </c>
      <c r="F13" s="249">
        <v>8.9195522495881512E-3</v>
      </c>
      <c r="G13" s="249">
        <v>7.716581568386649E-2</v>
      </c>
      <c r="H13" s="249">
        <v>0</v>
      </c>
      <c r="I13" s="249">
        <v>3.7444916073294031E-6</v>
      </c>
      <c r="J13" s="249">
        <v>7.3833963621660476E-2</v>
      </c>
      <c r="K13" s="249">
        <v>9.1653416361936815E-4</v>
      </c>
      <c r="L13" s="249">
        <v>1.0397003532621361</v>
      </c>
      <c r="M13" s="249">
        <v>0</v>
      </c>
      <c r="N13" s="249">
        <v>8.6779731167963069E-4</v>
      </c>
      <c r="O13" s="249">
        <v>7.6619322338907796E-5</v>
      </c>
      <c r="P13" s="249">
        <v>2.2491373647881389E-3</v>
      </c>
      <c r="Q13" s="249">
        <v>9.1873407345945243E-5</v>
      </c>
      <c r="R13" s="249">
        <v>2.578290214128177E-4</v>
      </c>
      <c r="S13" s="249">
        <v>2.3300216218502399E-5</v>
      </c>
      <c r="T13" s="249">
        <v>1.0072262607543022E-5</v>
      </c>
      <c r="U13" s="249">
        <v>4.4352204312212454E-4</v>
      </c>
      <c r="V13" s="249">
        <v>9.092468300579005E-6</v>
      </c>
      <c r="W13" s="249">
        <v>0</v>
      </c>
      <c r="X13" s="249">
        <v>3.9053621317172954E-4</v>
      </c>
      <c r="Y13" s="249">
        <v>0</v>
      </c>
      <c r="Z13" s="249">
        <v>3.2357898635814028E-4</v>
      </c>
      <c r="AA13" s="249">
        <v>1.2777861224911097E-4</v>
      </c>
      <c r="AB13" s="249">
        <v>2.8714225945361045E-7</v>
      </c>
      <c r="AC13" s="249">
        <v>2.3519483101662374E-6</v>
      </c>
      <c r="AD13" s="249">
        <v>5.9611316697848455E-6</v>
      </c>
      <c r="AE13" s="249">
        <v>2.1116105356764158E-4</v>
      </c>
      <c r="AF13" s="249">
        <v>8.315290329620445E-3</v>
      </c>
      <c r="AG13" s="249">
        <v>7.1704839301889266E-6</v>
      </c>
      <c r="AH13" s="249">
        <v>2.2537980862437502E-6</v>
      </c>
      <c r="AI13" s="249">
        <v>4.8559884136901028E-5</v>
      </c>
      <c r="AJ13" s="249">
        <v>4.6368562620254178E-5</v>
      </c>
      <c r="AK13" s="249">
        <v>0</v>
      </c>
      <c r="AL13" s="249">
        <v>0</v>
      </c>
      <c r="AM13" s="249">
        <v>0</v>
      </c>
      <c r="AN13" s="249">
        <v>1.9062659500153019E-6</v>
      </c>
      <c r="AO13" s="249">
        <v>1.4276885954174428E-6</v>
      </c>
      <c r="AP13" s="249">
        <v>2.590401132217569E-6</v>
      </c>
      <c r="AQ13" s="249">
        <v>3.0543764936657206E-6</v>
      </c>
      <c r="AR13" s="249">
        <v>2.3083781235731149E-6</v>
      </c>
      <c r="AS13" s="249">
        <v>2.2041052057741046E-6</v>
      </c>
      <c r="AT13" s="249">
        <v>2.4637494127143354E-6</v>
      </c>
      <c r="AU13" s="249">
        <v>3.2128151279394187E-6</v>
      </c>
      <c r="AV13" s="249">
        <v>2.9701594560913138E-6</v>
      </c>
      <c r="AW13" s="249">
        <v>4.2441415856977943E-6</v>
      </c>
      <c r="AX13" s="249">
        <v>2.8528878061316046E-6</v>
      </c>
      <c r="AY13" s="249">
        <v>3.7976009618099874E-6</v>
      </c>
      <c r="AZ13" s="249">
        <v>2.1741489525823142E-6</v>
      </c>
      <c r="BA13" s="249">
        <v>2.4645604757430799E-6</v>
      </c>
      <c r="BB13" s="249">
        <v>4.0514789294559487E-6</v>
      </c>
      <c r="BC13" s="249">
        <v>2.23038546641037E-6</v>
      </c>
      <c r="BD13" s="249">
        <v>0</v>
      </c>
      <c r="BE13" s="249">
        <v>1.7191736157645416E-6</v>
      </c>
      <c r="BF13" s="249">
        <v>2.5197611141662126E-6</v>
      </c>
      <c r="BG13" s="249">
        <v>3.7650667759488806E-6</v>
      </c>
      <c r="BH13" s="249">
        <v>2.0729268329412578E-6</v>
      </c>
      <c r="BI13" s="249">
        <v>3.2773945632097353E-4</v>
      </c>
      <c r="BJ13" s="249">
        <v>1.1651583287441755E-6</v>
      </c>
      <c r="BK13" s="249">
        <v>4.8132599418406132E-5</v>
      </c>
      <c r="BL13" s="249">
        <v>1.3588431316781794E-5</v>
      </c>
      <c r="BM13" s="249">
        <v>1.8350412640962181E-4</v>
      </c>
      <c r="BN13" s="249">
        <v>6.6576507952834064E-6</v>
      </c>
      <c r="BO13" s="249">
        <v>4.1112210991935514E-6</v>
      </c>
      <c r="BP13" s="249">
        <v>1.9866754629996112E-6</v>
      </c>
      <c r="BQ13" s="249">
        <v>2.2183823675898186E-6</v>
      </c>
      <c r="BR13" s="249">
        <v>1.4531425251902969E-6</v>
      </c>
      <c r="BS13" s="249">
        <v>3.2088686989302957E-5</v>
      </c>
      <c r="BT13" s="249">
        <v>1.2780652066923953E-6</v>
      </c>
      <c r="BU13" s="249">
        <v>1.1635665792577426E-6</v>
      </c>
      <c r="BV13" s="249">
        <v>8.4270188797099904E-7</v>
      </c>
      <c r="BW13" s="249">
        <v>4.303913237510655E-7</v>
      </c>
      <c r="BX13" s="249">
        <v>6.2209713410319047E-6</v>
      </c>
      <c r="BY13" s="249">
        <v>5.9440904379520952E-7</v>
      </c>
      <c r="BZ13" s="249">
        <v>6.1047505669227035E-6</v>
      </c>
      <c r="CA13" s="249">
        <v>4.4439542457975477E-6</v>
      </c>
      <c r="CB13" s="249">
        <v>7.3112943988507607E-6</v>
      </c>
      <c r="CC13" s="249">
        <v>2.0893017280112443E-6</v>
      </c>
      <c r="CD13" s="249">
        <v>2.1563397233640685E-6</v>
      </c>
      <c r="CE13" s="249">
        <v>4.7570625654748489E-5</v>
      </c>
      <c r="CF13" s="249">
        <v>1.0538217144882573E-6</v>
      </c>
      <c r="CG13" s="249">
        <v>6.2748378135663392E-6</v>
      </c>
      <c r="CH13" s="249">
        <v>1.1710581948296892E-5</v>
      </c>
      <c r="CI13" s="249">
        <v>4.9286584886336265E-6</v>
      </c>
      <c r="CJ13" s="249">
        <v>8.8860041595314747E-6</v>
      </c>
      <c r="CK13" s="249">
        <v>1.1700347896391255E-5</v>
      </c>
      <c r="CL13" s="249">
        <v>8.9438240806362098E-6</v>
      </c>
      <c r="CM13" s="249">
        <v>6.4810475371362291E-4</v>
      </c>
      <c r="CN13" s="249">
        <v>7.7739057911614304E-4</v>
      </c>
      <c r="CO13" s="249">
        <v>2.7671926356973226E-4</v>
      </c>
      <c r="CP13" s="249">
        <v>1.6020091093057134E-6</v>
      </c>
      <c r="CQ13" s="249">
        <v>5.9574944784280062E-4</v>
      </c>
      <c r="CR13" s="249">
        <v>1.0884252448488813E-3</v>
      </c>
      <c r="CS13" s="249">
        <v>4.1238041614279263E-5</v>
      </c>
      <c r="CT13" s="249">
        <v>1.9078191815528925E-6</v>
      </c>
      <c r="CU13" s="249">
        <v>6.93386130144816E-6</v>
      </c>
      <c r="CV13" s="249">
        <v>1.5889855055520836E-6</v>
      </c>
      <c r="CW13" s="249">
        <v>2.5732682817814565E-6</v>
      </c>
      <c r="CX13" s="249">
        <v>2.4126611530834664E-3</v>
      </c>
      <c r="CY13" s="249">
        <v>6.371943080397088E-3</v>
      </c>
      <c r="CZ13" s="249">
        <v>4.0979728167808357E-6</v>
      </c>
      <c r="DA13" s="249">
        <v>2.8776161652467228E-4</v>
      </c>
      <c r="DB13" s="249">
        <v>2.792444434114903E-4</v>
      </c>
      <c r="DC13" s="249">
        <v>2.0916065542828856E-5</v>
      </c>
      <c r="DD13" s="250">
        <v>5.8294360466155288E-6</v>
      </c>
    </row>
    <row r="14" spans="1:108" x14ac:dyDescent="0.15">
      <c r="A14" s="251" t="s">
        <v>53</v>
      </c>
      <c r="B14" s="252" t="s">
        <v>5</v>
      </c>
      <c r="C14" s="253">
        <v>0</v>
      </c>
      <c r="D14" s="253">
        <v>0</v>
      </c>
      <c r="E14" s="253">
        <v>0</v>
      </c>
      <c r="F14" s="253">
        <v>0</v>
      </c>
      <c r="G14" s="253">
        <v>0</v>
      </c>
      <c r="H14" s="253">
        <v>0</v>
      </c>
      <c r="I14" s="253">
        <v>0</v>
      </c>
      <c r="J14" s="253">
        <v>0</v>
      </c>
      <c r="K14" s="253">
        <v>0</v>
      </c>
      <c r="L14" s="253">
        <v>0</v>
      </c>
      <c r="M14" s="253">
        <v>1</v>
      </c>
      <c r="N14" s="253">
        <v>0</v>
      </c>
      <c r="O14" s="253">
        <v>0</v>
      </c>
      <c r="P14" s="253">
        <v>0</v>
      </c>
      <c r="Q14" s="253">
        <v>0</v>
      </c>
      <c r="R14" s="253">
        <v>0</v>
      </c>
      <c r="S14" s="253">
        <v>0</v>
      </c>
      <c r="T14" s="253">
        <v>0</v>
      </c>
      <c r="U14" s="253">
        <v>0</v>
      </c>
      <c r="V14" s="253">
        <v>0</v>
      </c>
      <c r="W14" s="253">
        <v>0</v>
      </c>
      <c r="X14" s="253">
        <v>0</v>
      </c>
      <c r="Y14" s="253">
        <v>0</v>
      </c>
      <c r="Z14" s="253">
        <v>0</v>
      </c>
      <c r="AA14" s="253">
        <v>0</v>
      </c>
      <c r="AB14" s="253">
        <v>0</v>
      </c>
      <c r="AC14" s="253">
        <v>0</v>
      </c>
      <c r="AD14" s="253">
        <v>0</v>
      </c>
      <c r="AE14" s="253">
        <v>0</v>
      </c>
      <c r="AF14" s="253">
        <v>0</v>
      </c>
      <c r="AG14" s="253">
        <v>0</v>
      </c>
      <c r="AH14" s="253">
        <v>0</v>
      </c>
      <c r="AI14" s="253">
        <v>0</v>
      </c>
      <c r="AJ14" s="253">
        <v>0</v>
      </c>
      <c r="AK14" s="253">
        <v>0</v>
      </c>
      <c r="AL14" s="253">
        <v>0</v>
      </c>
      <c r="AM14" s="253">
        <v>0</v>
      </c>
      <c r="AN14" s="253">
        <v>0</v>
      </c>
      <c r="AO14" s="253">
        <v>0</v>
      </c>
      <c r="AP14" s="253">
        <v>0</v>
      </c>
      <c r="AQ14" s="253">
        <v>0</v>
      </c>
      <c r="AR14" s="253">
        <v>0</v>
      </c>
      <c r="AS14" s="253">
        <v>0</v>
      </c>
      <c r="AT14" s="253">
        <v>0</v>
      </c>
      <c r="AU14" s="253">
        <v>0</v>
      </c>
      <c r="AV14" s="253">
        <v>0</v>
      </c>
      <c r="AW14" s="253">
        <v>0</v>
      </c>
      <c r="AX14" s="253">
        <v>0</v>
      </c>
      <c r="AY14" s="253">
        <v>0</v>
      </c>
      <c r="AZ14" s="253">
        <v>0</v>
      </c>
      <c r="BA14" s="253">
        <v>0</v>
      </c>
      <c r="BB14" s="253">
        <v>0</v>
      </c>
      <c r="BC14" s="253">
        <v>0</v>
      </c>
      <c r="BD14" s="253">
        <v>0</v>
      </c>
      <c r="BE14" s="253">
        <v>0</v>
      </c>
      <c r="BF14" s="253">
        <v>0</v>
      </c>
      <c r="BG14" s="253">
        <v>0</v>
      </c>
      <c r="BH14" s="253">
        <v>0</v>
      </c>
      <c r="BI14" s="253">
        <v>0</v>
      </c>
      <c r="BJ14" s="253">
        <v>0</v>
      </c>
      <c r="BK14" s="253">
        <v>0</v>
      </c>
      <c r="BL14" s="253">
        <v>0</v>
      </c>
      <c r="BM14" s="253">
        <v>0</v>
      </c>
      <c r="BN14" s="253">
        <v>0</v>
      </c>
      <c r="BO14" s="253">
        <v>0</v>
      </c>
      <c r="BP14" s="253">
        <v>0</v>
      </c>
      <c r="BQ14" s="253">
        <v>0</v>
      </c>
      <c r="BR14" s="253">
        <v>0</v>
      </c>
      <c r="BS14" s="253">
        <v>0</v>
      </c>
      <c r="BT14" s="253">
        <v>0</v>
      </c>
      <c r="BU14" s="253">
        <v>0</v>
      </c>
      <c r="BV14" s="253">
        <v>0</v>
      </c>
      <c r="BW14" s="253">
        <v>0</v>
      </c>
      <c r="BX14" s="253">
        <v>0</v>
      </c>
      <c r="BY14" s="253">
        <v>0</v>
      </c>
      <c r="BZ14" s="253">
        <v>0</v>
      </c>
      <c r="CA14" s="253">
        <v>0</v>
      </c>
      <c r="CB14" s="253">
        <v>0</v>
      </c>
      <c r="CC14" s="253">
        <v>0</v>
      </c>
      <c r="CD14" s="253">
        <v>0</v>
      </c>
      <c r="CE14" s="253">
        <v>0</v>
      </c>
      <c r="CF14" s="253">
        <v>0</v>
      </c>
      <c r="CG14" s="253">
        <v>0</v>
      </c>
      <c r="CH14" s="253">
        <v>0</v>
      </c>
      <c r="CI14" s="253">
        <v>0</v>
      </c>
      <c r="CJ14" s="253">
        <v>0</v>
      </c>
      <c r="CK14" s="253">
        <v>0</v>
      </c>
      <c r="CL14" s="253">
        <v>0</v>
      </c>
      <c r="CM14" s="253">
        <v>0</v>
      </c>
      <c r="CN14" s="253">
        <v>0</v>
      </c>
      <c r="CO14" s="253">
        <v>0</v>
      </c>
      <c r="CP14" s="253">
        <v>0</v>
      </c>
      <c r="CQ14" s="253">
        <v>0</v>
      </c>
      <c r="CR14" s="253">
        <v>0</v>
      </c>
      <c r="CS14" s="253">
        <v>0</v>
      </c>
      <c r="CT14" s="253">
        <v>0</v>
      </c>
      <c r="CU14" s="253">
        <v>0</v>
      </c>
      <c r="CV14" s="253">
        <v>0</v>
      </c>
      <c r="CW14" s="253">
        <v>0</v>
      </c>
      <c r="CX14" s="253">
        <v>0</v>
      </c>
      <c r="CY14" s="253">
        <v>0</v>
      </c>
      <c r="CZ14" s="253">
        <v>0</v>
      </c>
      <c r="DA14" s="253">
        <v>0</v>
      </c>
      <c r="DB14" s="253">
        <v>0</v>
      </c>
      <c r="DC14" s="253">
        <v>0</v>
      </c>
      <c r="DD14" s="254">
        <v>0</v>
      </c>
    </row>
    <row r="15" spans="1:108" x14ac:dyDescent="0.15">
      <c r="A15" s="255" t="s">
        <v>54</v>
      </c>
      <c r="B15" s="248" t="s">
        <v>55</v>
      </c>
      <c r="C15" s="249">
        <v>1.8528129896244869E-5</v>
      </c>
      <c r="D15" s="249">
        <v>1.015796450790248E-5</v>
      </c>
      <c r="E15" s="249">
        <v>1.9417695837293554E-5</v>
      </c>
      <c r="F15" s="249">
        <v>1.5729888915287714E-4</v>
      </c>
      <c r="G15" s="249">
        <v>3.936946884181558E-4</v>
      </c>
      <c r="H15" s="249">
        <v>0</v>
      </c>
      <c r="I15" s="249">
        <v>1.0390970605290958E-5</v>
      </c>
      <c r="J15" s="249">
        <v>2.0752243051912557E-5</v>
      </c>
      <c r="K15" s="249">
        <v>4.1480803280249307E-5</v>
      </c>
      <c r="L15" s="249">
        <v>8.4348488840791654E-6</v>
      </c>
      <c r="M15" s="249">
        <v>0</v>
      </c>
      <c r="N15" s="249">
        <v>1.0111773685170127</v>
      </c>
      <c r="O15" s="249">
        <v>1.5731631294413087E-2</v>
      </c>
      <c r="P15" s="249">
        <v>6.9111143859278056E-5</v>
      </c>
      <c r="Q15" s="249">
        <v>5.8947879275132622E-4</v>
      </c>
      <c r="R15" s="249">
        <v>1.3543277641545005E-4</v>
      </c>
      <c r="S15" s="249">
        <v>4.6784021345900028E-5</v>
      </c>
      <c r="T15" s="249">
        <v>3.9696120748646522E-5</v>
      </c>
      <c r="U15" s="249">
        <v>7.9954481191088224E-5</v>
      </c>
      <c r="V15" s="249">
        <v>8.422239074957368E-6</v>
      </c>
      <c r="W15" s="249">
        <v>0</v>
      </c>
      <c r="X15" s="249">
        <v>6.3196247276419155E-6</v>
      </c>
      <c r="Y15" s="249">
        <v>0</v>
      </c>
      <c r="Z15" s="249">
        <v>6.1154206993706808E-6</v>
      </c>
      <c r="AA15" s="249">
        <v>7.5249457821943458E-6</v>
      </c>
      <c r="AB15" s="249">
        <v>2.9604550649422614E-6</v>
      </c>
      <c r="AC15" s="249">
        <v>5.3232615191360667E-6</v>
      </c>
      <c r="AD15" s="249">
        <v>4.9828814262618362E-5</v>
      </c>
      <c r="AE15" s="249">
        <v>1.2542671026097468E-3</v>
      </c>
      <c r="AF15" s="249">
        <v>2.1764345602784435E-3</v>
      </c>
      <c r="AG15" s="249">
        <v>5.2663508340228588E-5</v>
      </c>
      <c r="AH15" s="249">
        <v>1.2068970584886871E-5</v>
      </c>
      <c r="AI15" s="249">
        <v>1.4093946591129191E-5</v>
      </c>
      <c r="AJ15" s="249">
        <v>3.7640121396607972E-4</v>
      </c>
      <c r="AK15" s="249">
        <v>0</v>
      </c>
      <c r="AL15" s="249">
        <v>0</v>
      </c>
      <c r="AM15" s="249">
        <v>0</v>
      </c>
      <c r="AN15" s="249">
        <v>5.0483349376332033E-6</v>
      </c>
      <c r="AO15" s="249">
        <v>8.9999360459393267E-6</v>
      </c>
      <c r="AP15" s="249">
        <v>7.341616763629321E-5</v>
      </c>
      <c r="AQ15" s="249">
        <v>1.5528070402002459E-5</v>
      </c>
      <c r="AR15" s="249">
        <v>2.4382021261659894E-5</v>
      </c>
      <c r="AS15" s="249">
        <v>1.2707801754048972E-5</v>
      </c>
      <c r="AT15" s="249">
        <v>7.3007712076341143E-5</v>
      </c>
      <c r="AU15" s="249">
        <v>3.7422135699367828E-5</v>
      </c>
      <c r="AV15" s="249">
        <v>1.5007212016851022E-4</v>
      </c>
      <c r="AW15" s="249">
        <v>2.0072135109023453E-5</v>
      </c>
      <c r="AX15" s="249">
        <v>6.8864992555690388E-6</v>
      </c>
      <c r="AY15" s="249">
        <v>1.7681307636617616E-4</v>
      </c>
      <c r="AZ15" s="249">
        <v>1.1081341636068328E-5</v>
      </c>
      <c r="BA15" s="249">
        <v>1.2222388924740743E-5</v>
      </c>
      <c r="BB15" s="249">
        <v>1.5002661173595274E-5</v>
      </c>
      <c r="BC15" s="249">
        <v>1.2725693469180108E-5</v>
      </c>
      <c r="BD15" s="249">
        <v>0</v>
      </c>
      <c r="BE15" s="249">
        <v>8.0891124452325058E-6</v>
      </c>
      <c r="BF15" s="249">
        <v>1.4256094937879293E-5</v>
      </c>
      <c r="BG15" s="249">
        <v>1.7277677076439458E-4</v>
      </c>
      <c r="BH15" s="249">
        <v>3.1156655198411664E-5</v>
      </c>
      <c r="BI15" s="249">
        <v>1.8323608875887322E-4</v>
      </c>
      <c r="BJ15" s="249">
        <v>3.9505505575013544E-5</v>
      </c>
      <c r="BK15" s="249">
        <v>3.6319292188783858E-5</v>
      </c>
      <c r="BL15" s="249">
        <v>1.7103235303326205E-4</v>
      </c>
      <c r="BM15" s="249">
        <v>1.6511990908912326E-5</v>
      </c>
      <c r="BN15" s="249">
        <v>9.9116512834718286E-6</v>
      </c>
      <c r="BO15" s="249">
        <v>7.9782885695016433E-6</v>
      </c>
      <c r="BP15" s="249">
        <v>8.9530547932541968E-6</v>
      </c>
      <c r="BQ15" s="249">
        <v>1.841670862442012E-5</v>
      </c>
      <c r="BR15" s="249">
        <v>1.1930756937369608E-5</v>
      </c>
      <c r="BS15" s="249">
        <v>2.5830327014796513E-5</v>
      </c>
      <c r="BT15" s="249">
        <v>9.6934433453667087E-6</v>
      </c>
      <c r="BU15" s="249">
        <v>6.3751957649776317E-6</v>
      </c>
      <c r="BV15" s="249">
        <v>5.0064274046398698E-6</v>
      </c>
      <c r="BW15" s="249">
        <v>3.1455163311748855E-6</v>
      </c>
      <c r="BX15" s="249">
        <v>3.6368603356918784E-5</v>
      </c>
      <c r="BY15" s="249">
        <v>3.6164899185029263E-6</v>
      </c>
      <c r="BZ15" s="249">
        <v>1.2831021103233232E-5</v>
      </c>
      <c r="CA15" s="249">
        <v>3.2166906453823268E-4</v>
      </c>
      <c r="CB15" s="249">
        <v>1.5215131902107142E-5</v>
      </c>
      <c r="CC15" s="249">
        <v>4.6277247239640833E-5</v>
      </c>
      <c r="CD15" s="249">
        <v>2.9143900469622094E-5</v>
      </c>
      <c r="CE15" s="249">
        <v>3.8159337847638529E-5</v>
      </c>
      <c r="CF15" s="249">
        <v>1.3091004488869099E-5</v>
      </c>
      <c r="CG15" s="249">
        <v>1.0036562012467957E-5</v>
      </c>
      <c r="CH15" s="249">
        <v>1.5350661162615766E-5</v>
      </c>
      <c r="CI15" s="249">
        <v>3.4186286968833368E-5</v>
      </c>
      <c r="CJ15" s="249">
        <v>1.3178122291927356E-5</v>
      </c>
      <c r="CK15" s="249">
        <v>1.3250863941205997E-5</v>
      </c>
      <c r="CL15" s="249">
        <v>1.3015506708829717E-5</v>
      </c>
      <c r="CM15" s="249">
        <v>5.9636288721793606E-6</v>
      </c>
      <c r="CN15" s="249">
        <v>5.840535751487376E-6</v>
      </c>
      <c r="CO15" s="249">
        <v>1.4388313502374849E-5</v>
      </c>
      <c r="CP15" s="249">
        <v>1.3765289983058566E-4</v>
      </c>
      <c r="CQ15" s="249">
        <v>2.0832515739314079E-5</v>
      </c>
      <c r="CR15" s="249">
        <v>1.9266925969951186E-5</v>
      </c>
      <c r="CS15" s="249">
        <v>5.7870180815459285E-5</v>
      </c>
      <c r="CT15" s="249">
        <v>1.5178865423663585E-5</v>
      </c>
      <c r="CU15" s="249">
        <v>9.9345669737316731E-6</v>
      </c>
      <c r="CV15" s="249">
        <v>6.3908085242600093E-6</v>
      </c>
      <c r="CW15" s="249">
        <v>3.2437195797397733E-5</v>
      </c>
      <c r="CX15" s="249">
        <v>6.5725306844864172E-5</v>
      </c>
      <c r="CY15" s="249">
        <v>1.1519860438250268E-5</v>
      </c>
      <c r="CZ15" s="249">
        <v>3.1061086232904416E-5</v>
      </c>
      <c r="DA15" s="249">
        <v>2.1031241666097909E-4</v>
      </c>
      <c r="DB15" s="249">
        <v>2.531218321250791E-5</v>
      </c>
      <c r="DC15" s="249">
        <v>1.0660348012916277E-3</v>
      </c>
      <c r="DD15" s="250">
        <v>1.5817998685011985E-5</v>
      </c>
    </row>
    <row r="16" spans="1:108" x14ac:dyDescent="0.15">
      <c r="A16" s="255" t="s">
        <v>56</v>
      </c>
      <c r="B16" s="248" t="s">
        <v>57</v>
      </c>
      <c r="C16" s="249">
        <v>3.3029445748525846E-4</v>
      </c>
      <c r="D16" s="249">
        <v>1.035568619749099E-4</v>
      </c>
      <c r="E16" s="249">
        <v>3.3149665667082511E-4</v>
      </c>
      <c r="F16" s="249">
        <v>4.4779632124573056E-5</v>
      </c>
      <c r="G16" s="249">
        <v>2.6810494594600536E-4</v>
      </c>
      <c r="H16" s="249">
        <v>0</v>
      </c>
      <c r="I16" s="249">
        <v>1.7349305592783971E-4</v>
      </c>
      <c r="J16" s="249">
        <v>1.3267321865697033E-4</v>
      </c>
      <c r="K16" s="249">
        <v>7.5871163480923913E-5</v>
      </c>
      <c r="L16" s="249">
        <v>7.4797897477042996E-5</v>
      </c>
      <c r="M16" s="249">
        <v>0</v>
      </c>
      <c r="N16" s="249">
        <v>1.8988008460047617E-4</v>
      </c>
      <c r="O16" s="249">
        <v>1.0009504808877758</v>
      </c>
      <c r="P16" s="249">
        <v>1.1953047450049341E-4</v>
      </c>
      <c r="Q16" s="249">
        <v>1.4366826546239838E-4</v>
      </c>
      <c r="R16" s="249">
        <v>1.1072171465601777E-4</v>
      </c>
      <c r="S16" s="249">
        <v>1.1129435500513657E-4</v>
      </c>
      <c r="T16" s="249">
        <v>4.6514124024775498E-5</v>
      </c>
      <c r="U16" s="249">
        <v>3.3592233506474337E-4</v>
      </c>
      <c r="V16" s="249">
        <v>8.0939974709536355E-5</v>
      </c>
      <c r="W16" s="249">
        <v>0</v>
      </c>
      <c r="X16" s="249">
        <v>6.796375510292367E-5</v>
      </c>
      <c r="Y16" s="249">
        <v>0</v>
      </c>
      <c r="Z16" s="249">
        <v>8.9529969051643524E-5</v>
      </c>
      <c r="AA16" s="249">
        <v>5.8862211734089652E-5</v>
      </c>
      <c r="AB16" s="249">
        <v>5.6003452682713113E-6</v>
      </c>
      <c r="AC16" s="249">
        <v>4.1497358691741774E-5</v>
      </c>
      <c r="AD16" s="249">
        <v>4.1994993579728832E-5</v>
      </c>
      <c r="AE16" s="249">
        <v>1.5202472277249944E-4</v>
      </c>
      <c r="AF16" s="249">
        <v>1.3700307279316255E-4</v>
      </c>
      <c r="AG16" s="249">
        <v>2.1202836877980621E-4</v>
      </c>
      <c r="AH16" s="249">
        <v>9.5010738117271378E-5</v>
      </c>
      <c r="AI16" s="249">
        <v>3.2072020143181554E-4</v>
      </c>
      <c r="AJ16" s="249">
        <v>1.3969836027898119E-4</v>
      </c>
      <c r="AK16" s="249">
        <v>0</v>
      </c>
      <c r="AL16" s="249">
        <v>0</v>
      </c>
      <c r="AM16" s="249">
        <v>0</v>
      </c>
      <c r="AN16" s="249">
        <v>5.0198410612449989E-5</v>
      </c>
      <c r="AO16" s="249">
        <v>6.5919724377615579E-5</v>
      </c>
      <c r="AP16" s="249">
        <v>9.6311433026798575E-5</v>
      </c>
      <c r="AQ16" s="249">
        <v>8.2563363309671222E-5</v>
      </c>
      <c r="AR16" s="249">
        <v>7.8329527797947561E-5</v>
      </c>
      <c r="AS16" s="249">
        <v>1.0360883989651582E-4</v>
      </c>
      <c r="AT16" s="249">
        <v>1.0242693249041226E-4</v>
      </c>
      <c r="AU16" s="249">
        <v>7.9734747402514288E-5</v>
      </c>
      <c r="AV16" s="249">
        <v>2.2866295733854549E-4</v>
      </c>
      <c r="AW16" s="249">
        <v>2.6614344773550334E-4</v>
      </c>
      <c r="AX16" s="249">
        <v>8.3841526581882373E-5</v>
      </c>
      <c r="AY16" s="249">
        <v>3.4709530177031301E-4</v>
      </c>
      <c r="AZ16" s="249">
        <v>9.2515318993430565E-5</v>
      </c>
      <c r="BA16" s="249">
        <v>1.2170891075796604E-4</v>
      </c>
      <c r="BB16" s="249">
        <v>2.191220451353819E-4</v>
      </c>
      <c r="BC16" s="249">
        <v>1.2525021843883176E-4</v>
      </c>
      <c r="BD16" s="249">
        <v>0</v>
      </c>
      <c r="BE16" s="249">
        <v>6.186512624102045E-5</v>
      </c>
      <c r="BF16" s="249">
        <v>3.1055224892214158E-5</v>
      </c>
      <c r="BG16" s="249">
        <v>8.2943621648567701E-5</v>
      </c>
      <c r="BH16" s="249">
        <v>3.0672659848731245E-5</v>
      </c>
      <c r="BI16" s="249">
        <v>3.0175373627276979E-4</v>
      </c>
      <c r="BJ16" s="249">
        <v>1.4978189926689251E-4</v>
      </c>
      <c r="BK16" s="249">
        <v>2.1347902631643648E-4</v>
      </c>
      <c r="BL16" s="249">
        <v>1.2763369397418131E-4</v>
      </c>
      <c r="BM16" s="249">
        <v>1.1045796354949435E-4</v>
      </c>
      <c r="BN16" s="249">
        <v>1.2889582848510408E-4</v>
      </c>
      <c r="BO16" s="249">
        <v>5.6745842183921735E-5</v>
      </c>
      <c r="BP16" s="249">
        <v>4.8717100892891889E-5</v>
      </c>
      <c r="BQ16" s="249">
        <v>1.0616507739618413E-4</v>
      </c>
      <c r="BR16" s="249">
        <v>1.3191404899262079E-4</v>
      </c>
      <c r="BS16" s="249">
        <v>2.3177344222284317E-4</v>
      </c>
      <c r="BT16" s="249">
        <v>1.0637552144669447E-4</v>
      </c>
      <c r="BU16" s="249">
        <v>3.8370942978802262E-5</v>
      </c>
      <c r="BV16" s="249">
        <v>2.0991661009598975E-5</v>
      </c>
      <c r="BW16" s="249">
        <v>1.1146442638431718E-5</v>
      </c>
      <c r="BX16" s="249">
        <v>9.3582556235341857E-5</v>
      </c>
      <c r="BY16" s="249">
        <v>3.064876996233614E-5</v>
      </c>
      <c r="BZ16" s="249">
        <v>9.0940100859019575E-5</v>
      </c>
      <c r="CA16" s="249">
        <v>3.4030376761937922E-4</v>
      </c>
      <c r="CB16" s="249">
        <v>1.4391630684768776E-4</v>
      </c>
      <c r="CC16" s="249">
        <v>3.7425129058956144E-5</v>
      </c>
      <c r="CD16" s="249">
        <v>9.1309019131684223E-5</v>
      </c>
      <c r="CE16" s="249">
        <v>1.3475416219819764E-4</v>
      </c>
      <c r="CF16" s="249">
        <v>1.4836489771332848E-4</v>
      </c>
      <c r="CG16" s="249">
        <v>6.1007687860432893E-5</v>
      </c>
      <c r="CH16" s="249">
        <v>8.7814080619759115E-5</v>
      </c>
      <c r="CI16" s="249">
        <v>9.1908397418370051E-5</v>
      </c>
      <c r="CJ16" s="249">
        <v>1.1107915520526957E-4</v>
      </c>
      <c r="CK16" s="249">
        <v>9.2134648156639155E-5</v>
      </c>
      <c r="CL16" s="249">
        <v>1.8428118121463166E-4</v>
      </c>
      <c r="CM16" s="249">
        <v>2.0730625609298811E-5</v>
      </c>
      <c r="CN16" s="249">
        <v>6.8426099324151048E-5</v>
      </c>
      <c r="CO16" s="249">
        <v>1.8817041933877563E-4</v>
      </c>
      <c r="CP16" s="249">
        <v>2.2378707130799039E-4</v>
      </c>
      <c r="CQ16" s="249">
        <v>3.6890829301526021E-4</v>
      </c>
      <c r="CR16" s="249">
        <v>2.2366342996320347E-4</v>
      </c>
      <c r="CS16" s="249">
        <v>2.0595518583922932E-3</v>
      </c>
      <c r="CT16" s="249">
        <v>1.9616101930940375E-4</v>
      </c>
      <c r="CU16" s="249">
        <v>7.4084750997482996E-5</v>
      </c>
      <c r="CV16" s="249">
        <v>5.9204713867588555E-5</v>
      </c>
      <c r="CW16" s="249">
        <v>1.5312634311938047E-4</v>
      </c>
      <c r="CX16" s="249">
        <v>6.8204489207067409E-4</v>
      </c>
      <c r="CY16" s="249">
        <v>8.8095137622676102E-5</v>
      </c>
      <c r="CZ16" s="249">
        <v>4.480876398880951E-4</v>
      </c>
      <c r="DA16" s="249">
        <v>3.7368013688946687E-4</v>
      </c>
      <c r="DB16" s="249">
        <v>2.7639667433228471E-4</v>
      </c>
      <c r="DC16" s="249">
        <v>2.2976657712021152E-4</v>
      </c>
      <c r="DD16" s="250">
        <v>9.5029009169537187E-5</v>
      </c>
    </row>
    <row r="17" spans="1:108" x14ac:dyDescent="0.15">
      <c r="A17" s="255" t="s">
        <v>58</v>
      </c>
      <c r="B17" s="248" t="s">
        <v>59</v>
      </c>
      <c r="C17" s="249">
        <v>1.1067879740709714E-4</v>
      </c>
      <c r="D17" s="249">
        <v>1.2291324913835714E-3</v>
      </c>
      <c r="E17" s="249">
        <v>1.6504150940376781E-4</v>
      </c>
      <c r="F17" s="249">
        <v>3.6725459491193518E-3</v>
      </c>
      <c r="G17" s="249">
        <v>4.6521237350713538E-4</v>
      </c>
      <c r="H17" s="249">
        <v>0</v>
      </c>
      <c r="I17" s="249">
        <v>1.4219963325757986E-4</v>
      </c>
      <c r="J17" s="249">
        <v>5.1728634573923644E-4</v>
      </c>
      <c r="K17" s="249">
        <v>1.9559864430632244E-4</v>
      </c>
      <c r="L17" s="249">
        <v>5.0809654932468847E-4</v>
      </c>
      <c r="M17" s="249">
        <v>0</v>
      </c>
      <c r="N17" s="249">
        <v>8.9763087084372321E-5</v>
      </c>
      <c r="O17" s="249">
        <v>2.2371923578771489E-4</v>
      </c>
      <c r="P17" s="249">
        <v>1.0351176120900647</v>
      </c>
      <c r="Q17" s="249">
        <v>4.0322205592447792E-2</v>
      </c>
      <c r="R17" s="249">
        <v>6.2052295775182245E-2</v>
      </c>
      <c r="S17" s="249">
        <v>4.6963165616352104E-3</v>
      </c>
      <c r="T17" s="249">
        <v>1.8670806713212999E-3</v>
      </c>
      <c r="U17" s="249">
        <v>1.7048566601835229E-4</v>
      </c>
      <c r="V17" s="249">
        <v>2.0654265431369862E-4</v>
      </c>
      <c r="W17" s="249">
        <v>0</v>
      </c>
      <c r="X17" s="249">
        <v>2.2946122135603561E-4</v>
      </c>
      <c r="Y17" s="249">
        <v>0</v>
      </c>
      <c r="Z17" s="249">
        <v>1.1608912839690757E-4</v>
      </c>
      <c r="AA17" s="249">
        <v>1.5392451099039309E-4</v>
      </c>
      <c r="AB17" s="249">
        <v>1.2116371976630407E-5</v>
      </c>
      <c r="AC17" s="249">
        <v>5.5481818615754637E-5</v>
      </c>
      <c r="AD17" s="249">
        <v>1.7706221973149113E-4</v>
      </c>
      <c r="AE17" s="249">
        <v>1.0269148483430947E-4</v>
      </c>
      <c r="AF17" s="249">
        <v>2.5362783832650997E-4</v>
      </c>
      <c r="AG17" s="249">
        <v>2.0448283467814571E-3</v>
      </c>
      <c r="AH17" s="249">
        <v>1.0838470809152233E-4</v>
      </c>
      <c r="AI17" s="249">
        <v>8.4158503768105557E-3</v>
      </c>
      <c r="AJ17" s="249">
        <v>6.9551582392496055E-4</v>
      </c>
      <c r="AK17" s="249">
        <v>0</v>
      </c>
      <c r="AL17" s="249">
        <v>0</v>
      </c>
      <c r="AM17" s="249">
        <v>0</v>
      </c>
      <c r="AN17" s="249">
        <v>4.2871412337391509E-5</v>
      </c>
      <c r="AO17" s="249">
        <v>8.698450234770386E-5</v>
      </c>
      <c r="AP17" s="249">
        <v>2.2591684572743277E-4</v>
      </c>
      <c r="AQ17" s="249">
        <v>4.2868021523028408E-4</v>
      </c>
      <c r="AR17" s="249">
        <v>3.147897149217532E-4</v>
      </c>
      <c r="AS17" s="249">
        <v>9.473948851141787E-5</v>
      </c>
      <c r="AT17" s="249">
        <v>9.3320760469262995E-5</v>
      </c>
      <c r="AU17" s="249">
        <v>5.1968535285697116E-4</v>
      </c>
      <c r="AV17" s="249">
        <v>1.4131394343098715E-4</v>
      </c>
      <c r="AW17" s="249">
        <v>3.5184226365457126E-4</v>
      </c>
      <c r="AX17" s="249">
        <v>2.1566015872715919E-4</v>
      </c>
      <c r="AY17" s="249">
        <v>2.3611227172092692E-4</v>
      </c>
      <c r="AZ17" s="249">
        <v>9.4103051601249454E-5</v>
      </c>
      <c r="BA17" s="249">
        <v>1.4500846001660084E-4</v>
      </c>
      <c r="BB17" s="249">
        <v>1.4026782124227711E-4</v>
      </c>
      <c r="BC17" s="249">
        <v>1.1572779123032717E-4</v>
      </c>
      <c r="BD17" s="249">
        <v>0</v>
      </c>
      <c r="BE17" s="249">
        <v>2.0337323282869718E-4</v>
      </c>
      <c r="BF17" s="249">
        <v>9.5575614994403417E-5</v>
      </c>
      <c r="BG17" s="249">
        <v>6.1946902821339266E-4</v>
      </c>
      <c r="BH17" s="249">
        <v>3.7572651582487066E-4</v>
      </c>
      <c r="BI17" s="249">
        <v>7.8333479449569521E-3</v>
      </c>
      <c r="BJ17" s="249">
        <v>5.7540445548798771E-5</v>
      </c>
      <c r="BK17" s="249">
        <v>2.0266834730461983E-2</v>
      </c>
      <c r="BL17" s="249">
        <v>4.8619686606183373E-3</v>
      </c>
      <c r="BM17" s="249">
        <v>6.8633377283278054E-4</v>
      </c>
      <c r="BN17" s="249">
        <v>1.2175158239063088E-3</v>
      </c>
      <c r="BO17" s="249">
        <v>1.0705739744287866E-3</v>
      </c>
      <c r="BP17" s="249">
        <v>1.5620871760037327E-4</v>
      </c>
      <c r="BQ17" s="249">
        <v>2.3472434062480046E-4</v>
      </c>
      <c r="BR17" s="249">
        <v>1.3141088818625034E-4</v>
      </c>
      <c r="BS17" s="249">
        <v>2.7995529249241101E-4</v>
      </c>
      <c r="BT17" s="249">
        <v>1.112275957745747E-4</v>
      </c>
      <c r="BU17" s="249">
        <v>7.6990970895084184E-5</v>
      </c>
      <c r="BV17" s="249">
        <v>1.0014214281391281E-4</v>
      </c>
      <c r="BW17" s="249">
        <v>7.6921650011025397E-5</v>
      </c>
      <c r="BX17" s="249">
        <v>1.3176719531976042E-4</v>
      </c>
      <c r="BY17" s="249">
        <v>1.3063093224311495E-5</v>
      </c>
      <c r="BZ17" s="249">
        <v>1.1678661108162648E-4</v>
      </c>
      <c r="CA17" s="249">
        <v>2.2828832833495302E-4</v>
      </c>
      <c r="CB17" s="249">
        <v>6.7861011019841255E-5</v>
      </c>
      <c r="CC17" s="249">
        <v>7.9381598548130023E-5</v>
      </c>
      <c r="CD17" s="249">
        <v>3.490761377353157E-4</v>
      </c>
      <c r="CE17" s="249">
        <v>2.7370135361216342E-4</v>
      </c>
      <c r="CF17" s="249">
        <v>6.7089556825379731E-5</v>
      </c>
      <c r="CG17" s="249">
        <v>1.3540644673576261E-4</v>
      </c>
      <c r="CH17" s="249">
        <v>2.1939517238405825E-4</v>
      </c>
      <c r="CI17" s="249">
        <v>1.8616034847587765E-4</v>
      </c>
      <c r="CJ17" s="249">
        <v>1.8495657186818953E-4</v>
      </c>
      <c r="CK17" s="249">
        <v>1.7207548705575222E-3</v>
      </c>
      <c r="CL17" s="249">
        <v>8.8993406827561839E-5</v>
      </c>
      <c r="CM17" s="249">
        <v>1.1934548321695841E-4</v>
      </c>
      <c r="CN17" s="249">
        <v>8.6890077791438035E-5</v>
      </c>
      <c r="CO17" s="249">
        <v>7.4339459255979974E-5</v>
      </c>
      <c r="CP17" s="249">
        <v>2.1507134280186906E-4</v>
      </c>
      <c r="CQ17" s="249">
        <v>1.9151311719704814E-4</v>
      </c>
      <c r="CR17" s="249">
        <v>1.3416839157083293E-4</v>
      </c>
      <c r="CS17" s="249">
        <v>3.0695467906956242E-4</v>
      </c>
      <c r="CT17" s="249">
        <v>6.1231270020384684E-5</v>
      </c>
      <c r="CU17" s="249">
        <v>2.1993298116340112E-4</v>
      </c>
      <c r="CV17" s="249">
        <v>4.4916398509249439E-5</v>
      </c>
      <c r="CW17" s="249">
        <v>2.3793976916362252E-4</v>
      </c>
      <c r="CX17" s="249">
        <v>2.5391445743153264E-4</v>
      </c>
      <c r="CY17" s="249">
        <v>4.2023095701343308E-4</v>
      </c>
      <c r="CZ17" s="249">
        <v>2.4794819136619828E-4</v>
      </c>
      <c r="DA17" s="249">
        <v>3.8725852278787844E-4</v>
      </c>
      <c r="DB17" s="249">
        <v>2.147384677346817E-4</v>
      </c>
      <c r="DC17" s="249">
        <v>2.2093420965683692E-3</v>
      </c>
      <c r="DD17" s="250">
        <v>7.0625909736926398E-5</v>
      </c>
    </row>
    <row r="18" spans="1:108" x14ac:dyDescent="0.15">
      <c r="A18" s="255" t="s">
        <v>60</v>
      </c>
      <c r="B18" s="248" t="s">
        <v>61</v>
      </c>
      <c r="C18" s="249">
        <v>7.0953716585387758E-5</v>
      </c>
      <c r="D18" s="249">
        <v>6.5466004692336295E-5</v>
      </c>
      <c r="E18" s="249">
        <v>8.6184126994252611E-5</v>
      </c>
      <c r="F18" s="249">
        <v>1.5301509587340172E-4</v>
      </c>
      <c r="G18" s="249">
        <v>1.9959950302117177E-4</v>
      </c>
      <c r="H18" s="249">
        <v>0</v>
      </c>
      <c r="I18" s="249">
        <v>3.1952891470266227E-4</v>
      </c>
      <c r="J18" s="249">
        <v>1.199715357200441E-4</v>
      </c>
      <c r="K18" s="249">
        <v>1.0875526449654344E-4</v>
      </c>
      <c r="L18" s="249">
        <v>7.4560519670033884E-5</v>
      </c>
      <c r="M18" s="249">
        <v>0</v>
      </c>
      <c r="N18" s="249">
        <v>2.4362291453056066E-4</v>
      </c>
      <c r="O18" s="249">
        <v>2.3838777508749081E-4</v>
      </c>
      <c r="P18" s="249">
        <v>1.5800755162102972E-4</v>
      </c>
      <c r="Q18" s="249">
        <v>1.0066856191885185</v>
      </c>
      <c r="R18" s="249">
        <v>3.4336720385187149E-4</v>
      </c>
      <c r="S18" s="249">
        <v>3.2170631064065437E-4</v>
      </c>
      <c r="T18" s="249">
        <v>1.8263620243324125E-4</v>
      </c>
      <c r="U18" s="249">
        <v>3.592014040460011E-4</v>
      </c>
      <c r="V18" s="249">
        <v>4.0037508300363387E-4</v>
      </c>
      <c r="W18" s="249">
        <v>0</v>
      </c>
      <c r="X18" s="249">
        <v>3.523944512675959E-4</v>
      </c>
      <c r="Y18" s="249">
        <v>0</v>
      </c>
      <c r="Z18" s="249">
        <v>4.8670342338703545E-4</v>
      </c>
      <c r="AA18" s="249">
        <v>1.7347510098905135E-4</v>
      </c>
      <c r="AB18" s="249">
        <v>1.5190246574931614E-5</v>
      </c>
      <c r="AC18" s="249">
        <v>9.5837749596716293E-5</v>
      </c>
      <c r="AD18" s="249">
        <v>2.9392693552428902E-4</v>
      </c>
      <c r="AE18" s="249">
        <v>3.4966354316398254E-4</v>
      </c>
      <c r="AF18" s="249">
        <v>7.3149351901398768E-5</v>
      </c>
      <c r="AG18" s="249">
        <v>1.28658868668816E-4</v>
      </c>
      <c r="AH18" s="249">
        <v>2.7556640369197968E-4</v>
      </c>
      <c r="AI18" s="249">
        <v>1.3561603488255489E-3</v>
      </c>
      <c r="AJ18" s="249">
        <v>3.7437369645802607E-4</v>
      </c>
      <c r="AK18" s="249">
        <v>0</v>
      </c>
      <c r="AL18" s="249">
        <v>0</v>
      </c>
      <c r="AM18" s="249">
        <v>0</v>
      </c>
      <c r="AN18" s="249">
        <v>5.1266666554554926E-5</v>
      </c>
      <c r="AO18" s="249">
        <v>1.3359059466575311E-4</v>
      </c>
      <c r="AP18" s="249">
        <v>2.99080756124406E-4</v>
      </c>
      <c r="AQ18" s="249">
        <v>1.5109619472356806E-4</v>
      </c>
      <c r="AR18" s="249">
        <v>1.2472286053792736E-4</v>
      </c>
      <c r="AS18" s="249">
        <v>1.8464405094199674E-4</v>
      </c>
      <c r="AT18" s="249">
        <v>2.1708772670648912E-4</v>
      </c>
      <c r="AU18" s="249">
        <v>2.0314054189762834E-4</v>
      </c>
      <c r="AV18" s="249">
        <v>3.8048901423673941E-4</v>
      </c>
      <c r="AW18" s="249">
        <v>4.0783887361911552E-4</v>
      </c>
      <c r="AX18" s="249">
        <v>2.1831431235128817E-4</v>
      </c>
      <c r="AY18" s="249">
        <v>3.7765074362349258E-4</v>
      </c>
      <c r="AZ18" s="249">
        <v>2.3366666277263866E-4</v>
      </c>
      <c r="BA18" s="249">
        <v>2.7408653707080731E-4</v>
      </c>
      <c r="BB18" s="249">
        <v>5.502362745733086E-4</v>
      </c>
      <c r="BC18" s="249">
        <v>4.3396173953071581E-4</v>
      </c>
      <c r="BD18" s="249">
        <v>0</v>
      </c>
      <c r="BE18" s="249">
        <v>1.3186718302482495E-4</v>
      </c>
      <c r="BF18" s="249">
        <v>8.392893663571552E-5</v>
      </c>
      <c r="BG18" s="249">
        <v>7.0735276782996103E-4</v>
      </c>
      <c r="BH18" s="249">
        <v>1.4657867857024832E-4</v>
      </c>
      <c r="BI18" s="249">
        <v>8.1368078144563173E-4</v>
      </c>
      <c r="BJ18" s="249">
        <v>1.5823948555308069E-4</v>
      </c>
      <c r="BK18" s="249">
        <v>2.5558999612069265E-3</v>
      </c>
      <c r="BL18" s="249">
        <v>5.5543060910470624E-3</v>
      </c>
      <c r="BM18" s="249">
        <v>1.3567475985609698E-4</v>
      </c>
      <c r="BN18" s="249">
        <v>1.2788382234654586E-4</v>
      </c>
      <c r="BO18" s="249">
        <v>4.225209164593662E-4</v>
      </c>
      <c r="BP18" s="249">
        <v>2.9950152734710232E-4</v>
      </c>
      <c r="BQ18" s="249">
        <v>1.1444087897820993E-3</v>
      </c>
      <c r="BR18" s="249">
        <v>7.3866591936707011E-4</v>
      </c>
      <c r="BS18" s="249">
        <v>3.5505426294316187E-4</v>
      </c>
      <c r="BT18" s="249">
        <v>7.003497496130915E-4</v>
      </c>
      <c r="BU18" s="249">
        <v>2.9528488596995933E-4</v>
      </c>
      <c r="BV18" s="249">
        <v>4.8754920820496568E-4</v>
      </c>
      <c r="BW18" s="249">
        <v>1.7889984342580139E-4</v>
      </c>
      <c r="BX18" s="249">
        <v>2.5631740069264361E-4</v>
      </c>
      <c r="BY18" s="249">
        <v>5.6597686953133138E-5</v>
      </c>
      <c r="BZ18" s="249">
        <v>2.2996090825965396E-4</v>
      </c>
      <c r="CA18" s="249">
        <v>6.8568400708871405E-4</v>
      </c>
      <c r="CB18" s="249">
        <v>3.3974993091052768E-4</v>
      </c>
      <c r="CC18" s="249">
        <v>1.7562404899297386E-4</v>
      </c>
      <c r="CD18" s="249">
        <v>7.0698975478025337E-4</v>
      </c>
      <c r="CE18" s="249">
        <v>8.2609991252001664E-4</v>
      </c>
      <c r="CF18" s="249">
        <v>1.5095730375997349E-4</v>
      </c>
      <c r="CG18" s="249">
        <v>1.0038189112820005E-3</v>
      </c>
      <c r="CH18" s="249">
        <v>3.9179351622328193E-4</v>
      </c>
      <c r="CI18" s="249">
        <v>1.0517018959170432E-3</v>
      </c>
      <c r="CJ18" s="249">
        <v>1.1070757017257605E-3</v>
      </c>
      <c r="CK18" s="249">
        <v>4.4119188471152069E-4</v>
      </c>
      <c r="CL18" s="249">
        <v>2.9518069173021388E-4</v>
      </c>
      <c r="CM18" s="249">
        <v>5.7685274130833686E-4</v>
      </c>
      <c r="CN18" s="249">
        <v>4.4996137754119771E-4</v>
      </c>
      <c r="CO18" s="249">
        <v>5.6516530211793144E-4</v>
      </c>
      <c r="CP18" s="249">
        <v>2.3639896787674676E-4</v>
      </c>
      <c r="CQ18" s="249">
        <v>1.9669017782970063E-3</v>
      </c>
      <c r="CR18" s="249">
        <v>1.00848313635625E-3</v>
      </c>
      <c r="CS18" s="249">
        <v>3.52765599027885E-3</v>
      </c>
      <c r="CT18" s="249">
        <v>3.8312378048060947E-4</v>
      </c>
      <c r="CU18" s="249">
        <v>3.4739319565948377E-4</v>
      </c>
      <c r="CV18" s="249">
        <v>8.9004679791026439E-5</v>
      </c>
      <c r="CW18" s="249">
        <v>6.5970144040341345E-4</v>
      </c>
      <c r="CX18" s="249">
        <v>1.0172567706162477E-3</v>
      </c>
      <c r="CY18" s="249">
        <v>7.1519049821172371E-4</v>
      </c>
      <c r="CZ18" s="249">
        <v>3.9590446749951998E-4</v>
      </c>
      <c r="DA18" s="249">
        <v>2.0273416842144514E-3</v>
      </c>
      <c r="DB18" s="249">
        <v>5.3941629616576663E-4</v>
      </c>
      <c r="DC18" s="249">
        <v>1.2427041909464183E-4</v>
      </c>
      <c r="DD18" s="250">
        <v>2.5810644285137024E-4</v>
      </c>
    </row>
    <row r="19" spans="1:108" x14ac:dyDescent="0.15">
      <c r="A19" s="251" t="s">
        <v>62</v>
      </c>
      <c r="B19" s="252" t="s">
        <v>6</v>
      </c>
      <c r="C19" s="253">
        <v>6.2279000696492551E-4</v>
      </c>
      <c r="D19" s="253">
        <v>2.4690918579374103E-4</v>
      </c>
      <c r="E19" s="253">
        <v>9.8772146084300178E-4</v>
      </c>
      <c r="F19" s="253">
        <v>3.9650344068397779E-4</v>
      </c>
      <c r="G19" s="253">
        <v>2.5175683379929681E-4</v>
      </c>
      <c r="H19" s="253">
        <v>0</v>
      </c>
      <c r="I19" s="253">
        <v>1.4677388162037252E-4</v>
      </c>
      <c r="J19" s="253">
        <v>4.4468915882552761E-4</v>
      </c>
      <c r="K19" s="253">
        <v>1.3151672617203649E-3</v>
      </c>
      <c r="L19" s="253">
        <v>2.0910983737891078E-4</v>
      </c>
      <c r="M19" s="253">
        <v>0</v>
      </c>
      <c r="N19" s="253">
        <v>1.5403856779251743E-4</v>
      </c>
      <c r="O19" s="253">
        <v>7.0130296372986403E-4</v>
      </c>
      <c r="P19" s="253">
        <v>1.3314125885442215E-3</v>
      </c>
      <c r="Q19" s="253">
        <v>4.4867366295289054E-3</v>
      </c>
      <c r="R19" s="253">
        <v>1.0529131740497899</v>
      </c>
      <c r="S19" s="253">
        <v>7.7838998377074767E-2</v>
      </c>
      <c r="T19" s="253">
        <v>3.0656104436619092E-2</v>
      </c>
      <c r="U19" s="253">
        <v>2.296345760478924E-4</v>
      </c>
      <c r="V19" s="253">
        <v>2.1756488315016628E-4</v>
      </c>
      <c r="W19" s="253">
        <v>0</v>
      </c>
      <c r="X19" s="253">
        <v>1.0685637927365851E-4</v>
      </c>
      <c r="Y19" s="253">
        <v>0</v>
      </c>
      <c r="Z19" s="253">
        <v>1.105929609701211E-3</v>
      </c>
      <c r="AA19" s="253">
        <v>7.1909343172467215E-4</v>
      </c>
      <c r="AB19" s="253">
        <v>1.1238830599214284E-5</v>
      </c>
      <c r="AC19" s="253">
        <v>6.8404273284543071E-5</v>
      </c>
      <c r="AD19" s="253">
        <v>1.007570868963154E-3</v>
      </c>
      <c r="AE19" s="253">
        <v>6.8147854185212687E-4</v>
      </c>
      <c r="AF19" s="253">
        <v>5.0650343732880734E-4</v>
      </c>
      <c r="AG19" s="253">
        <v>5.9594279990229935E-3</v>
      </c>
      <c r="AH19" s="253">
        <v>1.224232456986897E-4</v>
      </c>
      <c r="AI19" s="253">
        <v>4.2949232225712123E-3</v>
      </c>
      <c r="AJ19" s="253">
        <v>2.6291648486702047E-3</v>
      </c>
      <c r="AK19" s="253">
        <v>0</v>
      </c>
      <c r="AL19" s="253">
        <v>0</v>
      </c>
      <c r="AM19" s="253">
        <v>0</v>
      </c>
      <c r="AN19" s="253">
        <v>1.1533040956316116E-4</v>
      </c>
      <c r="AO19" s="253">
        <v>6.980999928211392E-5</v>
      </c>
      <c r="AP19" s="253">
        <v>3.314844615494329E-4</v>
      </c>
      <c r="AQ19" s="253">
        <v>1.150762985268606E-4</v>
      </c>
      <c r="AR19" s="253">
        <v>2.581732069855744E-4</v>
      </c>
      <c r="AS19" s="253">
        <v>2.0115267446940292E-4</v>
      </c>
      <c r="AT19" s="253">
        <v>2.5870347297244907E-4</v>
      </c>
      <c r="AU19" s="253">
        <v>4.796710962157413E-4</v>
      </c>
      <c r="AV19" s="253">
        <v>5.5325685570705796E-4</v>
      </c>
      <c r="AW19" s="253">
        <v>1.560279727914811E-3</v>
      </c>
      <c r="AX19" s="253">
        <v>9.4688288148223477E-4</v>
      </c>
      <c r="AY19" s="253">
        <v>8.2556277269675658E-4</v>
      </c>
      <c r="AZ19" s="253">
        <v>3.1667551027053247E-4</v>
      </c>
      <c r="BA19" s="253">
        <v>4.3832000628475285E-4</v>
      </c>
      <c r="BB19" s="253">
        <v>7.0625450488657191E-4</v>
      </c>
      <c r="BC19" s="253">
        <v>8.0349389313133068E-4</v>
      </c>
      <c r="BD19" s="253">
        <v>0</v>
      </c>
      <c r="BE19" s="253">
        <v>7.519178183437909E-5</v>
      </c>
      <c r="BF19" s="253">
        <v>1.3104971927519729E-4</v>
      </c>
      <c r="BG19" s="253">
        <v>8.3316082427594196E-5</v>
      </c>
      <c r="BH19" s="253">
        <v>1.2184419594089637E-4</v>
      </c>
      <c r="BI19" s="253">
        <v>2.2187815980755162E-3</v>
      </c>
      <c r="BJ19" s="253">
        <v>1.8240642368427218E-4</v>
      </c>
      <c r="BK19" s="253">
        <v>1.0240602195740714E-3</v>
      </c>
      <c r="BL19" s="253">
        <v>7.2574156055661644E-4</v>
      </c>
      <c r="BM19" s="253">
        <v>2.3222994515271936E-4</v>
      </c>
      <c r="BN19" s="253">
        <v>1.1135195125466945E-4</v>
      </c>
      <c r="BO19" s="253">
        <v>1.7487952898165166E-4</v>
      </c>
      <c r="BP19" s="253">
        <v>1.210048572925884E-4</v>
      </c>
      <c r="BQ19" s="253">
        <v>2.6970794635340552E-4</v>
      </c>
      <c r="BR19" s="253">
        <v>2.8590523015938974E-4</v>
      </c>
      <c r="BS19" s="253">
        <v>2.6342963914508335E-4</v>
      </c>
      <c r="BT19" s="253">
        <v>5.6989024696075358E-4</v>
      </c>
      <c r="BU19" s="253">
        <v>2.3047349968943203E-4</v>
      </c>
      <c r="BV19" s="253">
        <v>1.3674900167609327E-4</v>
      </c>
      <c r="BW19" s="253">
        <v>8.1947420428682692E-5</v>
      </c>
      <c r="BX19" s="253">
        <v>1.7914871371016309E-4</v>
      </c>
      <c r="BY19" s="253">
        <v>7.3872002535218997E-5</v>
      </c>
      <c r="BZ19" s="253">
        <v>1.4918006629923041E-4</v>
      </c>
      <c r="CA19" s="253">
        <v>3.7789682698605875E-4</v>
      </c>
      <c r="CB19" s="253">
        <v>2.2703406984839455E-4</v>
      </c>
      <c r="CC19" s="253">
        <v>6.3833193877270347E-4</v>
      </c>
      <c r="CD19" s="253">
        <v>1.1405351437858687E-3</v>
      </c>
      <c r="CE19" s="253">
        <v>4.7630958245363113E-4</v>
      </c>
      <c r="CF19" s="253">
        <v>4.0359653329118459E-4</v>
      </c>
      <c r="CG19" s="253">
        <v>5.1772625164962153E-4</v>
      </c>
      <c r="CH19" s="253">
        <v>1.747858838997084E-3</v>
      </c>
      <c r="CI19" s="253">
        <v>1.7912997095591481E-3</v>
      </c>
      <c r="CJ19" s="253">
        <v>8.7340134706908668E-4</v>
      </c>
      <c r="CK19" s="253">
        <v>2.8209492191073247E-2</v>
      </c>
      <c r="CL19" s="253">
        <v>3.0209802138128465E-4</v>
      </c>
      <c r="CM19" s="253">
        <v>5.9853051390406612E-4</v>
      </c>
      <c r="CN19" s="253">
        <v>4.9395285589494973E-4</v>
      </c>
      <c r="CO19" s="253">
        <v>2.0090928766050778E-4</v>
      </c>
      <c r="CP19" s="253">
        <v>7.612516986929697E-4</v>
      </c>
      <c r="CQ19" s="253">
        <v>8.2512484280752461E-4</v>
      </c>
      <c r="CR19" s="253">
        <v>6.3175837838252904E-4</v>
      </c>
      <c r="CS19" s="253">
        <v>1.5179186648483756E-3</v>
      </c>
      <c r="CT19" s="253">
        <v>1.4083210970212452E-4</v>
      </c>
      <c r="CU19" s="253">
        <v>2.6853389548694455E-3</v>
      </c>
      <c r="CV19" s="253">
        <v>1.3537239301270377E-4</v>
      </c>
      <c r="CW19" s="253">
        <v>1.2787141869395259E-3</v>
      </c>
      <c r="CX19" s="253">
        <v>5.5280657733398008E-4</v>
      </c>
      <c r="CY19" s="253">
        <v>2.8645234128724209E-4</v>
      </c>
      <c r="CZ19" s="253">
        <v>5.1926135405528653E-4</v>
      </c>
      <c r="DA19" s="253">
        <v>7.2109378681464091E-4</v>
      </c>
      <c r="DB19" s="253">
        <v>1.6349241028401214E-4</v>
      </c>
      <c r="DC19" s="253">
        <v>3.4007384509320164E-2</v>
      </c>
      <c r="DD19" s="254">
        <v>3.2196008185004002E-4</v>
      </c>
    </row>
    <row r="20" spans="1:108" x14ac:dyDescent="0.15">
      <c r="A20" s="255" t="s">
        <v>63</v>
      </c>
      <c r="B20" s="248" t="s">
        <v>64</v>
      </c>
      <c r="C20" s="249">
        <v>7.2808142798980362E-3</v>
      </c>
      <c r="D20" s="249">
        <v>2.2321071712791442E-3</v>
      </c>
      <c r="E20" s="249">
        <v>1.0324211437102954E-2</v>
      </c>
      <c r="F20" s="249">
        <v>2.1212354428040421E-3</v>
      </c>
      <c r="G20" s="249">
        <v>1.0205339467689227E-3</v>
      </c>
      <c r="H20" s="249">
        <v>0</v>
      </c>
      <c r="I20" s="249">
        <v>2.9491810292206841E-4</v>
      </c>
      <c r="J20" s="249">
        <v>3.4654344611354687E-3</v>
      </c>
      <c r="K20" s="249">
        <v>5.6368437627416848E-3</v>
      </c>
      <c r="L20" s="249">
        <v>1.5982446828836563E-3</v>
      </c>
      <c r="M20" s="249">
        <v>0</v>
      </c>
      <c r="N20" s="249">
        <v>5.9975309542495837E-4</v>
      </c>
      <c r="O20" s="249">
        <v>1.4956252773849236E-3</v>
      </c>
      <c r="P20" s="249">
        <v>9.3572015604699132E-4</v>
      </c>
      <c r="Q20" s="249">
        <v>3.5457839116765028E-3</v>
      </c>
      <c r="R20" s="249">
        <v>6.5775172130267843E-4</v>
      </c>
      <c r="S20" s="249">
        <v>1.0006309627098735</v>
      </c>
      <c r="T20" s="249">
        <v>5.9687487557325729E-4</v>
      </c>
      <c r="U20" s="249">
        <v>1.4262588322465938E-3</v>
      </c>
      <c r="V20" s="249">
        <v>4.734765231176948E-4</v>
      </c>
      <c r="W20" s="249">
        <v>0</v>
      </c>
      <c r="X20" s="249">
        <v>7.5643275419965577E-4</v>
      </c>
      <c r="Y20" s="249">
        <v>0</v>
      </c>
      <c r="Z20" s="249">
        <v>6.2409387462615757E-3</v>
      </c>
      <c r="AA20" s="249">
        <v>5.4329783047702253E-3</v>
      </c>
      <c r="AB20" s="249">
        <v>2.5842826811104205E-5</v>
      </c>
      <c r="AC20" s="249">
        <v>1.7756501099877196E-4</v>
      </c>
      <c r="AD20" s="249">
        <v>8.1203518044316639E-4</v>
      </c>
      <c r="AE20" s="249">
        <v>4.7519907947403129E-4</v>
      </c>
      <c r="AF20" s="249">
        <v>2.3600547452102953E-3</v>
      </c>
      <c r="AG20" s="249">
        <v>7.0079113730408555E-3</v>
      </c>
      <c r="AH20" s="249">
        <v>2.4990754165280145E-4</v>
      </c>
      <c r="AI20" s="249">
        <v>7.7918910684749449E-3</v>
      </c>
      <c r="AJ20" s="249">
        <v>1.7620738986449216E-3</v>
      </c>
      <c r="AK20" s="249">
        <v>0</v>
      </c>
      <c r="AL20" s="249">
        <v>0</v>
      </c>
      <c r="AM20" s="249">
        <v>0</v>
      </c>
      <c r="AN20" s="249">
        <v>2.2916240693722156E-4</v>
      </c>
      <c r="AO20" s="249">
        <v>1.3729188246310625E-4</v>
      </c>
      <c r="AP20" s="249">
        <v>2.5379741358531676E-4</v>
      </c>
      <c r="AQ20" s="249">
        <v>1.8508891768507612E-4</v>
      </c>
      <c r="AR20" s="249">
        <v>7.8720063011438433E-4</v>
      </c>
      <c r="AS20" s="249">
        <v>3.3215634231965153E-4</v>
      </c>
      <c r="AT20" s="249">
        <v>6.0028956100464503E-4</v>
      </c>
      <c r="AU20" s="249">
        <v>1.957237147713516E-3</v>
      </c>
      <c r="AV20" s="249">
        <v>5.6041025777142834E-4</v>
      </c>
      <c r="AW20" s="249">
        <v>1.4702370891416074E-3</v>
      </c>
      <c r="AX20" s="249">
        <v>3.9787606045916407E-4</v>
      </c>
      <c r="AY20" s="249">
        <v>1.9837708794696093E-3</v>
      </c>
      <c r="AZ20" s="249">
        <v>3.7208783774593399E-4</v>
      </c>
      <c r="BA20" s="249">
        <v>7.0918493068448181E-4</v>
      </c>
      <c r="BB20" s="249">
        <v>7.2832607151948083E-4</v>
      </c>
      <c r="BC20" s="249">
        <v>5.0024272872786811E-4</v>
      </c>
      <c r="BD20" s="249">
        <v>0</v>
      </c>
      <c r="BE20" s="249">
        <v>1.3613718228326174E-4</v>
      </c>
      <c r="BF20" s="249">
        <v>3.1087334204324901E-4</v>
      </c>
      <c r="BG20" s="249">
        <v>1.843001957358016E-4</v>
      </c>
      <c r="BH20" s="249">
        <v>2.715242333351189E-4</v>
      </c>
      <c r="BI20" s="249">
        <v>2.3725062806990082E-3</v>
      </c>
      <c r="BJ20" s="249">
        <v>5.0787496257600952E-4</v>
      </c>
      <c r="BK20" s="249">
        <v>2.504705045297914E-4</v>
      </c>
      <c r="BL20" s="249">
        <v>7.9026737534634308E-4</v>
      </c>
      <c r="BM20" s="249">
        <v>3.9776329693945635E-4</v>
      </c>
      <c r="BN20" s="249">
        <v>1.7608696541244936E-4</v>
      </c>
      <c r="BO20" s="249">
        <v>1.5460783823156315E-4</v>
      </c>
      <c r="BP20" s="249">
        <v>1.1036733346419209E-4</v>
      </c>
      <c r="BQ20" s="249">
        <v>2.8321310958332911E-4</v>
      </c>
      <c r="BR20" s="249">
        <v>5.5071820779548086E-4</v>
      </c>
      <c r="BS20" s="249">
        <v>1.9655123277442297E-3</v>
      </c>
      <c r="BT20" s="249">
        <v>7.9087694329306435E-4</v>
      </c>
      <c r="BU20" s="249">
        <v>3.1877611751775475E-4</v>
      </c>
      <c r="BV20" s="249">
        <v>1.6420577753879049E-4</v>
      </c>
      <c r="BW20" s="249">
        <v>8.0001483049738401E-5</v>
      </c>
      <c r="BX20" s="249">
        <v>3.2183080887565309E-4</v>
      </c>
      <c r="BY20" s="249">
        <v>1.2183658329041147E-4</v>
      </c>
      <c r="BZ20" s="249">
        <v>3.720585669452074E-4</v>
      </c>
      <c r="CA20" s="249">
        <v>1.0034451414915029E-3</v>
      </c>
      <c r="CB20" s="249">
        <v>4.5426424606779392E-4</v>
      </c>
      <c r="CC20" s="249">
        <v>6.7123045938606888E-4</v>
      </c>
      <c r="CD20" s="249">
        <v>7.6295564710191139E-4</v>
      </c>
      <c r="CE20" s="249">
        <v>8.2974663527230126E-4</v>
      </c>
      <c r="CF20" s="249">
        <v>6.4797181185174372E-4</v>
      </c>
      <c r="CG20" s="249">
        <v>5.1571541009348459E-4</v>
      </c>
      <c r="CH20" s="249">
        <v>4.3458366953177545E-4</v>
      </c>
      <c r="CI20" s="249">
        <v>5.2848785292279794E-4</v>
      </c>
      <c r="CJ20" s="249">
        <v>5.6619393910934952E-4</v>
      </c>
      <c r="CK20" s="249">
        <v>3.8654153180699673E-4</v>
      </c>
      <c r="CL20" s="249">
        <v>3.5023391851287636E-4</v>
      </c>
      <c r="CM20" s="249">
        <v>4.1508890580001782E-4</v>
      </c>
      <c r="CN20" s="249">
        <v>6.5145495949784217E-4</v>
      </c>
      <c r="CO20" s="249">
        <v>5.9621900010479751E-4</v>
      </c>
      <c r="CP20" s="249">
        <v>9.8437064120545574E-4</v>
      </c>
      <c r="CQ20" s="249">
        <v>2.3933088423617678E-3</v>
      </c>
      <c r="CR20" s="249">
        <v>2.1141206862839677E-3</v>
      </c>
      <c r="CS20" s="249">
        <v>1.3509219076060016E-3</v>
      </c>
      <c r="CT20" s="249">
        <v>1.7443862295529015E-4</v>
      </c>
      <c r="CU20" s="249">
        <v>5.0052628744899641E-4</v>
      </c>
      <c r="CV20" s="249">
        <v>2.2032281051962281E-4</v>
      </c>
      <c r="CW20" s="249">
        <v>8.3775369287846315E-4</v>
      </c>
      <c r="CX20" s="249">
        <v>8.8873467122383039E-4</v>
      </c>
      <c r="CY20" s="249">
        <v>1.6266940554827782E-3</v>
      </c>
      <c r="CZ20" s="249">
        <v>7.0773044941066531E-4</v>
      </c>
      <c r="DA20" s="249">
        <v>5.6753854501639923E-4</v>
      </c>
      <c r="DB20" s="249">
        <v>4.3171305317086438E-4</v>
      </c>
      <c r="DC20" s="249">
        <v>8.9255142603799201E-2</v>
      </c>
      <c r="DD20" s="250">
        <v>3.1839902550780547E-4</v>
      </c>
    </row>
    <row r="21" spans="1:108" x14ac:dyDescent="0.15">
      <c r="A21" s="255" t="s">
        <v>65</v>
      </c>
      <c r="B21" s="248" t="s">
        <v>66</v>
      </c>
      <c r="C21" s="249">
        <v>3.186695085486183E-4</v>
      </c>
      <c r="D21" s="249">
        <v>3.6336354754865026E-4</v>
      </c>
      <c r="E21" s="249">
        <v>4.8054851411075524E-4</v>
      </c>
      <c r="F21" s="249">
        <v>4.543081181831267E-4</v>
      </c>
      <c r="G21" s="249">
        <v>7.5573621151570243E-4</v>
      </c>
      <c r="H21" s="249">
        <v>0</v>
      </c>
      <c r="I21" s="249">
        <v>6.1538639210644464E-4</v>
      </c>
      <c r="J21" s="249">
        <v>2.5420566561408192E-3</v>
      </c>
      <c r="K21" s="249">
        <v>1.052242595019594E-3</v>
      </c>
      <c r="L21" s="249">
        <v>6.2503648063223143E-4</v>
      </c>
      <c r="M21" s="249">
        <v>0</v>
      </c>
      <c r="N21" s="249">
        <v>3.6953409322245642E-4</v>
      </c>
      <c r="O21" s="249">
        <v>1.9263579980676249E-3</v>
      </c>
      <c r="P21" s="249">
        <v>6.7929135859045729E-4</v>
      </c>
      <c r="Q21" s="249">
        <v>1.5065827413089637E-3</v>
      </c>
      <c r="R21" s="249">
        <v>4.7655637870844486E-4</v>
      </c>
      <c r="S21" s="249">
        <v>1.7765793411924301E-3</v>
      </c>
      <c r="T21" s="249">
        <v>1.0189941425088103</v>
      </c>
      <c r="U21" s="249">
        <v>4.7700099819397024E-4</v>
      </c>
      <c r="V21" s="249">
        <v>6.220195451413056E-4</v>
      </c>
      <c r="W21" s="249">
        <v>0</v>
      </c>
      <c r="X21" s="249">
        <v>3.5491378852367587E-4</v>
      </c>
      <c r="Y21" s="249">
        <v>0</v>
      </c>
      <c r="Z21" s="249">
        <v>1.651190972522043E-3</v>
      </c>
      <c r="AA21" s="249">
        <v>3.0509663785446583E-3</v>
      </c>
      <c r="AB21" s="249">
        <v>6.0538589014380925E-5</v>
      </c>
      <c r="AC21" s="249">
        <v>3.1996861790227417E-4</v>
      </c>
      <c r="AD21" s="249">
        <v>4.0619191264865676E-4</v>
      </c>
      <c r="AE21" s="249">
        <v>6.4038280757632308E-4</v>
      </c>
      <c r="AF21" s="249">
        <v>7.96530109132655E-4</v>
      </c>
      <c r="AG21" s="249">
        <v>3.2868447421711636E-3</v>
      </c>
      <c r="AH21" s="249">
        <v>4.2639152274125326E-4</v>
      </c>
      <c r="AI21" s="249">
        <v>1.1171723953541052E-3</v>
      </c>
      <c r="AJ21" s="249">
        <v>5.8044476624825848E-4</v>
      </c>
      <c r="AK21" s="249">
        <v>0</v>
      </c>
      <c r="AL21" s="249">
        <v>0</v>
      </c>
      <c r="AM21" s="249">
        <v>0</v>
      </c>
      <c r="AN21" s="249">
        <v>2.3068894184202535E-4</v>
      </c>
      <c r="AO21" s="249">
        <v>3.444754031404768E-4</v>
      </c>
      <c r="AP21" s="249">
        <v>1.1534016891389391E-3</v>
      </c>
      <c r="AQ21" s="249">
        <v>4.0351893716916558E-4</v>
      </c>
      <c r="AR21" s="249">
        <v>6.0176355109363986E-4</v>
      </c>
      <c r="AS21" s="249">
        <v>6.9079466539308622E-4</v>
      </c>
      <c r="AT21" s="249">
        <v>6.1859156874701957E-4</v>
      </c>
      <c r="AU21" s="249">
        <v>1.1908999387808844E-3</v>
      </c>
      <c r="AV21" s="249">
        <v>2.4792971053467028E-3</v>
      </c>
      <c r="AW21" s="249">
        <v>1.2632966533035301E-3</v>
      </c>
      <c r="AX21" s="249">
        <v>8.0547338197850765E-4</v>
      </c>
      <c r="AY21" s="249">
        <v>4.9440405577817065E-3</v>
      </c>
      <c r="AZ21" s="249">
        <v>9.0992376720414731E-4</v>
      </c>
      <c r="BA21" s="249">
        <v>3.8160634309169296E-4</v>
      </c>
      <c r="BB21" s="249">
        <v>2.4159280306442622E-3</v>
      </c>
      <c r="BC21" s="249">
        <v>1.9059911249256433E-3</v>
      </c>
      <c r="BD21" s="249">
        <v>0</v>
      </c>
      <c r="BE21" s="249">
        <v>5.5404032753460914E-4</v>
      </c>
      <c r="BF21" s="249">
        <v>4.6065138070671628E-4</v>
      </c>
      <c r="BG21" s="249">
        <v>5.9159888340413688E-4</v>
      </c>
      <c r="BH21" s="249">
        <v>1.4168193215049949E-3</v>
      </c>
      <c r="BI21" s="249">
        <v>2.3764936858443023E-3</v>
      </c>
      <c r="BJ21" s="249">
        <v>1.3537299291235504E-3</v>
      </c>
      <c r="BK21" s="249">
        <v>5.6911441595045085E-4</v>
      </c>
      <c r="BL21" s="249">
        <v>6.798741028344724E-4</v>
      </c>
      <c r="BM21" s="249">
        <v>6.3966225624036502E-4</v>
      </c>
      <c r="BN21" s="249">
        <v>5.2957725488226844E-4</v>
      </c>
      <c r="BO21" s="249">
        <v>1.3047078211874778E-3</v>
      </c>
      <c r="BP21" s="249">
        <v>1.6744990357871045E-3</v>
      </c>
      <c r="BQ21" s="249">
        <v>1.8094429682098351E-3</v>
      </c>
      <c r="BR21" s="249">
        <v>1.5718432470832916E-3</v>
      </c>
      <c r="BS21" s="249">
        <v>2.378627748297456E-3</v>
      </c>
      <c r="BT21" s="249">
        <v>6.2908553716519615E-3</v>
      </c>
      <c r="BU21" s="249">
        <v>1.1431089268548683E-3</v>
      </c>
      <c r="BV21" s="249">
        <v>7.3769455985559038E-4</v>
      </c>
      <c r="BW21" s="249">
        <v>5.4114708310672448E-4</v>
      </c>
      <c r="BX21" s="249">
        <v>1.0848384351715829E-3</v>
      </c>
      <c r="BY21" s="249">
        <v>3.0294341847434699E-4</v>
      </c>
      <c r="BZ21" s="249">
        <v>7.8622246730151101E-4</v>
      </c>
      <c r="CA21" s="249">
        <v>1.5540140653616745E-3</v>
      </c>
      <c r="CB21" s="249">
        <v>9.6452549023945996E-4</v>
      </c>
      <c r="CC21" s="249">
        <v>1.0483773262648644E-3</v>
      </c>
      <c r="CD21" s="249">
        <v>7.9978359608556045E-4</v>
      </c>
      <c r="CE21" s="249">
        <v>2.9165785027534074E-3</v>
      </c>
      <c r="CF21" s="249">
        <v>3.7306576560526853E-3</v>
      </c>
      <c r="CG21" s="249">
        <v>4.2357114396420776E-3</v>
      </c>
      <c r="CH21" s="249">
        <v>2.7286376233398271E-3</v>
      </c>
      <c r="CI21" s="249">
        <v>3.3020164554467216E-3</v>
      </c>
      <c r="CJ21" s="249">
        <v>5.0116176330240432E-3</v>
      </c>
      <c r="CK21" s="249">
        <v>2.207888008133083E-2</v>
      </c>
      <c r="CL21" s="249">
        <v>2.5861110001353478E-3</v>
      </c>
      <c r="CM21" s="249">
        <v>2.4644086597186156E-3</v>
      </c>
      <c r="CN21" s="249">
        <v>2.1334566363335741E-3</v>
      </c>
      <c r="CO21" s="249">
        <v>1.3145725735539771E-3</v>
      </c>
      <c r="CP21" s="249">
        <v>2.2930199127321181E-3</v>
      </c>
      <c r="CQ21" s="249">
        <v>3.2177359087339724E-3</v>
      </c>
      <c r="CR21" s="249">
        <v>9.8395068537349899E-4</v>
      </c>
      <c r="CS21" s="249">
        <v>1.3544192462228844E-2</v>
      </c>
      <c r="CT21" s="249">
        <v>7.9360208220910446E-4</v>
      </c>
      <c r="CU21" s="249">
        <v>1.9058940028054416E-2</v>
      </c>
      <c r="CV21" s="249">
        <v>4.9077506308916024E-4</v>
      </c>
      <c r="CW21" s="249">
        <v>2.2046458269333528E-3</v>
      </c>
      <c r="CX21" s="249">
        <v>9.7198461717485707E-4</v>
      </c>
      <c r="CY21" s="249">
        <v>8.9061184901687452E-4</v>
      </c>
      <c r="CZ21" s="249">
        <v>1.4061893620440371E-3</v>
      </c>
      <c r="DA21" s="249">
        <v>4.400579226431528E-3</v>
      </c>
      <c r="DB21" s="249">
        <v>1.0236282987127186E-3</v>
      </c>
      <c r="DC21" s="249">
        <v>6.2827328842791636E-4</v>
      </c>
      <c r="DD21" s="250">
        <v>1.1628942966345663E-3</v>
      </c>
    </row>
    <row r="22" spans="1:108" x14ac:dyDescent="0.15">
      <c r="A22" s="255" t="s">
        <v>67</v>
      </c>
      <c r="B22" s="248" t="s">
        <v>68</v>
      </c>
      <c r="C22" s="249">
        <v>2.617644971263795E-2</v>
      </c>
      <c r="D22" s="249">
        <v>1.0893553199320962E-3</v>
      </c>
      <c r="E22" s="249">
        <v>3.7315329210616899E-4</v>
      </c>
      <c r="F22" s="249">
        <v>2.5272563357108896E-4</v>
      </c>
      <c r="G22" s="249">
        <v>2.1494141953737933E-4</v>
      </c>
      <c r="H22" s="249">
        <v>0</v>
      </c>
      <c r="I22" s="249">
        <v>6.8899717950703744E-6</v>
      </c>
      <c r="J22" s="249">
        <v>9.3669772879559408E-4</v>
      </c>
      <c r="K22" s="249">
        <v>1.3910502983999014E-3</v>
      </c>
      <c r="L22" s="249">
        <v>2.6168434655556754E-3</v>
      </c>
      <c r="M22" s="249">
        <v>0</v>
      </c>
      <c r="N22" s="249">
        <v>4.8161299615583796E-4</v>
      </c>
      <c r="O22" s="249">
        <v>2.109751143825138E-5</v>
      </c>
      <c r="P22" s="249">
        <v>7.0832244992974328E-5</v>
      </c>
      <c r="Q22" s="249">
        <v>7.9601970881596624E-6</v>
      </c>
      <c r="R22" s="249">
        <v>3.9925693465995559E-5</v>
      </c>
      <c r="S22" s="249">
        <v>7.1520481027611774E-6</v>
      </c>
      <c r="T22" s="249">
        <v>7.8042092114721127E-6</v>
      </c>
      <c r="U22" s="249">
        <v>1.0792815669172675</v>
      </c>
      <c r="V22" s="249">
        <v>1.6013496391468649E-3</v>
      </c>
      <c r="W22" s="249">
        <v>0</v>
      </c>
      <c r="X22" s="249">
        <v>3.9605637317560779E-3</v>
      </c>
      <c r="Y22" s="249">
        <v>0</v>
      </c>
      <c r="Z22" s="249">
        <v>5.2604504687743959E-4</v>
      </c>
      <c r="AA22" s="249">
        <v>9.9479331641014689E-4</v>
      </c>
      <c r="AB22" s="249">
        <v>4.9274604165629352E-7</v>
      </c>
      <c r="AC22" s="249">
        <v>6.8267847222484524E-6</v>
      </c>
      <c r="AD22" s="249">
        <v>3.397966743580335E-5</v>
      </c>
      <c r="AE22" s="249">
        <v>6.9881402762241561E-4</v>
      </c>
      <c r="AF22" s="249">
        <v>7.1467517274374375E-5</v>
      </c>
      <c r="AG22" s="249">
        <v>1.9116023350602428E-5</v>
      </c>
      <c r="AH22" s="249">
        <v>6.3518062307115101E-6</v>
      </c>
      <c r="AI22" s="249">
        <v>8.304290771668203E-6</v>
      </c>
      <c r="AJ22" s="249">
        <v>5.048963102870698E-5</v>
      </c>
      <c r="AK22" s="249">
        <v>0</v>
      </c>
      <c r="AL22" s="249">
        <v>0</v>
      </c>
      <c r="AM22" s="249">
        <v>0</v>
      </c>
      <c r="AN22" s="249">
        <v>2.0472824281877415E-6</v>
      </c>
      <c r="AO22" s="249">
        <v>1.6186138141234062E-5</v>
      </c>
      <c r="AP22" s="249">
        <v>4.4712232336495781E-6</v>
      </c>
      <c r="AQ22" s="249">
        <v>3.5573003314242075E-6</v>
      </c>
      <c r="AR22" s="249">
        <v>3.3495044339847751E-6</v>
      </c>
      <c r="AS22" s="249">
        <v>3.8026601852590772E-6</v>
      </c>
      <c r="AT22" s="249">
        <v>3.5091456901580893E-6</v>
      </c>
      <c r="AU22" s="249">
        <v>3.5214698124853053E-6</v>
      </c>
      <c r="AV22" s="249">
        <v>5.9016295851496813E-6</v>
      </c>
      <c r="AW22" s="249">
        <v>6.8733794611157395E-6</v>
      </c>
      <c r="AX22" s="249">
        <v>2.9494882764545765E-6</v>
      </c>
      <c r="AY22" s="249">
        <v>3.5867545484552395E-6</v>
      </c>
      <c r="AZ22" s="249">
        <v>2.6860467564610417E-6</v>
      </c>
      <c r="BA22" s="249">
        <v>3.4772190450572595E-5</v>
      </c>
      <c r="BB22" s="249">
        <v>3.7640182052198654E-6</v>
      </c>
      <c r="BC22" s="249">
        <v>3.0365107982493822E-6</v>
      </c>
      <c r="BD22" s="249">
        <v>0</v>
      </c>
      <c r="BE22" s="249">
        <v>2.1048043984100734E-6</v>
      </c>
      <c r="BF22" s="249">
        <v>2.00980359226467E-6</v>
      </c>
      <c r="BG22" s="249">
        <v>9.9725514234626287E-6</v>
      </c>
      <c r="BH22" s="249">
        <v>4.9219494379218801E-6</v>
      </c>
      <c r="BI22" s="249">
        <v>1.0535019176987414E-4</v>
      </c>
      <c r="BJ22" s="249">
        <v>2.0326727577059115E-6</v>
      </c>
      <c r="BK22" s="249">
        <v>1.2993235309676066E-5</v>
      </c>
      <c r="BL22" s="249">
        <v>7.0856026993789254E-6</v>
      </c>
      <c r="BM22" s="249">
        <v>2.5491675727879674E-4</v>
      </c>
      <c r="BN22" s="249">
        <v>1.0322474625111715E-4</v>
      </c>
      <c r="BO22" s="249">
        <v>3.1939454959403776E-5</v>
      </c>
      <c r="BP22" s="249">
        <v>4.1897923868578444E-5</v>
      </c>
      <c r="BQ22" s="249">
        <v>6.938356884753796E-6</v>
      </c>
      <c r="BR22" s="249">
        <v>9.4881769025943828E-6</v>
      </c>
      <c r="BS22" s="249">
        <v>4.0911520873041944E-6</v>
      </c>
      <c r="BT22" s="249">
        <v>2.0738058161445299E-6</v>
      </c>
      <c r="BU22" s="249">
        <v>7.4063404480977314E-6</v>
      </c>
      <c r="BV22" s="249">
        <v>1.2466588934883559E-6</v>
      </c>
      <c r="BW22" s="249">
        <v>4.4744428088215062E-7</v>
      </c>
      <c r="BX22" s="249">
        <v>4.0685557292521703E-6</v>
      </c>
      <c r="BY22" s="249">
        <v>1.4725905809154072E-6</v>
      </c>
      <c r="BZ22" s="249">
        <v>1.8662796698251703E-6</v>
      </c>
      <c r="CA22" s="249">
        <v>2.4495755882547932E-6</v>
      </c>
      <c r="CB22" s="249">
        <v>3.3992047054052053E-6</v>
      </c>
      <c r="CC22" s="249">
        <v>1.1148459866121143E-6</v>
      </c>
      <c r="CD22" s="249">
        <v>6.8398640268907128E-6</v>
      </c>
      <c r="CE22" s="249">
        <v>8.9750601512040229E-6</v>
      </c>
      <c r="CF22" s="249">
        <v>1.0369463346118304E-6</v>
      </c>
      <c r="CG22" s="249">
        <v>2.2148788770363056E-6</v>
      </c>
      <c r="CH22" s="249">
        <v>5.4299551920903833E-6</v>
      </c>
      <c r="CI22" s="249">
        <v>1.7404273640898287E-6</v>
      </c>
      <c r="CJ22" s="249">
        <v>2.8678571160144825E-6</v>
      </c>
      <c r="CK22" s="249">
        <v>4.9328077786923305E-6</v>
      </c>
      <c r="CL22" s="249">
        <v>2.5800342195368012E-6</v>
      </c>
      <c r="CM22" s="249">
        <v>2.7153919954649445E-5</v>
      </c>
      <c r="CN22" s="249">
        <v>3.6975625947412301E-6</v>
      </c>
      <c r="CO22" s="249">
        <v>1.8841648020264976E-5</v>
      </c>
      <c r="CP22" s="249">
        <v>7.6703590586572059E-6</v>
      </c>
      <c r="CQ22" s="249">
        <v>4.3774468709886636E-5</v>
      </c>
      <c r="CR22" s="249">
        <v>6.7839629585500499E-5</v>
      </c>
      <c r="CS22" s="249">
        <v>1.9118265969229685E-5</v>
      </c>
      <c r="CT22" s="249">
        <v>3.103523023938813E-6</v>
      </c>
      <c r="CU22" s="249">
        <v>3.7742953240020816E-6</v>
      </c>
      <c r="CV22" s="249">
        <v>1.7983196634088754E-6</v>
      </c>
      <c r="CW22" s="249">
        <v>2.9512926795021858E-6</v>
      </c>
      <c r="CX22" s="249">
        <v>1.6476895197111913E-4</v>
      </c>
      <c r="CY22" s="249">
        <v>3.2841703635672309E-4</v>
      </c>
      <c r="CZ22" s="249">
        <v>9.0755217218511378E-6</v>
      </c>
      <c r="DA22" s="249">
        <v>4.5866887365350705E-5</v>
      </c>
      <c r="DB22" s="249">
        <v>2.4057115514075923E-4</v>
      </c>
      <c r="DC22" s="249">
        <v>6.3696006494861064E-6</v>
      </c>
      <c r="DD22" s="250">
        <v>5.1048579252875202E-4</v>
      </c>
    </row>
    <row r="23" spans="1:108" x14ac:dyDescent="0.15">
      <c r="A23" s="255" t="s">
        <v>69</v>
      </c>
      <c r="B23" s="248" t="s">
        <v>70</v>
      </c>
      <c r="C23" s="249">
        <v>6.6162849607040507E-4</v>
      </c>
      <c r="D23" s="249">
        <v>1.9905909852016595E-4</v>
      </c>
      <c r="E23" s="249">
        <v>3.2762742883730962E-4</v>
      </c>
      <c r="F23" s="249">
        <v>5.6681299411514762E-5</v>
      </c>
      <c r="G23" s="249">
        <v>4.5722579370196024E-4</v>
      </c>
      <c r="H23" s="249">
        <v>0</v>
      </c>
      <c r="I23" s="249">
        <v>7.027078697780698E-5</v>
      </c>
      <c r="J23" s="249">
        <v>4.860257458237978E-4</v>
      </c>
      <c r="K23" s="249">
        <v>9.3942221368206215E-4</v>
      </c>
      <c r="L23" s="249">
        <v>4.8958245247606282E-4</v>
      </c>
      <c r="M23" s="249">
        <v>0</v>
      </c>
      <c r="N23" s="249">
        <v>6.7727540233701177E-4</v>
      </c>
      <c r="O23" s="249">
        <v>1.8308186855671725E-4</v>
      </c>
      <c r="P23" s="249">
        <v>7.2791646351634813E-5</v>
      </c>
      <c r="Q23" s="249">
        <v>1.1498428305866939E-4</v>
      </c>
      <c r="R23" s="249">
        <v>3.5271459971203266E-3</v>
      </c>
      <c r="S23" s="249">
        <v>3.3776737684924462E-4</v>
      </c>
      <c r="T23" s="249">
        <v>1.4286247651819383E-4</v>
      </c>
      <c r="U23" s="249">
        <v>1.5887136921321401E-2</v>
      </c>
      <c r="V23" s="249">
        <v>1.0261684301030192</v>
      </c>
      <c r="W23" s="249">
        <v>0</v>
      </c>
      <c r="X23" s="249">
        <v>6.384955741624866E-3</v>
      </c>
      <c r="Y23" s="249">
        <v>0</v>
      </c>
      <c r="Z23" s="249">
        <v>4.5718593181265114E-3</v>
      </c>
      <c r="AA23" s="249">
        <v>7.4644031036317331E-3</v>
      </c>
      <c r="AB23" s="249">
        <v>1.7503326946396175E-6</v>
      </c>
      <c r="AC23" s="249">
        <v>9.1491036766635115E-5</v>
      </c>
      <c r="AD23" s="249">
        <v>7.6147829328058482E-4</v>
      </c>
      <c r="AE23" s="249">
        <v>7.92067452924884E-3</v>
      </c>
      <c r="AF23" s="249">
        <v>3.4146556198045528E-4</v>
      </c>
      <c r="AG23" s="249">
        <v>9.5477507114220209E-3</v>
      </c>
      <c r="AH23" s="249">
        <v>2.1923679380539526E-4</v>
      </c>
      <c r="AI23" s="249">
        <v>3.0154402192376093E-3</v>
      </c>
      <c r="AJ23" s="249">
        <v>4.75370475339381E-4</v>
      </c>
      <c r="AK23" s="249">
        <v>0</v>
      </c>
      <c r="AL23" s="249">
        <v>0</v>
      </c>
      <c r="AM23" s="249">
        <v>0</v>
      </c>
      <c r="AN23" s="249">
        <v>3.0069610997306961E-5</v>
      </c>
      <c r="AO23" s="249">
        <v>2.2288187396115935E-4</v>
      </c>
      <c r="AP23" s="249">
        <v>5.2314128442924629E-4</v>
      </c>
      <c r="AQ23" s="249">
        <v>8.3432710143571426E-4</v>
      </c>
      <c r="AR23" s="249">
        <v>1.7010421865883152E-4</v>
      </c>
      <c r="AS23" s="249">
        <v>2.4731517622632554E-4</v>
      </c>
      <c r="AT23" s="249">
        <v>1.074789645701932E-4</v>
      </c>
      <c r="AU23" s="249">
        <v>1.5698038647835247E-4</v>
      </c>
      <c r="AV23" s="249">
        <v>1.5435581984996351E-3</v>
      </c>
      <c r="AW23" s="249">
        <v>6.0463255595931756E-4</v>
      </c>
      <c r="AX23" s="249">
        <v>1.0262059783754507E-4</v>
      </c>
      <c r="AY23" s="249">
        <v>2.4344059422289635E-4</v>
      </c>
      <c r="AZ23" s="249">
        <v>5.1824342600470942E-4</v>
      </c>
      <c r="BA23" s="249">
        <v>7.6837771267180318E-4</v>
      </c>
      <c r="BB23" s="249">
        <v>7.0148565460238972E-4</v>
      </c>
      <c r="BC23" s="249">
        <v>2.7828811713495529E-4</v>
      </c>
      <c r="BD23" s="249">
        <v>0</v>
      </c>
      <c r="BE23" s="249">
        <v>2.2189837594191563E-5</v>
      </c>
      <c r="BF23" s="249">
        <v>4.8303266957047493E-5</v>
      </c>
      <c r="BG23" s="249">
        <v>6.5513330983409286E-4</v>
      </c>
      <c r="BH23" s="249">
        <v>5.1065573006094958E-5</v>
      </c>
      <c r="BI23" s="249">
        <v>4.6996818786123755E-4</v>
      </c>
      <c r="BJ23" s="249">
        <v>9.456603239384641E-5</v>
      </c>
      <c r="BK23" s="249">
        <v>5.515735844099302E-5</v>
      </c>
      <c r="BL23" s="249">
        <v>8.0078512920601528E-5</v>
      </c>
      <c r="BM23" s="249">
        <v>1.3784688811164009E-4</v>
      </c>
      <c r="BN23" s="249">
        <v>1.8381609764935518E-4</v>
      </c>
      <c r="BO23" s="249">
        <v>4.1179392675227085E-5</v>
      </c>
      <c r="BP23" s="249">
        <v>1.4343642587398522E-5</v>
      </c>
      <c r="BQ23" s="249">
        <v>1.2774460195865553E-3</v>
      </c>
      <c r="BR23" s="249">
        <v>1.0655496438736482E-3</v>
      </c>
      <c r="BS23" s="249">
        <v>1.0081812338810668E-5</v>
      </c>
      <c r="BT23" s="249">
        <v>9.9734154715675155E-6</v>
      </c>
      <c r="BU23" s="249">
        <v>9.8030723309148841E-6</v>
      </c>
      <c r="BV23" s="249">
        <v>4.4260446935942172E-6</v>
      </c>
      <c r="BW23" s="249">
        <v>2.2121439895205964E-6</v>
      </c>
      <c r="BX23" s="249">
        <v>3.5857325903318112E-5</v>
      </c>
      <c r="BY23" s="249">
        <v>6.2136858897408356E-6</v>
      </c>
      <c r="BZ23" s="249">
        <v>3.0846736115362874E-5</v>
      </c>
      <c r="CA23" s="249">
        <v>1.2933251532497147E-5</v>
      </c>
      <c r="CB23" s="249">
        <v>8.5260621118256105E-6</v>
      </c>
      <c r="CC23" s="249">
        <v>9.814031191775372E-6</v>
      </c>
      <c r="CD23" s="249">
        <v>1.6225366736961338E-4</v>
      </c>
      <c r="CE23" s="249">
        <v>2.7691772655377799E-5</v>
      </c>
      <c r="CF23" s="249">
        <v>6.6027372104520848E-6</v>
      </c>
      <c r="CG23" s="249">
        <v>2.3371317920283531E-5</v>
      </c>
      <c r="CH23" s="249">
        <v>2.663773183520076E-5</v>
      </c>
      <c r="CI23" s="249">
        <v>1.7577073586604686E-5</v>
      </c>
      <c r="CJ23" s="249">
        <v>2.0396186681733032E-5</v>
      </c>
      <c r="CK23" s="249">
        <v>1.2768264247741467E-4</v>
      </c>
      <c r="CL23" s="249">
        <v>4.7344192344034383E-5</v>
      </c>
      <c r="CM23" s="249">
        <v>2.569096881017783E-5</v>
      </c>
      <c r="CN23" s="249">
        <v>8.7274406773226381E-5</v>
      </c>
      <c r="CO23" s="249">
        <v>1.1111037197074676E-4</v>
      </c>
      <c r="CP23" s="249">
        <v>1.6607126792066293E-3</v>
      </c>
      <c r="CQ23" s="249">
        <v>9.3045763478049229E-5</v>
      </c>
      <c r="CR23" s="249">
        <v>9.262008337098033E-5</v>
      </c>
      <c r="CS23" s="249">
        <v>1.7724625277529157E-5</v>
      </c>
      <c r="CT23" s="249">
        <v>1.1994398594622075E-5</v>
      </c>
      <c r="CU23" s="249">
        <v>7.1267138308086115E-5</v>
      </c>
      <c r="CV23" s="249">
        <v>6.9923014264139093E-5</v>
      </c>
      <c r="CW23" s="249">
        <v>1.273143350993666E-5</v>
      </c>
      <c r="CX23" s="249">
        <v>1.1806324969041781E-4</v>
      </c>
      <c r="CY23" s="249">
        <v>1.5733901124497692E-4</v>
      </c>
      <c r="CZ23" s="249">
        <v>5.5051929854387188E-4</v>
      </c>
      <c r="DA23" s="249">
        <v>1.0030133104580619E-4</v>
      </c>
      <c r="DB23" s="249">
        <v>2.8678598779691407E-5</v>
      </c>
      <c r="DC23" s="249">
        <v>1.637191021249086E-4</v>
      </c>
      <c r="DD23" s="250">
        <v>1.9707389658406803E-4</v>
      </c>
    </row>
    <row r="24" spans="1:108" x14ac:dyDescent="0.15">
      <c r="A24" s="251" t="s">
        <v>71</v>
      </c>
      <c r="B24" s="252" t="s">
        <v>419</v>
      </c>
      <c r="C24" s="253">
        <v>0</v>
      </c>
      <c r="D24" s="253">
        <v>0</v>
      </c>
      <c r="E24" s="253">
        <v>0</v>
      </c>
      <c r="F24" s="253">
        <v>0</v>
      </c>
      <c r="G24" s="253">
        <v>0</v>
      </c>
      <c r="H24" s="253">
        <v>0</v>
      </c>
      <c r="I24" s="253">
        <v>0</v>
      </c>
      <c r="J24" s="253">
        <v>0</v>
      </c>
      <c r="K24" s="253">
        <v>0</v>
      </c>
      <c r="L24" s="253">
        <v>0</v>
      </c>
      <c r="M24" s="253">
        <v>0</v>
      </c>
      <c r="N24" s="253">
        <v>0</v>
      </c>
      <c r="O24" s="253">
        <v>0</v>
      </c>
      <c r="P24" s="253">
        <v>0</v>
      </c>
      <c r="Q24" s="253">
        <v>0</v>
      </c>
      <c r="R24" s="253">
        <v>0</v>
      </c>
      <c r="S24" s="253">
        <v>0</v>
      </c>
      <c r="T24" s="253">
        <v>0</v>
      </c>
      <c r="U24" s="253">
        <v>0</v>
      </c>
      <c r="V24" s="253">
        <v>0</v>
      </c>
      <c r="W24" s="253">
        <v>1</v>
      </c>
      <c r="X24" s="253">
        <v>0</v>
      </c>
      <c r="Y24" s="253">
        <v>0</v>
      </c>
      <c r="Z24" s="253">
        <v>0</v>
      </c>
      <c r="AA24" s="253">
        <v>0</v>
      </c>
      <c r="AB24" s="253">
        <v>0</v>
      </c>
      <c r="AC24" s="253">
        <v>0</v>
      </c>
      <c r="AD24" s="253">
        <v>0</v>
      </c>
      <c r="AE24" s="253">
        <v>0</v>
      </c>
      <c r="AF24" s="253">
        <v>0</v>
      </c>
      <c r="AG24" s="253">
        <v>0</v>
      </c>
      <c r="AH24" s="253">
        <v>0</v>
      </c>
      <c r="AI24" s="253">
        <v>0</v>
      </c>
      <c r="AJ24" s="253">
        <v>0</v>
      </c>
      <c r="AK24" s="253">
        <v>0</v>
      </c>
      <c r="AL24" s="253">
        <v>0</v>
      </c>
      <c r="AM24" s="253">
        <v>0</v>
      </c>
      <c r="AN24" s="253">
        <v>0</v>
      </c>
      <c r="AO24" s="253">
        <v>0</v>
      </c>
      <c r="AP24" s="253">
        <v>0</v>
      </c>
      <c r="AQ24" s="253">
        <v>0</v>
      </c>
      <c r="AR24" s="253">
        <v>0</v>
      </c>
      <c r="AS24" s="253">
        <v>0</v>
      </c>
      <c r="AT24" s="253">
        <v>0</v>
      </c>
      <c r="AU24" s="253">
        <v>0</v>
      </c>
      <c r="AV24" s="253">
        <v>0</v>
      </c>
      <c r="AW24" s="253">
        <v>0</v>
      </c>
      <c r="AX24" s="253">
        <v>0</v>
      </c>
      <c r="AY24" s="253">
        <v>0</v>
      </c>
      <c r="AZ24" s="253">
        <v>0</v>
      </c>
      <c r="BA24" s="253">
        <v>0</v>
      </c>
      <c r="BB24" s="253">
        <v>0</v>
      </c>
      <c r="BC24" s="253">
        <v>0</v>
      </c>
      <c r="BD24" s="253">
        <v>0</v>
      </c>
      <c r="BE24" s="253">
        <v>0</v>
      </c>
      <c r="BF24" s="253">
        <v>0</v>
      </c>
      <c r="BG24" s="253">
        <v>0</v>
      </c>
      <c r="BH24" s="253">
        <v>0</v>
      </c>
      <c r="BI24" s="253">
        <v>0</v>
      </c>
      <c r="BJ24" s="253">
        <v>0</v>
      </c>
      <c r="BK24" s="253">
        <v>0</v>
      </c>
      <c r="BL24" s="253">
        <v>0</v>
      </c>
      <c r="BM24" s="253">
        <v>0</v>
      </c>
      <c r="BN24" s="253">
        <v>0</v>
      </c>
      <c r="BO24" s="253">
        <v>0</v>
      </c>
      <c r="BP24" s="253">
        <v>0</v>
      </c>
      <c r="BQ24" s="253">
        <v>0</v>
      </c>
      <c r="BR24" s="253">
        <v>0</v>
      </c>
      <c r="BS24" s="253">
        <v>0</v>
      </c>
      <c r="BT24" s="253">
        <v>0</v>
      </c>
      <c r="BU24" s="253">
        <v>0</v>
      </c>
      <c r="BV24" s="253">
        <v>0</v>
      </c>
      <c r="BW24" s="253">
        <v>0</v>
      </c>
      <c r="BX24" s="253">
        <v>0</v>
      </c>
      <c r="BY24" s="253">
        <v>0</v>
      </c>
      <c r="BZ24" s="253">
        <v>0</v>
      </c>
      <c r="CA24" s="253">
        <v>0</v>
      </c>
      <c r="CB24" s="253">
        <v>0</v>
      </c>
      <c r="CC24" s="253">
        <v>0</v>
      </c>
      <c r="CD24" s="253">
        <v>0</v>
      </c>
      <c r="CE24" s="253">
        <v>0</v>
      </c>
      <c r="CF24" s="253">
        <v>0</v>
      </c>
      <c r="CG24" s="253">
        <v>0</v>
      </c>
      <c r="CH24" s="253">
        <v>0</v>
      </c>
      <c r="CI24" s="253">
        <v>0</v>
      </c>
      <c r="CJ24" s="253">
        <v>0</v>
      </c>
      <c r="CK24" s="253">
        <v>0</v>
      </c>
      <c r="CL24" s="253">
        <v>0</v>
      </c>
      <c r="CM24" s="253">
        <v>0</v>
      </c>
      <c r="CN24" s="253">
        <v>0</v>
      </c>
      <c r="CO24" s="253">
        <v>0</v>
      </c>
      <c r="CP24" s="253">
        <v>0</v>
      </c>
      <c r="CQ24" s="253">
        <v>0</v>
      </c>
      <c r="CR24" s="253">
        <v>0</v>
      </c>
      <c r="CS24" s="253">
        <v>0</v>
      </c>
      <c r="CT24" s="253">
        <v>0</v>
      </c>
      <c r="CU24" s="253">
        <v>0</v>
      </c>
      <c r="CV24" s="253">
        <v>0</v>
      </c>
      <c r="CW24" s="253">
        <v>0</v>
      </c>
      <c r="CX24" s="253">
        <v>0</v>
      </c>
      <c r="CY24" s="253">
        <v>0</v>
      </c>
      <c r="CZ24" s="253">
        <v>0</v>
      </c>
      <c r="DA24" s="253">
        <v>0</v>
      </c>
      <c r="DB24" s="253">
        <v>0</v>
      </c>
      <c r="DC24" s="253">
        <v>0</v>
      </c>
      <c r="DD24" s="254">
        <v>0</v>
      </c>
    </row>
    <row r="25" spans="1:108" x14ac:dyDescent="0.15">
      <c r="A25" s="255" t="s">
        <v>72</v>
      </c>
      <c r="B25" s="248" t="s">
        <v>420</v>
      </c>
      <c r="C25" s="249">
        <v>4.5017775126840879E-5</v>
      </c>
      <c r="D25" s="249">
        <v>2.6193892266551333E-5</v>
      </c>
      <c r="E25" s="249">
        <v>3.1314753398993825E-5</v>
      </c>
      <c r="F25" s="249">
        <v>3.1930765724161325E-5</v>
      </c>
      <c r="G25" s="249">
        <v>2.4707389263085967E-5</v>
      </c>
      <c r="H25" s="249">
        <v>0</v>
      </c>
      <c r="I25" s="249">
        <v>9.5771702984273171E-5</v>
      </c>
      <c r="J25" s="249">
        <v>1.0051547140092795E-4</v>
      </c>
      <c r="K25" s="249">
        <v>1.6632479317135675E-4</v>
      </c>
      <c r="L25" s="249">
        <v>7.4610580454497638E-5</v>
      </c>
      <c r="M25" s="249">
        <v>0</v>
      </c>
      <c r="N25" s="249">
        <v>2.1398696247428898E-4</v>
      </c>
      <c r="O25" s="249">
        <v>2.5426667664379204E-5</v>
      </c>
      <c r="P25" s="249">
        <v>1.5353207678690678E-4</v>
      </c>
      <c r="Q25" s="249">
        <v>1.5200678163979875E-4</v>
      </c>
      <c r="R25" s="249">
        <v>5.9855575344717896E-4</v>
      </c>
      <c r="S25" s="249">
        <v>1.4523477897976711E-4</v>
      </c>
      <c r="T25" s="249">
        <v>1.4701912972605861E-4</v>
      </c>
      <c r="U25" s="249">
        <v>3.0522731660964154E-4</v>
      </c>
      <c r="V25" s="249">
        <v>1.7736062869533656E-3</v>
      </c>
      <c r="W25" s="249">
        <v>0</v>
      </c>
      <c r="X25" s="249">
        <v>1.0092024620490159</v>
      </c>
      <c r="Y25" s="249">
        <v>0</v>
      </c>
      <c r="Z25" s="249">
        <v>2.6519784212361316E-3</v>
      </c>
      <c r="AA25" s="249">
        <v>4.8841361127290534E-3</v>
      </c>
      <c r="AB25" s="249">
        <v>1.0465866654929588E-5</v>
      </c>
      <c r="AC25" s="249">
        <v>1.7017509559038858E-4</v>
      </c>
      <c r="AD25" s="249">
        <v>7.8487530146560229E-3</v>
      </c>
      <c r="AE25" s="249">
        <v>5.4665057981153065E-3</v>
      </c>
      <c r="AF25" s="249">
        <v>7.0323927731217217E-4</v>
      </c>
      <c r="AG25" s="249">
        <v>2.7129275823048764E-4</v>
      </c>
      <c r="AH25" s="249">
        <v>1.8163372421922489E-5</v>
      </c>
      <c r="AI25" s="249">
        <v>5.1238305603642659E-5</v>
      </c>
      <c r="AJ25" s="249">
        <v>4.2322025396606566E-4</v>
      </c>
      <c r="AK25" s="249">
        <v>0</v>
      </c>
      <c r="AL25" s="249">
        <v>0</v>
      </c>
      <c r="AM25" s="249">
        <v>0</v>
      </c>
      <c r="AN25" s="249">
        <v>1.3070385628714466E-6</v>
      </c>
      <c r="AO25" s="249">
        <v>2.8644500293669372E-5</v>
      </c>
      <c r="AP25" s="249">
        <v>2.3979469560821829E-4</v>
      </c>
      <c r="AQ25" s="249">
        <v>1.5962835200146138E-5</v>
      </c>
      <c r="AR25" s="249">
        <v>2.4503747718644849E-5</v>
      </c>
      <c r="AS25" s="249">
        <v>3.8408823892822844E-5</v>
      </c>
      <c r="AT25" s="249">
        <v>2.4856378358325241E-5</v>
      </c>
      <c r="AU25" s="249">
        <v>3.6608667423241507E-4</v>
      </c>
      <c r="AV25" s="249">
        <v>3.7195191283033208E-4</v>
      </c>
      <c r="AW25" s="249">
        <v>2.540477515766267E-4</v>
      </c>
      <c r="AX25" s="249">
        <v>1.1586008412810238E-4</v>
      </c>
      <c r="AY25" s="249">
        <v>4.700890644988052E-4</v>
      </c>
      <c r="AZ25" s="249">
        <v>5.8894252287394557E-5</v>
      </c>
      <c r="BA25" s="249">
        <v>2.052661147331205E-4</v>
      </c>
      <c r="BB25" s="249">
        <v>1.5396692295164299E-4</v>
      </c>
      <c r="BC25" s="249">
        <v>1.3420506327815472E-4</v>
      </c>
      <c r="BD25" s="249">
        <v>0</v>
      </c>
      <c r="BE25" s="249">
        <v>3.4173542451373255E-5</v>
      </c>
      <c r="BF25" s="249">
        <v>9.6917185093551157E-5</v>
      </c>
      <c r="BG25" s="249">
        <v>3.6652897052083989E-5</v>
      </c>
      <c r="BH25" s="249">
        <v>2.0950930615520762E-5</v>
      </c>
      <c r="BI25" s="249">
        <v>2.9342395764982902E-4</v>
      </c>
      <c r="BJ25" s="249">
        <v>5.0962814774808151E-6</v>
      </c>
      <c r="BK25" s="249">
        <v>2.7237107878705033E-5</v>
      </c>
      <c r="BL25" s="249">
        <v>3.8682378670388469E-5</v>
      </c>
      <c r="BM25" s="249">
        <v>2.1006101162295339E-5</v>
      </c>
      <c r="BN25" s="249">
        <v>2.430033127627533E-5</v>
      </c>
      <c r="BO25" s="249">
        <v>6.1072926340530202E-6</v>
      </c>
      <c r="BP25" s="249">
        <v>3.7313618311361391E-6</v>
      </c>
      <c r="BQ25" s="249">
        <v>6.2846240299368743E-5</v>
      </c>
      <c r="BR25" s="249">
        <v>9.4328320364692879E-6</v>
      </c>
      <c r="BS25" s="249">
        <v>9.0983611189780196E-6</v>
      </c>
      <c r="BT25" s="249">
        <v>6.6694246232318025E-6</v>
      </c>
      <c r="BU25" s="249">
        <v>3.6346859520541529E-6</v>
      </c>
      <c r="BV25" s="249">
        <v>3.8527568612599119E-6</v>
      </c>
      <c r="BW25" s="249">
        <v>1.859028617999197E-6</v>
      </c>
      <c r="BX25" s="249">
        <v>2.8891331033277259E-6</v>
      </c>
      <c r="BY25" s="249">
        <v>1.1598768509970865E-6</v>
      </c>
      <c r="BZ25" s="249">
        <v>8.8576884486387344E-6</v>
      </c>
      <c r="CA25" s="249">
        <v>3.5919561571775319E-6</v>
      </c>
      <c r="CB25" s="249">
        <v>3.3996687988913564E-6</v>
      </c>
      <c r="CC25" s="249">
        <v>4.7052136684926042E-6</v>
      </c>
      <c r="CD25" s="249">
        <v>9.1949062780791213E-6</v>
      </c>
      <c r="CE25" s="249">
        <v>5.077956438682225E-6</v>
      </c>
      <c r="CF25" s="249">
        <v>2.0320028135996897E-6</v>
      </c>
      <c r="CG25" s="249">
        <v>3.5822125548306791E-6</v>
      </c>
      <c r="CH25" s="249">
        <v>7.3300901783605507E-6</v>
      </c>
      <c r="CI25" s="249">
        <v>1.9037345833595123E-5</v>
      </c>
      <c r="CJ25" s="249">
        <v>6.2072757373381417E-6</v>
      </c>
      <c r="CK25" s="249">
        <v>3.8226847689048482E-5</v>
      </c>
      <c r="CL25" s="249">
        <v>4.0311151089625754E-6</v>
      </c>
      <c r="CM25" s="249">
        <v>1.8903681875164797E-5</v>
      </c>
      <c r="CN25" s="249">
        <v>3.662731514505148E-5</v>
      </c>
      <c r="CO25" s="249">
        <v>3.1054485896546242E-5</v>
      </c>
      <c r="CP25" s="249">
        <v>4.2751060001002381E-5</v>
      </c>
      <c r="CQ25" s="249">
        <v>8.2083653173731488E-6</v>
      </c>
      <c r="CR25" s="249">
        <v>1.1027217702564681E-5</v>
      </c>
      <c r="CS25" s="249">
        <v>1.1430033355714399E-5</v>
      </c>
      <c r="CT25" s="249">
        <v>6.1557594059966457E-6</v>
      </c>
      <c r="CU25" s="249">
        <v>1.7423397062725841E-5</v>
      </c>
      <c r="CV25" s="249">
        <v>3.1410290828203323E-5</v>
      </c>
      <c r="CW25" s="249">
        <v>7.029326043219636E-6</v>
      </c>
      <c r="CX25" s="249">
        <v>1.4552066958069769E-5</v>
      </c>
      <c r="CY25" s="249">
        <v>1.942730124382526E-5</v>
      </c>
      <c r="CZ25" s="249">
        <v>6.4458466834418099E-5</v>
      </c>
      <c r="DA25" s="249">
        <v>1.6643706079303352E-5</v>
      </c>
      <c r="DB25" s="249">
        <v>8.3613980416225744E-6</v>
      </c>
      <c r="DC25" s="249">
        <v>9.9537734230965855E-5</v>
      </c>
      <c r="DD25" s="250">
        <v>7.2658753989203559E-5</v>
      </c>
    </row>
    <row r="26" spans="1:108" x14ac:dyDescent="0.15">
      <c r="A26" s="255" t="s">
        <v>75</v>
      </c>
      <c r="B26" s="248" t="s">
        <v>76</v>
      </c>
      <c r="C26" s="249">
        <v>0</v>
      </c>
      <c r="D26" s="249">
        <v>0</v>
      </c>
      <c r="E26" s="249">
        <v>0</v>
      </c>
      <c r="F26" s="249">
        <v>0</v>
      </c>
      <c r="G26" s="249">
        <v>0</v>
      </c>
      <c r="H26" s="249">
        <v>0</v>
      </c>
      <c r="I26" s="249">
        <v>0</v>
      </c>
      <c r="J26" s="249">
        <v>0</v>
      </c>
      <c r="K26" s="249">
        <v>0</v>
      </c>
      <c r="L26" s="249">
        <v>0</v>
      </c>
      <c r="M26" s="249">
        <v>0</v>
      </c>
      <c r="N26" s="249">
        <v>0</v>
      </c>
      <c r="O26" s="249">
        <v>0</v>
      </c>
      <c r="P26" s="249">
        <v>0</v>
      </c>
      <c r="Q26" s="249">
        <v>0</v>
      </c>
      <c r="R26" s="249">
        <v>0</v>
      </c>
      <c r="S26" s="249">
        <v>0</v>
      </c>
      <c r="T26" s="249">
        <v>0</v>
      </c>
      <c r="U26" s="249">
        <v>0</v>
      </c>
      <c r="V26" s="249">
        <v>0</v>
      </c>
      <c r="W26" s="249">
        <v>0</v>
      </c>
      <c r="X26" s="249">
        <v>0</v>
      </c>
      <c r="Y26" s="249">
        <v>1</v>
      </c>
      <c r="Z26" s="249">
        <v>0</v>
      </c>
      <c r="AA26" s="249">
        <v>0</v>
      </c>
      <c r="AB26" s="249">
        <v>0</v>
      </c>
      <c r="AC26" s="249">
        <v>0</v>
      </c>
      <c r="AD26" s="249">
        <v>0</v>
      </c>
      <c r="AE26" s="249">
        <v>0</v>
      </c>
      <c r="AF26" s="249">
        <v>0</v>
      </c>
      <c r="AG26" s="249">
        <v>0</v>
      </c>
      <c r="AH26" s="249">
        <v>0</v>
      </c>
      <c r="AI26" s="249">
        <v>0</v>
      </c>
      <c r="AJ26" s="249">
        <v>0</v>
      </c>
      <c r="AK26" s="249">
        <v>0</v>
      </c>
      <c r="AL26" s="249">
        <v>0</v>
      </c>
      <c r="AM26" s="249">
        <v>0</v>
      </c>
      <c r="AN26" s="249">
        <v>0</v>
      </c>
      <c r="AO26" s="249">
        <v>0</v>
      </c>
      <c r="AP26" s="249">
        <v>0</v>
      </c>
      <c r="AQ26" s="249">
        <v>0</v>
      </c>
      <c r="AR26" s="249">
        <v>0</v>
      </c>
      <c r="AS26" s="249">
        <v>0</v>
      </c>
      <c r="AT26" s="249">
        <v>0</v>
      </c>
      <c r="AU26" s="249">
        <v>0</v>
      </c>
      <c r="AV26" s="249">
        <v>0</v>
      </c>
      <c r="AW26" s="249">
        <v>0</v>
      </c>
      <c r="AX26" s="249">
        <v>0</v>
      </c>
      <c r="AY26" s="249">
        <v>0</v>
      </c>
      <c r="AZ26" s="249">
        <v>0</v>
      </c>
      <c r="BA26" s="249">
        <v>0</v>
      </c>
      <c r="BB26" s="249">
        <v>0</v>
      </c>
      <c r="BC26" s="249">
        <v>0</v>
      </c>
      <c r="BD26" s="249">
        <v>0</v>
      </c>
      <c r="BE26" s="249">
        <v>0</v>
      </c>
      <c r="BF26" s="249">
        <v>0</v>
      </c>
      <c r="BG26" s="249">
        <v>0</v>
      </c>
      <c r="BH26" s="249">
        <v>0</v>
      </c>
      <c r="BI26" s="249">
        <v>0</v>
      </c>
      <c r="BJ26" s="249">
        <v>0</v>
      </c>
      <c r="BK26" s="249">
        <v>0</v>
      </c>
      <c r="BL26" s="249">
        <v>0</v>
      </c>
      <c r="BM26" s="249">
        <v>0</v>
      </c>
      <c r="BN26" s="249">
        <v>0</v>
      </c>
      <c r="BO26" s="249">
        <v>0</v>
      </c>
      <c r="BP26" s="249">
        <v>0</v>
      </c>
      <c r="BQ26" s="249">
        <v>0</v>
      </c>
      <c r="BR26" s="249">
        <v>0</v>
      </c>
      <c r="BS26" s="249">
        <v>0</v>
      </c>
      <c r="BT26" s="249">
        <v>0</v>
      </c>
      <c r="BU26" s="249">
        <v>0</v>
      </c>
      <c r="BV26" s="249">
        <v>0</v>
      </c>
      <c r="BW26" s="249">
        <v>0</v>
      </c>
      <c r="BX26" s="249">
        <v>0</v>
      </c>
      <c r="BY26" s="249">
        <v>0</v>
      </c>
      <c r="BZ26" s="249">
        <v>0</v>
      </c>
      <c r="CA26" s="249">
        <v>0</v>
      </c>
      <c r="CB26" s="249">
        <v>0</v>
      </c>
      <c r="CC26" s="249">
        <v>0</v>
      </c>
      <c r="CD26" s="249">
        <v>0</v>
      </c>
      <c r="CE26" s="249">
        <v>0</v>
      </c>
      <c r="CF26" s="249">
        <v>0</v>
      </c>
      <c r="CG26" s="249">
        <v>0</v>
      </c>
      <c r="CH26" s="249">
        <v>0</v>
      </c>
      <c r="CI26" s="249">
        <v>0</v>
      </c>
      <c r="CJ26" s="249">
        <v>0</v>
      </c>
      <c r="CK26" s="249">
        <v>0</v>
      </c>
      <c r="CL26" s="249">
        <v>0</v>
      </c>
      <c r="CM26" s="249">
        <v>0</v>
      </c>
      <c r="CN26" s="249">
        <v>0</v>
      </c>
      <c r="CO26" s="249">
        <v>0</v>
      </c>
      <c r="CP26" s="249">
        <v>0</v>
      </c>
      <c r="CQ26" s="249">
        <v>0</v>
      </c>
      <c r="CR26" s="249">
        <v>0</v>
      </c>
      <c r="CS26" s="249">
        <v>0</v>
      </c>
      <c r="CT26" s="249">
        <v>0</v>
      </c>
      <c r="CU26" s="249">
        <v>0</v>
      </c>
      <c r="CV26" s="249">
        <v>0</v>
      </c>
      <c r="CW26" s="249">
        <v>0</v>
      </c>
      <c r="CX26" s="249">
        <v>0</v>
      </c>
      <c r="CY26" s="249">
        <v>0</v>
      </c>
      <c r="CZ26" s="249">
        <v>0</v>
      </c>
      <c r="DA26" s="249">
        <v>0</v>
      </c>
      <c r="DB26" s="249">
        <v>0</v>
      </c>
      <c r="DC26" s="249">
        <v>0</v>
      </c>
      <c r="DD26" s="250">
        <v>0</v>
      </c>
    </row>
    <row r="27" spans="1:108" x14ac:dyDescent="0.15">
      <c r="A27" s="255" t="s">
        <v>77</v>
      </c>
      <c r="B27" s="248" t="s">
        <v>78</v>
      </c>
      <c r="C27" s="249">
        <v>9.6103980688937019E-8</v>
      </c>
      <c r="D27" s="249">
        <v>1.0495718649515249E-6</v>
      </c>
      <c r="E27" s="249">
        <v>3.3442180100870534E-6</v>
      </c>
      <c r="F27" s="249">
        <v>5.8021391797782441E-9</v>
      </c>
      <c r="G27" s="249">
        <v>9.2895724056818379E-7</v>
      </c>
      <c r="H27" s="249">
        <v>0</v>
      </c>
      <c r="I27" s="249">
        <v>2.270296930952628E-9</v>
      </c>
      <c r="J27" s="249">
        <v>3.238549181547863E-7</v>
      </c>
      <c r="K27" s="249">
        <v>8.6594599732251423E-9</v>
      </c>
      <c r="L27" s="249">
        <v>2.168285121027002E-7</v>
      </c>
      <c r="M27" s="249">
        <v>0</v>
      </c>
      <c r="N27" s="249">
        <v>5.3778494931209868E-9</v>
      </c>
      <c r="O27" s="249">
        <v>2.156603975018699E-9</v>
      </c>
      <c r="P27" s="249">
        <v>2.6253772879322879E-9</v>
      </c>
      <c r="Q27" s="249">
        <v>8.5059947898962773E-10</v>
      </c>
      <c r="R27" s="249">
        <v>2.3940620732037274E-9</v>
      </c>
      <c r="S27" s="249">
        <v>9.3279961457833617E-10</v>
      </c>
      <c r="T27" s="249">
        <v>1.0958218485091133E-9</v>
      </c>
      <c r="U27" s="249">
        <v>2.9440141599382418E-9</v>
      </c>
      <c r="V27" s="249">
        <v>4.2031188918315628E-9</v>
      </c>
      <c r="W27" s="249">
        <v>0</v>
      </c>
      <c r="X27" s="249">
        <v>2.5093835926157258E-9</v>
      </c>
      <c r="Y27" s="249">
        <v>0</v>
      </c>
      <c r="Z27" s="249">
        <v>1.0000031555985751</v>
      </c>
      <c r="AA27" s="249">
        <v>8.1733591004095306E-8</v>
      </c>
      <c r="AB27" s="249">
        <v>1.9399845727545113E-10</v>
      </c>
      <c r="AC27" s="249">
        <v>1.1414682490137981E-9</v>
      </c>
      <c r="AD27" s="249">
        <v>5.635327781826238E-10</v>
      </c>
      <c r="AE27" s="249">
        <v>3.3292057102932525E-9</v>
      </c>
      <c r="AF27" s="249">
        <v>3.4902728558883248E-8</v>
      </c>
      <c r="AG27" s="249">
        <v>1.0143432890574821E-9</v>
      </c>
      <c r="AH27" s="249">
        <v>2.8877147543989213E-9</v>
      </c>
      <c r="AI27" s="249">
        <v>9.4884494339793707E-10</v>
      </c>
      <c r="AJ27" s="249">
        <v>2.8768464902274258E-9</v>
      </c>
      <c r="AK27" s="249">
        <v>0</v>
      </c>
      <c r="AL27" s="249">
        <v>0</v>
      </c>
      <c r="AM27" s="249">
        <v>0</v>
      </c>
      <c r="AN27" s="249">
        <v>6.9560957319434021E-10</v>
      </c>
      <c r="AO27" s="249">
        <v>1.4023549681801088E-9</v>
      </c>
      <c r="AP27" s="249">
        <v>6.4500241695541242E-10</v>
      </c>
      <c r="AQ27" s="249">
        <v>5.772546691599385E-10</v>
      </c>
      <c r="AR27" s="249">
        <v>8.0691397174642287E-10</v>
      </c>
      <c r="AS27" s="249">
        <v>1.0101906259454604E-9</v>
      </c>
      <c r="AT27" s="249">
        <v>7.5495251414063234E-10</v>
      </c>
      <c r="AU27" s="249">
        <v>5.1305895965805543E-10</v>
      </c>
      <c r="AV27" s="249">
        <v>7.2032385433207881E-10</v>
      </c>
      <c r="AW27" s="249">
        <v>7.0013332610118116E-10</v>
      </c>
      <c r="AX27" s="249">
        <v>6.3927024492441478E-10</v>
      </c>
      <c r="AY27" s="249">
        <v>3.0618472690048517E-10</v>
      </c>
      <c r="AZ27" s="249">
        <v>4.40840531343985E-10</v>
      </c>
      <c r="BA27" s="249">
        <v>1.035717279729589E-9</v>
      </c>
      <c r="BB27" s="249">
        <v>4.5624958919816093E-10</v>
      </c>
      <c r="BC27" s="249">
        <v>5.1827650600640732E-10</v>
      </c>
      <c r="BD27" s="249">
        <v>0</v>
      </c>
      <c r="BE27" s="249">
        <v>3.6063088924579229E-10</v>
      </c>
      <c r="BF27" s="249">
        <v>3.9447482914754333E-10</v>
      </c>
      <c r="BG27" s="249">
        <v>2.0750048022744814E-9</v>
      </c>
      <c r="BH27" s="249">
        <v>2.3649817874429665E-9</v>
      </c>
      <c r="BI27" s="249">
        <v>3.7621485531096699E-9</v>
      </c>
      <c r="BJ27" s="249">
        <v>3.9260411186699633E-9</v>
      </c>
      <c r="BK27" s="249">
        <v>1.850457264949835E-9</v>
      </c>
      <c r="BL27" s="249">
        <v>1.9487257341015576E-9</v>
      </c>
      <c r="BM27" s="249">
        <v>2.4363235590858003E-9</v>
      </c>
      <c r="BN27" s="249">
        <v>3.0986851265280705E-9</v>
      </c>
      <c r="BO27" s="249">
        <v>1.1977782319841452E-8</v>
      </c>
      <c r="BP27" s="249">
        <v>1.2159737728988711E-9</v>
      </c>
      <c r="BQ27" s="249">
        <v>4.0992347101846865E-9</v>
      </c>
      <c r="BR27" s="249">
        <v>3.9274479244971534E-7</v>
      </c>
      <c r="BS27" s="249">
        <v>1.4219578756088067E-9</v>
      </c>
      <c r="BT27" s="249">
        <v>2.2275671926983493E-9</v>
      </c>
      <c r="BU27" s="249">
        <v>1.6700008616059419E-9</v>
      </c>
      <c r="BV27" s="249">
        <v>5.6585288521216334E-10</v>
      </c>
      <c r="BW27" s="249">
        <v>2.3011547131068788E-10</v>
      </c>
      <c r="BX27" s="249">
        <v>7.4021051441878877E-9</v>
      </c>
      <c r="BY27" s="249">
        <v>1.152433184637291E-9</v>
      </c>
      <c r="BZ27" s="249">
        <v>8.0820807919297703E-10</v>
      </c>
      <c r="CA27" s="249">
        <v>6.769612074333766E-9</v>
      </c>
      <c r="CB27" s="249">
        <v>1.8909121618050844E-9</v>
      </c>
      <c r="CC27" s="249">
        <v>1.5536128792051195E-9</v>
      </c>
      <c r="CD27" s="249">
        <v>3.2511530700418713E-8</v>
      </c>
      <c r="CE27" s="249">
        <v>5.4472702201741725E-9</v>
      </c>
      <c r="CF27" s="249">
        <v>9.5161494314147083E-8</v>
      </c>
      <c r="CG27" s="249">
        <v>6.1783975059889449E-9</v>
      </c>
      <c r="CH27" s="249">
        <v>4.6359825359151246E-9</v>
      </c>
      <c r="CI27" s="249">
        <v>6.1703559483343394E-10</v>
      </c>
      <c r="CJ27" s="249">
        <v>3.2014351209544877E-9</v>
      </c>
      <c r="CK27" s="249">
        <v>1.1746861898097125E-9</v>
      </c>
      <c r="CL27" s="249">
        <v>2.8693891993441554E-8</v>
      </c>
      <c r="CM27" s="249">
        <v>6.566637830737085E-9</v>
      </c>
      <c r="CN27" s="249">
        <v>3.9248679839537668E-8</v>
      </c>
      <c r="CO27" s="249">
        <v>1.4964568247256922E-5</v>
      </c>
      <c r="CP27" s="249">
        <v>1.1692801742477729E-6</v>
      </c>
      <c r="CQ27" s="249">
        <v>7.2065100351598237E-7</v>
      </c>
      <c r="CR27" s="249">
        <v>4.3213766049026938E-7</v>
      </c>
      <c r="CS27" s="249">
        <v>1.5574416655604004E-9</v>
      </c>
      <c r="CT27" s="249">
        <v>8.3298941299518687E-10</v>
      </c>
      <c r="CU27" s="249">
        <v>1.7526305673082596E-9</v>
      </c>
      <c r="CV27" s="249">
        <v>4.9424161419887237E-10</v>
      </c>
      <c r="CW27" s="249">
        <v>1.0133709525293724E-9</v>
      </c>
      <c r="CX27" s="249">
        <v>2.936518410375616E-8</v>
      </c>
      <c r="CY27" s="249">
        <v>3.5727847544005774E-8</v>
      </c>
      <c r="CZ27" s="249">
        <v>5.8098348208622162E-9</v>
      </c>
      <c r="DA27" s="249">
        <v>6.021494917935722E-9</v>
      </c>
      <c r="DB27" s="249">
        <v>5.0400117135493048E-9</v>
      </c>
      <c r="DC27" s="249">
        <v>5.9933404555846227E-10</v>
      </c>
      <c r="DD27" s="250">
        <v>1.5938804788194093E-7</v>
      </c>
    </row>
    <row r="28" spans="1:108" x14ac:dyDescent="0.15">
      <c r="A28" s="255" t="s">
        <v>79</v>
      </c>
      <c r="B28" s="248" t="s">
        <v>421</v>
      </c>
      <c r="C28" s="249">
        <v>4.544343232216798E-3</v>
      </c>
      <c r="D28" s="249">
        <v>4.0577370381076228E-4</v>
      </c>
      <c r="E28" s="249">
        <v>6.7498386150826543E-4</v>
      </c>
      <c r="F28" s="249">
        <v>3.4816096450593153E-4</v>
      </c>
      <c r="G28" s="249">
        <v>6.0367596366198574E-4</v>
      </c>
      <c r="H28" s="249">
        <v>0</v>
      </c>
      <c r="I28" s="249">
        <v>1.772193771870863E-3</v>
      </c>
      <c r="J28" s="249">
        <v>4.0737588449940023E-4</v>
      </c>
      <c r="K28" s="249">
        <v>3.5402525797388726E-4</v>
      </c>
      <c r="L28" s="249">
        <v>4.977954151508579E-4</v>
      </c>
      <c r="M28" s="249">
        <v>0</v>
      </c>
      <c r="N28" s="249">
        <v>9.4354352067709956E-4</v>
      </c>
      <c r="O28" s="249">
        <v>6.5262302036807546E-4</v>
      </c>
      <c r="P28" s="249">
        <v>1.9690799409716655E-3</v>
      </c>
      <c r="Q28" s="249">
        <v>2.9778156954252456E-3</v>
      </c>
      <c r="R28" s="249">
        <v>1.0424913219825227E-3</v>
      </c>
      <c r="S28" s="249">
        <v>2.8363296984095826E-3</v>
      </c>
      <c r="T28" s="249">
        <v>3.7799483081255897E-3</v>
      </c>
      <c r="U28" s="249">
        <v>5.6826329054519755E-4</v>
      </c>
      <c r="V28" s="249">
        <v>9.924218794356537E-4</v>
      </c>
      <c r="W28" s="249">
        <v>0</v>
      </c>
      <c r="X28" s="249">
        <v>2.0263843208411484E-3</v>
      </c>
      <c r="Y28" s="249">
        <v>0</v>
      </c>
      <c r="Z28" s="249">
        <v>1.9141493553482567E-3</v>
      </c>
      <c r="AA28" s="249">
        <v>1.0206021744298264</v>
      </c>
      <c r="AB28" s="249">
        <v>7.5319657260401502E-5</v>
      </c>
      <c r="AC28" s="249">
        <v>3.9922294664229436E-3</v>
      </c>
      <c r="AD28" s="249">
        <v>7.4136888730768648E-4</v>
      </c>
      <c r="AE28" s="249">
        <v>1.2248716337446386E-3</v>
      </c>
      <c r="AF28" s="249">
        <v>3.3954475457385631E-4</v>
      </c>
      <c r="AG28" s="249">
        <v>5.1684456631204774E-4</v>
      </c>
      <c r="AH28" s="249">
        <v>1.1035170231978935E-3</v>
      </c>
      <c r="AI28" s="249">
        <v>2.5478498918003447E-4</v>
      </c>
      <c r="AJ28" s="249">
        <v>3.0781094721698344E-3</v>
      </c>
      <c r="AK28" s="249">
        <v>0</v>
      </c>
      <c r="AL28" s="249">
        <v>0</v>
      </c>
      <c r="AM28" s="249">
        <v>0</v>
      </c>
      <c r="AN28" s="249">
        <v>3.4099075689427606E-5</v>
      </c>
      <c r="AO28" s="249">
        <v>4.4194245183327898E-4</v>
      </c>
      <c r="AP28" s="249">
        <v>4.5042764009127083E-4</v>
      </c>
      <c r="AQ28" s="249">
        <v>9.1844206559720063E-4</v>
      </c>
      <c r="AR28" s="249">
        <v>8.6850210460166723E-4</v>
      </c>
      <c r="AS28" s="249">
        <v>4.1928394122417884E-4</v>
      </c>
      <c r="AT28" s="249">
        <v>4.0163027052436532E-4</v>
      </c>
      <c r="AU28" s="249">
        <v>4.5293806961393306E-4</v>
      </c>
      <c r="AV28" s="249">
        <v>3.7275378706064932E-4</v>
      </c>
      <c r="AW28" s="249">
        <v>6.8594816588264456E-4</v>
      </c>
      <c r="AX28" s="249">
        <v>4.834187868987887E-4</v>
      </c>
      <c r="AY28" s="249">
        <v>4.8561074080825044E-4</v>
      </c>
      <c r="AZ28" s="249">
        <v>4.2114723396686847E-4</v>
      </c>
      <c r="BA28" s="249">
        <v>6.8911421379038102E-4</v>
      </c>
      <c r="BB28" s="249">
        <v>8.2160691330621788E-4</v>
      </c>
      <c r="BC28" s="249">
        <v>1.0083870275562365E-3</v>
      </c>
      <c r="BD28" s="249">
        <v>0</v>
      </c>
      <c r="BE28" s="249">
        <v>1.1111031807056534E-3</v>
      </c>
      <c r="BF28" s="249">
        <v>4.036358347067988E-4</v>
      </c>
      <c r="BG28" s="249">
        <v>4.2149635348789054E-3</v>
      </c>
      <c r="BH28" s="249">
        <v>3.215777590595449E-4</v>
      </c>
      <c r="BI28" s="249">
        <v>2.4177170857390688E-3</v>
      </c>
      <c r="BJ28" s="249">
        <v>7.1547326627515275E-5</v>
      </c>
      <c r="BK28" s="249">
        <v>7.7039876094427303E-4</v>
      </c>
      <c r="BL28" s="249">
        <v>8.8687348163517688E-4</v>
      </c>
      <c r="BM28" s="249">
        <v>4.0093690128651798E-4</v>
      </c>
      <c r="BN28" s="249">
        <v>2.7675078474705058E-4</v>
      </c>
      <c r="BO28" s="249">
        <v>1.6135437754618689E-4</v>
      </c>
      <c r="BP28" s="249">
        <v>3.3599692430447587E-4</v>
      </c>
      <c r="BQ28" s="249">
        <v>2.7023484187675505E-4</v>
      </c>
      <c r="BR28" s="249">
        <v>3.3882821254228824E-4</v>
      </c>
      <c r="BS28" s="249">
        <v>5.9502425255291878E-5</v>
      </c>
      <c r="BT28" s="249">
        <v>7.8791363745582007E-5</v>
      </c>
      <c r="BU28" s="249">
        <v>5.7094110882552983E-5</v>
      </c>
      <c r="BV28" s="249">
        <v>4.4025760694556282E-5</v>
      </c>
      <c r="BW28" s="249">
        <v>2.6008841457164579E-5</v>
      </c>
      <c r="BX28" s="249">
        <v>6.6158048949453065E-5</v>
      </c>
      <c r="BY28" s="249">
        <v>3.2523774099564438E-5</v>
      </c>
      <c r="BZ28" s="249">
        <v>1.8898018963473348E-4</v>
      </c>
      <c r="CA28" s="249">
        <v>8.39741511642421E-5</v>
      </c>
      <c r="CB28" s="249">
        <v>9.0238587227393392E-5</v>
      </c>
      <c r="CC28" s="249">
        <v>4.9474632136571354E-5</v>
      </c>
      <c r="CD28" s="249">
        <v>1.1134562954709142E-4</v>
      </c>
      <c r="CE28" s="249">
        <v>1.4314013439396179E-4</v>
      </c>
      <c r="CF28" s="249">
        <v>4.2287168817747349E-5</v>
      </c>
      <c r="CG28" s="249">
        <v>9.0898014498979216E-5</v>
      </c>
      <c r="CH28" s="249">
        <v>2.2646381858935455E-4</v>
      </c>
      <c r="CI28" s="249">
        <v>1.9999964266295683E-4</v>
      </c>
      <c r="CJ28" s="249">
        <v>1.5682265237809898E-4</v>
      </c>
      <c r="CK28" s="249">
        <v>1.7875412343847025E-3</v>
      </c>
      <c r="CL28" s="249">
        <v>1.0226769070575514E-4</v>
      </c>
      <c r="CM28" s="249">
        <v>5.5722887419500507E-5</v>
      </c>
      <c r="CN28" s="249">
        <v>2.031664831051301E-4</v>
      </c>
      <c r="CO28" s="249">
        <v>3.1998241548839772E-4</v>
      </c>
      <c r="CP28" s="249">
        <v>9.8455691687667195E-4</v>
      </c>
      <c r="CQ28" s="249">
        <v>5.0790648761026653E-4</v>
      </c>
      <c r="CR28" s="249">
        <v>4.7282481537025617E-4</v>
      </c>
      <c r="CS28" s="249">
        <v>4.5184979619345144E-4</v>
      </c>
      <c r="CT28" s="249">
        <v>3.8691481693969826E-4</v>
      </c>
      <c r="CU28" s="249">
        <v>8.6295899867334816E-4</v>
      </c>
      <c r="CV28" s="249">
        <v>6.6031686772177452E-4</v>
      </c>
      <c r="CW28" s="249">
        <v>4.8495883034715856E-4</v>
      </c>
      <c r="CX28" s="249">
        <v>5.495533457775928E-4</v>
      </c>
      <c r="CY28" s="249">
        <v>3.8072005347886324E-4</v>
      </c>
      <c r="CZ28" s="249">
        <v>3.0791650532490744E-3</v>
      </c>
      <c r="DA28" s="249">
        <v>3.3357051749374848E-4</v>
      </c>
      <c r="DB28" s="249">
        <v>6.4809949981432542E-4</v>
      </c>
      <c r="DC28" s="249">
        <v>1.4523653377744037E-3</v>
      </c>
      <c r="DD28" s="250">
        <v>1.9801172932041195E-4</v>
      </c>
    </row>
    <row r="29" spans="1:108" x14ac:dyDescent="0.15">
      <c r="A29" s="251" t="s">
        <v>81</v>
      </c>
      <c r="B29" s="252" t="s">
        <v>82</v>
      </c>
      <c r="C29" s="253">
        <v>2.3350481684544714E-5</v>
      </c>
      <c r="D29" s="253">
        <v>1.014850244718841E-5</v>
      </c>
      <c r="E29" s="253">
        <v>1.0874668115798245E-5</v>
      </c>
      <c r="F29" s="253">
        <v>2.9631862302722751E-5</v>
      </c>
      <c r="G29" s="253">
        <v>2.7845132225554055E-5</v>
      </c>
      <c r="H29" s="253">
        <v>0</v>
      </c>
      <c r="I29" s="253">
        <v>7.0061320896103044E-5</v>
      </c>
      <c r="J29" s="253">
        <v>1.1512746832126253E-5</v>
      </c>
      <c r="K29" s="253">
        <v>8.0568380617713001E-6</v>
      </c>
      <c r="L29" s="253">
        <v>1.0121797194355954E-5</v>
      </c>
      <c r="M29" s="253">
        <v>0</v>
      </c>
      <c r="N29" s="253">
        <v>1.0880509216345405E-5</v>
      </c>
      <c r="O29" s="253">
        <v>5.6650794730821543E-6</v>
      </c>
      <c r="P29" s="253">
        <v>1.8445341317642712E-5</v>
      </c>
      <c r="Q29" s="253">
        <v>6.5864707374621967E-6</v>
      </c>
      <c r="R29" s="253">
        <v>1.3586103677769444E-5</v>
      </c>
      <c r="S29" s="253">
        <v>5.4345347772772225E-6</v>
      </c>
      <c r="T29" s="253">
        <v>7.2369070318824439E-6</v>
      </c>
      <c r="U29" s="253">
        <v>5.3877258850883869E-5</v>
      </c>
      <c r="V29" s="253">
        <v>1.7248726127730489E-5</v>
      </c>
      <c r="W29" s="253">
        <v>0</v>
      </c>
      <c r="X29" s="253">
        <v>7.7786947231834921E-6</v>
      </c>
      <c r="Y29" s="253">
        <v>0</v>
      </c>
      <c r="Z29" s="253">
        <v>4.3392204197242322E-6</v>
      </c>
      <c r="AA29" s="253">
        <v>6.0313621126395312E-6</v>
      </c>
      <c r="AB29" s="253">
        <v>1.0000423768573232</v>
      </c>
      <c r="AC29" s="253">
        <v>2.6260928323212007E-4</v>
      </c>
      <c r="AD29" s="253">
        <v>3.0684592641207847E-6</v>
      </c>
      <c r="AE29" s="253">
        <v>7.4227316719846448E-6</v>
      </c>
      <c r="AF29" s="253">
        <v>8.6327300865699689E-6</v>
      </c>
      <c r="AG29" s="253">
        <v>2.6071980716480686E-5</v>
      </c>
      <c r="AH29" s="253">
        <v>2.6049465132413817E-5</v>
      </c>
      <c r="AI29" s="253">
        <v>4.3169833882002735E-5</v>
      </c>
      <c r="AJ29" s="253">
        <v>1.5162884320051257E-5</v>
      </c>
      <c r="AK29" s="253">
        <v>0</v>
      </c>
      <c r="AL29" s="253">
        <v>0</v>
      </c>
      <c r="AM29" s="253">
        <v>0</v>
      </c>
      <c r="AN29" s="253">
        <v>4.2541874044800283E-6</v>
      </c>
      <c r="AO29" s="253">
        <v>2.0918311225997172E-5</v>
      </c>
      <c r="AP29" s="253">
        <v>6.6302966440499919E-6</v>
      </c>
      <c r="AQ29" s="253">
        <v>7.5823175176818752E-6</v>
      </c>
      <c r="AR29" s="253">
        <v>7.5951329743707013E-6</v>
      </c>
      <c r="AS29" s="253">
        <v>4.2061018571216294E-6</v>
      </c>
      <c r="AT29" s="253">
        <v>3.6197033223411224E-6</v>
      </c>
      <c r="AU29" s="253">
        <v>4.8134542135777624E-6</v>
      </c>
      <c r="AV29" s="253">
        <v>5.2231683346309048E-6</v>
      </c>
      <c r="AW29" s="253">
        <v>3.8794198051869955E-6</v>
      </c>
      <c r="AX29" s="253">
        <v>3.3477990461938495E-6</v>
      </c>
      <c r="AY29" s="253">
        <v>2.8729587109562094E-6</v>
      </c>
      <c r="AZ29" s="253">
        <v>2.7553664503941142E-6</v>
      </c>
      <c r="BA29" s="253">
        <v>3.980659284299421E-6</v>
      </c>
      <c r="BB29" s="253">
        <v>2.2159353232619006E-6</v>
      </c>
      <c r="BC29" s="253">
        <v>3.1388144662897023E-6</v>
      </c>
      <c r="BD29" s="253">
        <v>0</v>
      </c>
      <c r="BE29" s="253">
        <v>2.3528271623018688E-6</v>
      </c>
      <c r="BF29" s="253">
        <v>4.7547722911950193E-6</v>
      </c>
      <c r="BG29" s="253">
        <v>2.4685377641538169E-6</v>
      </c>
      <c r="BH29" s="253">
        <v>5.2861662437536822E-6</v>
      </c>
      <c r="BI29" s="253">
        <v>8.8042267692505036E-6</v>
      </c>
      <c r="BJ29" s="253">
        <v>1.9839114729111154E-5</v>
      </c>
      <c r="BK29" s="253">
        <v>1.0815122898940106E-5</v>
      </c>
      <c r="BL29" s="253">
        <v>1.1407927551925811E-5</v>
      </c>
      <c r="BM29" s="253">
        <v>2.437639215736807E-5</v>
      </c>
      <c r="BN29" s="253">
        <v>1.1891284489905194E-5</v>
      </c>
      <c r="BO29" s="253">
        <v>3.0585652309370561E-5</v>
      </c>
      <c r="BP29" s="253">
        <v>2.6112149964380981E-5</v>
      </c>
      <c r="BQ29" s="253">
        <v>1.6726340504038687E-5</v>
      </c>
      <c r="BR29" s="253">
        <v>1.8321860105288596E-5</v>
      </c>
      <c r="BS29" s="253">
        <v>1.4768072132252214E-5</v>
      </c>
      <c r="BT29" s="253">
        <v>4.6645921455723977E-6</v>
      </c>
      <c r="BU29" s="253">
        <v>6.5722585442115373E-6</v>
      </c>
      <c r="BV29" s="253">
        <v>3.2775931795832695E-6</v>
      </c>
      <c r="BW29" s="253">
        <v>9.6876513109259317E-7</v>
      </c>
      <c r="BX29" s="253">
        <v>5.9092127933114492E-6</v>
      </c>
      <c r="BY29" s="253">
        <v>1.7640341080300628E-5</v>
      </c>
      <c r="BZ29" s="253">
        <v>2.65110191951533E-4</v>
      </c>
      <c r="CA29" s="253">
        <v>6.8674957444223595E-5</v>
      </c>
      <c r="CB29" s="253">
        <v>1.922872454280239E-4</v>
      </c>
      <c r="CC29" s="253">
        <v>2.2540788857672318E-5</v>
      </c>
      <c r="CD29" s="253">
        <v>3.6535070342351399E-6</v>
      </c>
      <c r="CE29" s="253">
        <v>4.8720392737877463E-6</v>
      </c>
      <c r="CF29" s="253">
        <v>1.1387813956049757E-5</v>
      </c>
      <c r="CG29" s="253">
        <v>5.6472251500293648E-6</v>
      </c>
      <c r="CH29" s="253">
        <v>5.5394732022151956E-6</v>
      </c>
      <c r="CI29" s="253">
        <v>7.9017910153382215E-6</v>
      </c>
      <c r="CJ29" s="253">
        <v>4.0746089218684548E-6</v>
      </c>
      <c r="CK29" s="253">
        <v>7.9331258168794319E-6</v>
      </c>
      <c r="CL29" s="253">
        <v>1.2110184940052748E-5</v>
      </c>
      <c r="CM29" s="253">
        <v>6.091439538355049E-6</v>
      </c>
      <c r="CN29" s="253">
        <v>6.1782756423482433E-6</v>
      </c>
      <c r="CO29" s="253">
        <v>5.2928845390071275E-6</v>
      </c>
      <c r="CP29" s="253">
        <v>4.8561017192853815E-6</v>
      </c>
      <c r="CQ29" s="253">
        <v>5.7227470528369959E-6</v>
      </c>
      <c r="CR29" s="253">
        <v>7.2502574562159558E-6</v>
      </c>
      <c r="CS29" s="253">
        <v>9.692324600307665E-6</v>
      </c>
      <c r="CT29" s="253">
        <v>5.9558851024541956E-6</v>
      </c>
      <c r="CU29" s="253">
        <v>8.1006919266018829E-6</v>
      </c>
      <c r="CV29" s="253">
        <v>4.4552454122969157E-6</v>
      </c>
      <c r="CW29" s="253">
        <v>5.9435601729779699E-6</v>
      </c>
      <c r="CX29" s="253">
        <v>2.0562834833981815E-5</v>
      </c>
      <c r="CY29" s="253">
        <v>7.6068856145824314E-6</v>
      </c>
      <c r="CZ29" s="253">
        <v>1.579263398818333E-5</v>
      </c>
      <c r="DA29" s="253">
        <v>2.4423451198816383E-5</v>
      </c>
      <c r="DB29" s="253">
        <v>9.0629795902459955E-6</v>
      </c>
      <c r="DC29" s="253">
        <v>4.0457022055991567E-6</v>
      </c>
      <c r="DD29" s="254">
        <v>2.3031923588444693E-5</v>
      </c>
    </row>
    <row r="30" spans="1:108" x14ac:dyDescent="0.15">
      <c r="A30" s="255" t="s">
        <v>83</v>
      </c>
      <c r="B30" s="248" t="s">
        <v>84</v>
      </c>
      <c r="C30" s="249">
        <v>1.1148232705179155E-4</v>
      </c>
      <c r="D30" s="249">
        <v>6.8127915246574662E-5</v>
      </c>
      <c r="E30" s="249">
        <v>1.5062321370868479E-4</v>
      </c>
      <c r="F30" s="249">
        <v>4.6611178903695608E-5</v>
      </c>
      <c r="G30" s="249">
        <v>9.6933605691142412E-5</v>
      </c>
      <c r="H30" s="249">
        <v>0</v>
      </c>
      <c r="I30" s="249">
        <v>2.0052099928689871E-4</v>
      </c>
      <c r="J30" s="249">
        <v>7.3550218002690782E-5</v>
      </c>
      <c r="K30" s="249">
        <v>5.3969681008534122E-5</v>
      </c>
      <c r="L30" s="249">
        <v>5.6795978509329547E-5</v>
      </c>
      <c r="M30" s="249">
        <v>0</v>
      </c>
      <c r="N30" s="249">
        <v>2.0460749641815023E-4</v>
      </c>
      <c r="O30" s="249">
        <v>9.9812974386940083E-5</v>
      </c>
      <c r="P30" s="249">
        <v>9.9706766059814417E-5</v>
      </c>
      <c r="Q30" s="249">
        <v>7.0242296348126861E-5</v>
      </c>
      <c r="R30" s="249">
        <v>8.9067405842009108E-4</v>
      </c>
      <c r="S30" s="249">
        <v>1.1672411928430626E-4</v>
      </c>
      <c r="T30" s="249">
        <v>1.3716778835512475E-4</v>
      </c>
      <c r="U30" s="249">
        <v>2.4869924113208172E-3</v>
      </c>
      <c r="V30" s="249">
        <v>1.2819149507778045E-3</v>
      </c>
      <c r="W30" s="249">
        <v>0</v>
      </c>
      <c r="X30" s="249">
        <v>5.4049133112012608E-3</v>
      </c>
      <c r="Y30" s="249">
        <v>0</v>
      </c>
      <c r="Z30" s="249">
        <v>7.5086468553621106E-5</v>
      </c>
      <c r="AA30" s="249">
        <v>1.8865363054195445E-4</v>
      </c>
      <c r="AB30" s="249">
        <v>5.3767188394198803E-5</v>
      </c>
      <c r="AC30" s="249">
        <v>1.0001106114496654</v>
      </c>
      <c r="AD30" s="249">
        <v>2.0216365023677314E-4</v>
      </c>
      <c r="AE30" s="249">
        <v>1.7885743122354804E-4</v>
      </c>
      <c r="AF30" s="249">
        <v>5.3866928099763067E-5</v>
      </c>
      <c r="AG30" s="249">
        <v>2.1277640606414625E-4</v>
      </c>
      <c r="AH30" s="249">
        <v>2.1550532694401513E-4</v>
      </c>
      <c r="AI30" s="249">
        <v>2.0542702666955171E-4</v>
      </c>
      <c r="AJ30" s="249">
        <v>2.8159507824230133E-3</v>
      </c>
      <c r="AK30" s="249">
        <v>0</v>
      </c>
      <c r="AL30" s="249">
        <v>0</v>
      </c>
      <c r="AM30" s="249">
        <v>0</v>
      </c>
      <c r="AN30" s="249">
        <v>8.8551763014204756E-5</v>
      </c>
      <c r="AO30" s="249">
        <v>4.6788893208192105E-4</v>
      </c>
      <c r="AP30" s="249">
        <v>2.490914515151219E-4</v>
      </c>
      <c r="AQ30" s="249">
        <v>7.2846888292836924E-5</v>
      </c>
      <c r="AR30" s="249">
        <v>1.4237908753642273E-4</v>
      </c>
      <c r="AS30" s="249">
        <v>7.0247908775433873E-5</v>
      </c>
      <c r="AT30" s="249">
        <v>6.9195923498907111E-5</v>
      </c>
      <c r="AU30" s="249">
        <v>7.2356715471850802E-5</v>
      </c>
      <c r="AV30" s="249">
        <v>1.6752559393911956E-4</v>
      </c>
      <c r="AW30" s="249">
        <v>1.3450431228057599E-4</v>
      </c>
      <c r="AX30" s="249">
        <v>7.0490113897867223E-5</v>
      </c>
      <c r="AY30" s="249">
        <v>4.7355256449888617E-5</v>
      </c>
      <c r="AZ30" s="249">
        <v>4.2730684947469273E-5</v>
      </c>
      <c r="BA30" s="249">
        <v>8.0414270600918225E-5</v>
      </c>
      <c r="BB30" s="249">
        <v>5.2770346857890837E-5</v>
      </c>
      <c r="BC30" s="249">
        <v>5.2763327531230317E-5</v>
      </c>
      <c r="BD30" s="249">
        <v>0</v>
      </c>
      <c r="BE30" s="249">
        <v>4.3735330687268632E-5</v>
      </c>
      <c r="BF30" s="249">
        <v>1.1487776720560619E-4</v>
      </c>
      <c r="BG30" s="249">
        <v>5.1572221208853393E-5</v>
      </c>
      <c r="BH30" s="249">
        <v>6.9265451312588506E-5</v>
      </c>
      <c r="BI30" s="249">
        <v>6.9322207309983468E-5</v>
      </c>
      <c r="BJ30" s="249">
        <v>1.9712395818026888E-4</v>
      </c>
      <c r="BK30" s="249">
        <v>3.1259974638957227E-4</v>
      </c>
      <c r="BL30" s="249">
        <v>4.0924644570424037E-5</v>
      </c>
      <c r="BM30" s="249">
        <v>1.166252835550523E-2</v>
      </c>
      <c r="BN30" s="249">
        <v>3.2872692562714786E-3</v>
      </c>
      <c r="BO30" s="249">
        <v>8.4980525337481176E-3</v>
      </c>
      <c r="BP30" s="249">
        <v>1.3163058157832113E-4</v>
      </c>
      <c r="BQ30" s="249">
        <v>2.0477995900274621E-4</v>
      </c>
      <c r="BR30" s="249">
        <v>5.5086057053086964E-4</v>
      </c>
      <c r="BS30" s="249">
        <v>8.4285953591728839E-5</v>
      </c>
      <c r="BT30" s="249">
        <v>2.6601480667967432E-5</v>
      </c>
      <c r="BU30" s="249">
        <v>1.0032794344443746E-4</v>
      </c>
      <c r="BV30" s="249">
        <v>3.4230935840332869E-5</v>
      </c>
      <c r="BW30" s="249">
        <v>3.2777092550011081E-6</v>
      </c>
      <c r="BX30" s="249">
        <v>2.8000129374420522E-4</v>
      </c>
      <c r="BY30" s="249">
        <v>8.8499542495277315E-6</v>
      </c>
      <c r="BZ30" s="249">
        <v>3.336600946287515E-5</v>
      </c>
      <c r="CA30" s="249">
        <v>2.1562791443901245E-5</v>
      </c>
      <c r="CB30" s="249">
        <v>2.2516330048483561E-5</v>
      </c>
      <c r="CC30" s="249">
        <v>2.2018621835659521E-5</v>
      </c>
      <c r="CD30" s="249">
        <v>2.0420705451479205E-4</v>
      </c>
      <c r="CE30" s="249">
        <v>4.829661566229049E-5</v>
      </c>
      <c r="CF30" s="249">
        <v>3.6828975580751932E-5</v>
      </c>
      <c r="CG30" s="249">
        <v>6.4300420205186176E-5</v>
      </c>
      <c r="CH30" s="249">
        <v>3.9557818163499448E-5</v>
      </c>
      <c r="CI30" s="249">
        <v>2.037633711757966E-5</v>
      </c>
      <c r="CJ30" s="249">
        <v>3.9355788968943534E-5</v>
      </c>
      <c r="CK30" s="249">
        <v>5.7490752650471116E-5</v>
      </c>
      <c r="CL30" s="249">
        <v>4.7120632914568604E-5</v>
      </c>
      <c r="CM30" s="249">
        <v>9.9247106838063631E-5</v>
      </c>
      <c r="CN30" s="249">
        <v>3.7982985251904432E-5</v>
      </c>
      <c r="CO30" s="249">
        <v>4.8043660579004685E-5</v>
      </c>
      <c r="CP30" s="249">
        <v>5.0676761777101788E-5</v>
      </c>
      <c r="CQ30" s="249">
        <v>9.1547109294728469E-5</v>
      </c>
      <c r="CR30" s="249">
        <v>7.8332630480706022E-5</v>
      </c>
      <c r="CS30" s="249">
        <v>9.8898718347693843E-5</v>
      </c>
      <c r="CT30" s="249">
        <v>2.1726791361606699E-5</v>
      </c>
      <c r="CU30" s="249">
        <v>4.3126875119500886E-5</v>
      </c>
      <c r="CV30" s="249">
        <v>2.2400625044844532E-5</v>
      </c>
      <c r="CW30" s="249">
        <v>3.3024933302490861E-5</v>
      </c>
      <c r="CX30" s="249">
        <v>2.287591151019441E-4</v>
      </c>
      <c r="CY30" s="249">
        <v>3.1032963524089285E-4</v>
      </c>
      <c r="CZ30" s="249">
        <v>1.681681842201295E-4</v>
      </c>
      <c r="DA30" s="249">
        <v>1.9340085361526979E-4</v>
      </c>
      <c r="DB30" s="249">
        <v>9.301725744167126E-5</v>
      </c>
      <c r="DC30" s="249">
        <v>5.5029419142126298E-5</v>
      </c>
      <c r="DD30" s="250">
        <v>4.9467381377459011E-5</v>
      </c>
    </row>
    <row r="31" spans="1:108" x14ac:dyDescent="0.15">
      <c r="A31" s="255" t="s">
        <v>85</v>
      </c>
      <c r="B31" s="248" t="s">
        <v>7</v>
      </c>
      <c r="C31" s="249">
        <v>1.7487555281722276E-3</v>
      </c>
      <c r="D31" s="249">
        <v>6.76283815919518E-4</v>
      </c>
      <c r="E31" s="249">
        <v>7.5441183432846967E-4</v>
      </c>
      <c r="F31" s="249">
        <v>3.1788984276315611E-3</v>
      </c>
      <c r="G31" s="249">
        <v>1.7930116395485838E-3</v>
      </c>
      <c r="H31" s="249">
        <v>0</v>
      </c>
      <c r="I31" s="249">
        <v>3.5988171731150505E-4</v>
      </c>
      <c r="J31" s="249">
        <v>2.238377768157193E-3</v>
      </c>
      <c r="K31" s="249">
        <v>1.7185402863072578E-3</v>
      </c>
      <c r="L31" s="249">
        <v>6.1653847195311886E-4</v>
      </c>
      <c r="M31" s="249">
        <v>0</v>
      </c>
      <c r="N31" s="249">
        <v>7.0273496713613669E-4</v>
      </c>
      <c r="O31" s="249">
        <v>1.9615950634198054E-3</v>
      </c>
      <c r="P31" s="249">
        <v>2.2102592589891916E-3</v>
      </c>
      <c r="Q31" s="249">
        <v>5.9769328736745302E-3</v>
      </c>
      <c r="R31" s="249">
        <v>8.5087025802636307E-4</v>
      </c>
      <c r="S31" s="249">
        <v>9.5015850521982387E-4</v>
      </c>
      <c r="T31" s="249">
        <v>9.202589211600623E-3</v>
      </c>
      <c r="U31" s="249">
        <v>2.1721680835335459E-3</v>
      </c>
      <c r="V31" s="249">
        <v>1.4726826966417344E-3</v>
      </c>
      <c r="W31" s="249">
        <v>0</v>
      </c>
      <c r="X31" s="249">
        <v>6.8392176394032711E-4</v>
      </c>
      <c r="Y31" s="249">
        <v>0</v>
      </c>
      <c r="Z31" s="249">
        <v>6.6896079326085323E-3</v>
      </c>
      <c r="AA31" s="249">
        <v>3.6956991269752092E-3</v>
      </c>
      <c r="AB31" s="249">
        <v>2.7562305191452884E-5</v>
      </c>
      <c r="AC31" s="249">
        <v>1.1527329872060591E-4</v>
      </c>
      <c r="AD31" s="249">
        <v>1.0466661027882818</v>
      </c>
      <c r="AE31" s="249">
        <v>5.4497664383472127E-3</v>
      </c>
      <c r="AF31" s="249">
        <v>1.3579202362056514E-2</v>
      </c>
      <c r="AG31" s="249">
        <v>3.3413722198915507E-3</v>
      </c>
      <c r="AH31" s="249">
        <v>2.9339035392869287E-4</v>
      </c>
      <c r="AI31" s="249">
        <v>5.5851183898299498E-4</v>
      </c>
      <c r="AJ31" s="249">
        <v>1.1891178045184013E-3</v>
      </c>
      <c r="AK31" s="249">
        <v>0</v>
      </c>
      <c r="AL31" s="249">
        <v>0</v>
      </c>
      <c r="AM31" s="249">
        <v>0</v>
      </c>
      <c r="AN31" s="249">
        <v>8.6936965118007169E-5</v>
      </c>
      <c r="AO31" s="249">
        <v>2.9176467498322407E-4</v>
      </c>
      <c r="AP31" s="249">
        <v>9.7382314558569353E-4</v>
      </c>
      <c r="AQ31" s="249">
        <v>5.341606488197837E-4</v>
      </c>
      <c r="AR31" s="249">
        <v>4.1418146819439722E-4</v>
      </c>
      <c r="AS31" s="249">
        <v>1.3324925125895481E-3</v>
      </c>
      <c r="AT31" s="249">
        <v>2.072583218818539E-3</v>
      </c>
      <c r="AU31" s="249">
        <v>7.4130955164838069E-3</v>
      </c>
      <c r="AV31" s="249">
        <v>4.6995654236391361E-3</v>
      </c>
      <c r="AW31" s="249">
        <v>3.4103233036943247E-3</v>
      </c>
      <c r="AX31" s="249">
        <v>3.1147473027491285E-3</v>
      </c>
      <c r="AY31" s="249">
        <v>7.3079448695028623E-3</v>
      </c>
      <c r="AZ31" s="249">
        <v>1.1031502441953142E-3</v>
      </c>
      <c r="BA31" s="249">
        <v>7.5286408994380723E-3</v>
      </c>
      <c r="BB31" s="249">
        <v>7.7741573234492174E-3</v>
      </c>
      <c r="BC31" s="249">
        <v>8.6807691400038935E-3</v>
      </c>
      <c r="BD31" s="249">
        <v>0</v>
      </c>
      <c r="BE31" s="249">
        <v>1.7074232366308608E-3</v>
      </c>
      <c r="BF31" s="249">
        <v>3.8554575372175882E-3</v>
      </c>
      <c r="BG31" s="249">
        <v>5.5147220512128216E-4</v>
      </c>
      <c r="BH31" s="249">
        <v>2.1567463452311563E-3</v>
      </c>
      <c r="BI31" s="249">
        <v>1.0546535835726883E-2</v>
      </c>
      <c r="BJ31" s="249">
        <v>4.9857948951978557E-4</v>
      </c>
      <c r="BK31" s="249">
        <v>2.1270134540850305E-3</v>
      </c>
      <c r="BL31" s="249">
        <v>2.9980963531765952E-3</v>
      </c>
      <c r="BM31" s="249">
        <v>1.8817218006015424E-3</v>
      </c>
      <c r="BN31" s="249">
        <v>2.6201662372405555E-3</v>
      </c>
      <c r="BO31" s="249">
        <v>2.3724164879448465E-4</v>
      </c>
      <c r="BP31" s="249">
        <v>1.6458025466566659E-4</v>
      </c>
      <c r="BQ31" s="249">
        <v>7.3807675168562703E-3</v>
      </c>
      <c r="BR31" s="249">
        <v>5.1267975387317487E-4</v>
      </c>
      <c r="BS31" s="249">
        <v>1.0221587109820738E-3</v>
      </c>
      <c r="BT31" s="249">
        <v>6.7857523374941593E-4</v>
      </c>
      <c r="BU31" s="249">
        <v>3.1228327363334255E-4</v>
      </c>
      <c r="BV31" s="249">
        <v>4.1631784746297667E-4</v>
      </c>
      <c r="BW31" s="249">
        <v>1.9266051543209947E-4</v>
      </c>
      <c r="BX31" s="249">
        <v>1.7902254892291475E-4</v>
      </c>
      <c r="BY31" s="249">
        <v>6.4325874710478926E-5</v>
      </c>
      <c r="BZ31" s="249">
        <v>4.9968605528737109E-4</v>
      </c>
      <c r="CA31" s="249">
        <v>2.5339830730059779E-4</v>
      </c>
      <c r="CB31" s="249">
        <v>2.5179932435466556E-4</v>
      </c>
      <c r="CC31" s="249">
        <v>4.5735745795844908E-4</v>
      </c>
      <c r="CD31" s="249">
        <v>7.8394396467990394E-4</v>
      </c>
      <c r="CE31" s="249">
        <v>2.4725554922129918E-4</v>
      </c>
      <c r="CF31" s="249">
        <v>1.1685124990211984E-4</v>
      </c>
      <c r="CG31" s="249">
        <v>2.2008371821781778E-4</v>
      </c>
      <c r="CH31" s="249">
        <v>3.9396156098674021E-4</v>
      </c>
      <c r="CI31" s="249">
        <v>1.9109693667242549E-3</v>
      </c>
      <c r="CJ31" s="249">
        <v>3.1677240365655447E-4</v>
      </c>
      <c r="CK31" s="249">
        <v>9.2431516900068106E-4</v>
      </c>
      <c r="CL31" s="249">
        <v>2.7304871651371345E-4</v>
      </c>
      <c r="CM31" s="249">
        <v>2.1500814796524106E-4</v>
      </c>
      <c r="CN31" s="249">
        <v>5.442281164401055E-4</v>
      </c>
      <c r="CO31" s="249">
        <v>4.3287535269340448E-4</v>
      </c>
      <c r="CP31" s="249">
        <v>1.5483030409326387E-4</v>
      </c>
      <c r="CQ31" s="249">
        <v>2.6622773973419036E-4</v>
      </c>
      <c r="CR31" s="249">
        <v>2.8676708562048829E-4</v>
      </c>
      <c r="CS31" s="249">
        <v>8.3407298651832552E-4</v>
      </c>
      <c r="CT31" s="249">
        <v>2.6527536133957765E-4</v>
      </c>
      <c r="CU31" s="249">
        <v>1.2830351481001004E-3</v>
      </c>
      <c r="CV31" s="249">
        <v>1.3203249444790842E-3</v>
      </c>
      <c r="CW31" s="249">
        <v>4.1754244992429733E-4</v>
      </c>
      <c r="CX31" s="249">
        <v>7.5138268059864969E-4</v>
      </c>
      <c r="CY31" s="249">
        <v>6.5265119805882734E-4</v>
      </c>
      <c r="CZ31" s="249">
        <v>1.1023831412502575E-3</v>
      </c>
      <c r="DA31" s="249">
        <v>1.7070764638767891E-3</v>
      </c>
      <c r="DB31" s="249">
        <v>2.53549616194665E-4</v>
      </c>
      <c r="DC31" s="249">
        <v>7.2619564714248548E-3</v>
      </c>
      <c r="DD31" s="250">
        <v>7.6565675394728143E-4</v>
      </c>
    </row>
    <row r="32" spans="1:108" x14ac:dyDescent="0.15">
      <c r="A32" s="255" t="s">
        <v>86</v>
      </c>
      <c r="B32" s="248" t="s">
        <v>87</v>
      </c>
      <c r="C32" s="249">
        <v>2.1632397169622076E-5</v>
      </c>
      <c r="D32" s="249">
        <v>9.6743767287869118E-6</v>
      </c>
      <c r="E32" s="249">
        <v>4.7784750175635914E-5</v>
      </c>
      <c r="F32" s="249">
        <v>2.2484929880370366E-5</v>
      </c>
      <c r="G32" s="249">
        <v>8.682471115085324E-6</v>
      </c>
      <c r="H32" s="249">
        <v>0</v>
      </c>
      <c r="I32" s="249">
        <v>3.8741012234145989E-5</v>
      </c>
      <c r="J32" s="249">
        <v>8.4524962908185217E-6</v>
      </c>
      <c r="K32" s="249">
        <v>3.9474073288865716E-6</v>
      </c>
      <c r="L32" s="249">
        <v>4.8066439175693847E-6</v>
      </c>
      <c r="M32" s="249">
        <v>0</v>
      </c>
      <c r="N32" s="249">
        <v>3.8886723858945166E-6</v>
      </c>
      <c r="O32" s="249">
        <v>1.5493575575491642E-5</v>
      </c>
      <c r="P32" s="249">
        <v>1.4291948062918967E-5</v>
      </c>
      <c r="Q32" s="249">
        <v>9.8555006081091923E-6</v>
      </c>
      <c r="R32" s="249">
        <v>5.5681097154331412E-6</v>
      </c>
      <c r="S32" s="249">
        <v>4.6417780486969177E-6</v>
      </c>
      <c r="T32" s="249">
        <v>6.7894773663112128E-6</v>
      </c>
      <c r="U32" s="249">
        <v>1.3517813464823957E-5</v>
      </c>
      <c r="V32" s="249">
        <v>1.019117182181468E-5</v>
      </c>
      <c r="W32" s="249">
        <v>0</v>
      </c>
      <c r="X32" s="249">
        <v>4.284194455400065E-6</v>
      </c>
      <c r="Y32" s="249">
        <v>0</v>
      </c>
      <c r="Z32" s="249">
        <v>1.1849647983783529E-5</v>
      </c>
      <c r="AA32" s="249">
        <v>5.9851422780751758E-6</v>
      </c>
      <c r="AB32" s="249">
        <v>8.5381051674952814E-7</v>
      </c>
      <c r="AC32" s="249">
        <v>9.4409391608880313E-6</v>
      </c>
      <c r="AD32" s="249">
        <v>7.5471526878396268E-6</v>
      </c>
      <c r="AE32" s="249">
        <v>1.0002328483124427</v>
      </c>
      <c r="AF32" s="249">
        <v>1.3843276388755207E-5</v>
      </c>
      <c r="AG32" s="249">
        <v>5.5868712583975807E-6</v>
      </c>
      <c r="AH32" s="249">
        <v>1.390566946304002E-5</v>
      </c>
      <c r="AI32" s="249">
        <v>9.3397941593254915E-6</v>
      </c>
      <c r="AJ32" s="249">
        <v>1.4745812444979348E-5</v>
      </c>
      <c r="AK32" s="249">
        <v>0</v>
      </c>
      <c r="AL32" s="249">
        <v>0</v>
      </c>
      <c r="AM32" s="249">
        <v>0</v>
      </c>
      <c r="AN32" s="249">
        <v>2.4724496680215439E-6</v>
      </c>
      <c r="AO32" s="249">
        <v>1.2445842391274116E-5</v>
      </c>
      <c r="AP32" s="249">
        <v>6.9712458595491567E-6</v>
      </c>
      <c r="AQ32" s="249">
        <v>2.2252869138800372E-5</v>
      </c>
      <c r="AR32" s="249">
        <v>6.8747338570227605E-6</v>
      </c>
      <c r="AS32" s="249">
        <v>4.6737998539329899E-5</v>
      </c>
      <c r="AT32" s="249">
        <v>4.5495242388764121E-5</v>
      </c>
      <c r="AU32" s="249">
        <v>6.674022087857784E-5</v>
      </c>
      <c r="AV32" s="249">
        <v>4.4105326965479199E-5</v>
      </c>
      <c r="AW32" s="249">
        <v>1.2026214767610796E-5</v>
      </c>
      <c r="AX32" s="249">
        <v>5.0115465570296098E-5</v>
      </c>
      <c r="AY32" s="249">
        <v>5.4187839618065478E-5</v>
      </c>
      <c r="AZ32" s="249">
        <v>6.786387917429129E-6</v>
      </c>
      <c r="BA32" s="249">
        <v>3.2357965075368594E-5</v>
      </c>
      <c r="BB32" s="249">
        <v>7.3469578442418012E-5</v>
      </c>
      <c r="BC32" s="249">
        <v>2.2074052613900909E-5</v>
      </c>
      <c r="BD32" s="249">
        <v>0</v>
      </c>
      <c r="BE32" s="249">
        <v>1.7386164481675677E-4</v>
      </c>
      <c r="BF32" s="249">
        <v>1.2502341473080903E-4</v>
      </c>
      <c r="BG32" s="249">
        <v>1.2317029928005232E-4</v>
      </c>
      <c r="BH32" s="249">
        <v>7.935837611774335E-5</v>
      </c>
      <c r="BI32" s="249">
        <v>4.460212334906772E-5</v>
      </c>
      <c r="BJ32" s="249">
        <v>3.7945103823773489E-5</v>
      </c>
      <c r="BK32" s="249">
        <v>6.0801223503244869E-6</v>
      </c>
      <c r="BL32" s="249">
        <v>6.9280477708543935E-6</v>
      </c>
      <c r="BM32" s="249">
        <v>2.6658287211491601E-5</v>
      </c>
      <c r="BN32" s="249">
        <v>2.2983354041335199E-5</v>
      </c>
      <c r="BO32" s="249">
        <v>2.03753207403306E-5</v>
      </c>
      <c r="BP32" s="249">
        <v>2.8879531665554235E-6</v>
      </c>
      <c r="BQ32" s="249">
        <v>1.807018032687755E-5</v>
      </c>
      <c r="BR32" s="249">
        <v>7.8080070671958558E-5</v>
      </c>
      <c r="BS32" s="249">
        <v>5.648178831584033E-6</v>
      </c>
      <c r="BT32" s="249">
        <v>2.9129808217934904E-6</v>
      </c>
      <c r="BU32" s="249">
        <v>2.8754470591791464E-6</v>
      </c>
      <c r="BV32" s="249">
        <v>1.5799397362913815E-6</v>
      </c>
      <c r="BW32" s="249">
        <v>4.751745851663507E-7</v>
      </c>
      <c r="BX32" s="249">
        <v>4.2619615970236622E-6</v>
      </c>
      <c r="BY32" s="249">
        <v>6.9764127767249615E-6</v>
      </c>
      <c r="BZ32" s="249">
        <v>8.3226968561617512E-5</v>
      </c>
      <c r="CA32" s="249">
        <v>3.027575588272126E-5</v>
      </c>
      <c r="CB32" s="249">
        <v>4.3885353016876853E-6</v>
      </c>
      <c r="CC32" s="249">
        <v>9.6765719829548103E-6</v>
      </c>
      <c r="CD32" s="249">
        <v>7.2943226393375675E-6</v>
      </c>
      <c r="CE32" s="249">
        <v>4.5538075332701955E-6</v>
      </c>
      <c r="CF32" s="249">
        <v>5.3207411092616236E-6</v>
      </c>
      <c r="CG32" s="249">
        <v>5.5592609348104786E-6</v>
      </c>
      <c r="CH32" s="249">
        <v>5.1795791920050985E-6</v>
      </c>
      <c r="CI32" s="249">
        <v>6.21061145030579E-6</v>
      </c>
      <c r="CJ32" s="249">
        <v>7.1251601943665605E-6</v>
      </c>
      <c r="CK32" s="249">
        <v>4.4049290729732175E-6</v>
      </c>
      <c r="CL32" s="249">
        <v>1.1500947358106676E-5</v>
      </c>
      <c r="CM32" s="249">
        <v>3.2344922198205631E-6</v>
      </c>
      <c r="CN32" s="249">
        <v>4.2650243577806179E-6</v>
      </c>
      <c r="CO32" s="249">
        <v>1.0570140973826764E-5</v>
      </c>
      <c r="CP32" s="249">
        <v>8.3313854110031341E-6</v>
      </c>
      <c r="CQ32" s="249">
        <v>1.3408847784974914E-5</v>
      </c>
      <c r="CR32" s="249">
        <v>1.3461987366798116E-5</v>
      </c>
      <c r="CS32" s="249">
        <v>4.7660481925371084E-5</v>
      </c>
      <c r="CT32" s="249">
        <v>2.3235793445149254E-5</v>
      </c>
      <c r="CU32" s="249">
        <v>4.3039436513720055E-6</v>
      </c>
      <c r="CV32" s="249">
        <v>2.3028553311305055E-4</v>
      </c>
      <c r="CW32" s="249">
        <v>3.4088417566720886E-6</v>
      </c>
      <c r="CX32" s="249">
        <v>1.8920011748123438E-5</v>
      </c>
      <c r="CY32" s="249">
        <v>5.0138787435908868E-6</v>
      </c>
      <c r="CZ32" s="249">
        <v>9.9275243243243077E-6</v>
      </c>
      <c r="DA32" s="249">
        <v>1.7914458455973571E-5</v>
      </c>
      <c r="DB32" s="249">
        <v>5.9496963092722356E-6</v>
      </c>
      <c r="DC32" s="249">
        <v>6.4574504176431272E-5</v>
      </c>
      <c r="DD32" s="250">
        <v>8.2928675188623185E-6</v>
      </c>
    </row>
    <row r="33" spans="1:108" x14ac:dyDescent="0.15">
      <c r="A33" s="255" t="s">
        <v>88</v>
      </c>
      <c r="B33" s="248" t="s">
        <v>422</v>
      </c>
      <c r="C33" s="249">
        <v>1.0506157161800489E-6</v>
      </c>
      <c r="D33" s="249">
        <v>4.3439335797257743E-7</v>
      </c>
      <c r="E33" s="249">
        <v>6.2114234501100661E-7</v>
      </c>
      <c r="F33" s="249">
        <v>2.1770638285314106E-6</v>
      </c>
      <c r="G33" s="249">
        <v>3.0499896184649172E-6</v>
      </c>
      <c r="H33" s="249">
        <v>0</v>
      </c>
      <c r="I33" s="249">
        <v>7.9340138688796425E-6</v>
      </c>
      <c r="J33" s="249">
        <v>7.2907028597591836E-7</v>
      </c>
      <c r="K33" s="249">
        <v>4.8046300919251064E-7</v>
      </c>
      <c r="L33" s="249">
        <v>5.6464264186087776E-7</v>
      </c>
      <c r="M33" s="249">
        <v>0</v>
      </c>
      <c r="N33" s="249">
        <v>8.7415000704590395E-7</v>
      </c>
      <c r="O33" s="249">
        <v>1.7470890028437554E-5</v>
      </c>
      <c r="P33" s="249">
        <v>4.2139757941568594E-6</v>
      </c>
      <c r="Q33" s="249">
        <v>8.8562195159866237E-6</v>
      </c>
      <c r="R33" s="249">
        <v>1.0064661119306709E-6</v>
      </c>
      <c r="S33" s="249">
        <v>2.2424871980043835E-6</v>
      </c>
      <c r="T33" s="249">
        <v>1.2631291678123347E-6</v>
      </c>
      <c r="U33" s="249">
        <v>1.8108638420671198E-6</v>
      </c>
      <c r="V33" s="249">
        <v>1.1640498768315435E-6</v>
      </c>
      <c r="W33" s="249">
        <v>0</v>
      </c>
      <c r="X33" s="249">
        <v>3.8602025172766194E-7</v>
      </c>
      <c r="Y33" s="249">
        <v>0</v>
      </c>
      <c r="Z33" s="249">
        <v>9.4668226087999629E-7</v>
      </c>
      <c r="AA33" s="249">
        <v>2.5331146996752686E-6</v>
      </c>
      <c r="AB33" s="249">
        <v>4.3987568915295569E-8</v>
      </c>
      <c r="AC33" s="249">
        <v>7.5853469446916448E-6</v>
      </c>
      <c r="AD33" s="249">
        <v>1.4368578086392598E-6</v>
      </c>
      <c r="AE33" s="249">
        <v>1.446335164712214E-6</v>
      </c>
      <c r="AF33" s="249">
        <v>1.0012749235189413</v>
      </c>
      <c r="AG33" s="249">
        <v>9.5274485322371683E-7</v>
      </c>
      <c r="AH33" s="249">
        <v>1.6101300906969533E-6</v>
      </c>
      <c r="AI33" s="249">
        <v>9.281077457723881E-6</v>
      </c>
      <c r="AJ33" s="249">
        <v>1.836884099429402E-6</v>
      </c>
      <c r="AK33" s="249">
        <v>0</v>
      </c>
      <c r="AL33" s="249">
        <v>0</v>
      </c>
      <c r="AM33" s="249">
        <v>0</v>
      </c>
      <c r="AN33" s="249">
        <v>3.8493696183305801E-7</v>
      </c>
      <c r="AO33" s="249">
        <v>2.1489688145506411E-6</v>
      </c>
      <c r="AP33" s="249">
        <v>1.8920842686957418E-6</v>
      </c>
      <c r="AQ33" s="249">
        <v>4.0374939787676607E-6</v>
      </c>
      <c r="AR33" s="249">
        <v>6.3713592197482086E-7</v>
      </c>
      <c r="AS33" s="249">
        <v>6.9542998651300421E-7</v>
      </c>
      <c r="AT33" s="249">
        <v>3.3095652414514928E-6</v>
      </c>
      <c r="AU33" s="249">
        <v>8.0519462921895945E-6</v>
      </c>
      <c r="AV33" s="249">
        <v>3.8502632287555841E-6</v>
      </c>
      <c r="AW33" s="249">
        <v>3.2919400899368149E-6</v>
      </c>
      <c r="AX33" s="249">
        <v>6.4571467415945564E-7</v>
      </c>
      <c r="AY33" s="249">
        <v>5.1190117185979237E-7</v>
      </c>
      <c r="AZ33" s="249">
        <v>2.2560638098861686E-6</v>
      </c>
      <c r="BA33" s="249">
        <v>4.9561803056579709E-7</v>
      </c>
      <c r="BB33" s="249">
        <v>6.6419910088014216E-6</v>
      </c>
      <c r="BC33" s="249">
        <v>6.1567542848831789E-7</v>
      </c>
      <c r="BD33" s="249">
        <v>0</v>
      </c>
      <c r="BE33" s="249">
        <v>1.4570537470615745E-6</v>
      </c>
      <c r="BF33" s="249">
        <v>7.1196924472128185E-7</v>
      </c>
      <c r="BG33" s="249">
        <v>6.2428042854310847E-7</v>
      </c>
      <c r="BH33" s="249">
        <v>4.1213449699703192E-7</v>
      </c>
      <c r="BI33" s="249">
        <v>3.3946218262172987E-5</v>
      </c>
      <c r="BJ33" s="249">
        <v>1.2761216852633294E-6</v>
      </c>
      <c r="BK33" s="249">
        <v>6.1589383646565179E-7</v>
      </c>
      <c r="BL33" s="249">
        <v>1.1875151280076132E-6</v>
      </c>
      <c r="BM33" s="249">
        <v>1.0061995521921023E-6</v>
      </c>
      <c r="BN33" s="249">
        <v>1.1087138944384951E-6</v>
      </c>
      <c r="BO33" s="249">
        <v>1.2603264465158562E-6</v>
      </c>
      <c r="BP33" s="249">
        <v>3.3803902565331286E-5</v>
      </c>
      <c r="BQ33" s="249">
        <v>2.327080014586006E-6</v>
      </c>
      <c r="BR33" s="249">
        <v>2.2189735891615157E-6</v>
      </c>
      <c r="BS33" s="249">
        <v>1.6032130726633354E-6</v>
      </c>
      <c r="BT33" s="249">
        <v>2.0117268374056026E-6</v>
      </c>
      <c r="BU33" s="249">
        <v>7.8611849601366343E-7</v>
      </c>
      <c r="BV33" s="249">
        <v>5.2659782358673158E-7</v>
      </c>
      <c r="BW33" s="249">
        <v>1.9302824637851795E-7</v>
      </c>
      <c r="BX33" s="249">
        <v>2.576293906130587E-6</v>
      </c>
      <c r="BY33" s="249">
        <v>2.7255914484589598E-7</v>
      </c>
      <c r="BZ33" s="249">
        <v>8.7821803349993229E-7</v>
      </c>
      <c r="CA33" s="249">
        <v>1.4967474509485553E-6</v>
      </c>
      <c r="CB33" s="249">
        <v>7.6130207088347507E-7</v>
      </c>
      <c r="CC33" s="249">
        <v>4.3418386553006753E-7</v>
      </c>
      <c r="CD33" s="249">
        <v>7.034428704077049E-7</v>
      </c>
      <c r="CE33" s="249">
        <v>1.1004369645089231E-6</v>
      </c>
      <c r="CF33" s="249">
        <v>8.032554317122216E-6</v>
      </c>
      <c r="CG33" s="249">
        <v>3.8487779304757572E-5</v>
      </c>
      <c r="CH33" s="249">
        <v>4.4404101349307838E-6</v>
      </c>
      <c r="CI33" s="249">
        <v>6.3767225547115339E-7</v>
      </c>
      <c r="CJ33" s="249">
        <v>2.1513627579389863E-5</v>
      </c>
      <c r="CK33" s="249">
        <v>1.5053412504159139E-6</v>
      </c>
      <c r="CL33" s="249">
        <v>2.7754546824390905E-6</v>
      </c>
      <c r="CM33" s="249">
        <v>9.2499466841856797E-7</v>
      </c>
      <c r="CN33" s="249">
        <v>2.6860502127191647E-6</v>
      </c>
      <c r="CO33" s="249">
        <v>8.0215344095355317E-7</v>
      </c>
      <c r="CP33" s="249">
        <v>2.6036702206675358E-6</v>
      </c>
      <c r="CQ33" s="249">
        <v>1.5184381388762509E-6</v>
      </c>
      <c r="CR33" s="249">
        <v>1.0303459733795598E-6</v>
      </c>
      <c r="CS33" s="249">
        <v>2.4280929798171492E-5</v>
      </c>
      <c r="CT33" s="249">
        <v>6.0464896115286715E-6</v>
      </c>
      <c r="CU33" s="249">
        <v>2.197535818078037E-6</v>
      </c>
      <c r="CV33" s="249">
        <v>4.5580141082934348E-7</v>
      </c>
      <c r="CW33" s="249">
        <v>1.7205452768562258E-6</v>
      </c>
      <c r="CX33" s="249">
        <v>6.2351494877387494E-6</v>
      </c>
      <c r="CY33" s="249">
        <v>1.06365142959127E-6</v>
      </c>
      <c r="CZ33" s="249">
        <v>5.2289048496148664E-6</v>
      </c>
      <c r="DA33" s="249">
        <v>2.9730334795572178E-6</v>
      </c>
      <c r="DB33" s="249">
        <v>8.4470381519083452E-6</v>
      </c>
      <c r="DC33" s="249">
        <v>1.2445527919495287E-6</v>
      </c>
      <c r="DD33" s="250">
        <v>1.2592344143907842E-5</v>
      </c>
    </row>
    <row r="34" spans="1:108" x14ac:dyDescent="0.15">
      <c r="A34" s="251" t="s">
        <v>89</v>
      </c>
      <c r="B34" s="252" t="s">
        <v>8</v>
      </c>
      <c r="C34" s="253">
        <v>4.1392920748323041E-6</v>
      </c>
      <c r="D34" s="253">
        <v>1.8526648726071156E-6</v>
      </c>
      <c r="E34" s="253">
        <v>2.9794957431501111E-6</v>
      </c>
      <c r="F34" s="253">
        <v>2.2940078433107865E-5</v>
      </c>
      <c r="G34" s="253">
        <v>2.4744156895325872E-6</v>
      </c>
      <c r="H34" s="253">
        <v>0</v>
      </c>
      <c r="I34" s="253">
        <v>5.6860204620146954E-6</v>
      </c>
      <c r="J34" s="253">
        <v>1.1455522076024913E-5</v>
      </c>
      <c r="K34" s="253">
        <v>1.6781561656409004E-4</v>
      </c>
      <c r="L34" s="253">
        <v>2.5324066512138298E-6</v>
      </c>
      <c r="M34" s="253">
        <v>0</v>
      </c>
      <c r="N34" s="253">
        <v>3.4370071252117762E-6</v>
      </c>
      <c r="O34" s="253">
        <v>2.1510959987787637E-5</v>
      </c>
      <c r="P34" s="253">
        <v>9.0939146660289227E-6</v>
      </c>
      <c r="Q34" s="253">
        <v>3.3799843256983612E-4</v>
      </c>
      <c r="R34" s="253">
        <v>2.9107886963384081E-6</v>
      </c>
      <c r="S34" s="253">
        <v>1.7135773178832228E-6</v>
      </c>
      <c r="T34" s="253">
        <v>3.4327660910957858E-6</v>
      </c>
      <c r="U34" s="253">
        <v>4.1976939151113676E-6</v>
      </c>
      <c r="V34" s="253">
        <v>3.2458917639325041E-5</v>
      </c>
      <c r="W34" s="253">
        <v>0</v>
      </c>
      <c r="X34" s="253">
        <v>3.001119400800467E-5</v>
      </c>
      <c r="Y34" s="253">
        <v>0</v>
      </c>
      <c r="Z34" s="253">
        <v>2.2825887493869838E-4</v>
      </c>
      <c r="AA34" s="253">
        <v>2.389968080284441E-4</v>
      </c>
      <c r="AB34" s="253">
        <v>4.2627119084717498E-7</v>
      </c>
      <c r="AC34" s="253">
        <v>2.6897497728059116E-6</v>
      </c>
      <c r="AD34" s="253">
        <v>8.6377679045632132E-5</v>
      </c>
      <c r="AE34" s="253">
        <v>1.2487192764110385E-5</v>
      </c>
      <c r="AF34" s="253">
        <v>2.8511462097207669E-6</v>
      </c>
      <c r="AG34" s="253">
        <v>1.0011972492321701</v>
      </c>
      <c r="AH34" s="253">
        <v>4.1570367133546644E-6</v>
      </c>
      <c r="AI34" s="253">
        <v>3.1188668608238979E-6</v>
      </c>
      <c r="AJ34" s="253">
        <v>1.489619749400063E-4</v>
      </c>
      <c r="AK34" s="253">
        <v>0</v>
      </c>
      <c r="AL34" s="253">
        <v>0</v>
      </c>
      <c r="AM34" s="253">
        <v>0</v>
      </c>
      <c r="AN34" s="253">
        <v>6.9835147380529847E-7</v>
      </c>
      <c r="AO34" s="253">
        <v>2.2552809778011913E-6</v>
      </c>
      <c r="AP34" s="253">
        <v>5.7353052355151415E-4</v>
      </c>
      <c r="AQ34" s="253">
        <v>1.0475785673675772E-5</v>
      </c>
      <c r="AR34" s="253">
        <v>1.4351412024143962E-5</v>
      </c>
      <c r="AS34" s="253">
        <v>1.8648397382275138E-5</v>
      </c>
      <c r="AT34" s="253">
        <v>7.1845359741151955E-6</v>
      </c>
      <c r="AU34" s="253">
        <v>9.0080672144690889E-5</v>
      </c>
      <c r="AV34" s="253">
        <v>7.6185284491536303E-5</v>
      </c>
      <c r="AW34" s="253">
        <v>2.0863688574071789E-4</v>
      </c>
      <c r="AX34" s="253">
        <v>7.6072692460639718E-6</v>
      </c>
      <c r="AY34" s="253">
        <v>5.8015272275427728E-5</v>
      </c>
      <c r="AZ34" s="253">
        <v>5.1514934886471638E-5</v>
      </c>
      <c r="BA34" s="253">
        <v>2.7141489858873439E-4</v>
      </c>
      <c r="BB34" s="253">
        <v>3.4532789673057969E-5</v>
      </c>
      <c r="BC34" s="253">
        <v>2.1602000619020417E-5</v>
      </c>
      <c r="BD34" s="253">
        <v>0</v>
      </c>
      <c r="BE34" s="253">
        <v>1.0006224747776879E-4</v>
      </c>
      <c r="BF34" s="253">
        <v>2.8981473968286399E-6</v>
      </c>
      <c r="BG34" s="253">
        <v>1.5934166635853157E-5</v>
      </c>
      <c r="BH34" s="253">
        <v>1.5081629233032375E-4</v>
      </c>
      <c r="BI34" s="253">
        <v>1.8035532828847929E-4</v>
      </c>
      <c r="BJ34" s="253">
        <v>2.1121782490084378E-6</v>
      </c>
      <c r="BK34" s="253">
        <v>8.067278290283466E-5</v>
      </c>
      <c r="BL34" s="253">
        <v>4.6648378151779155E-5</v>
      </c>
      <c r="BM34" s="253">
        <v>3.5535149898570004E-6</v>
      </c>
      <c r="BN34" s="253">
        <v>4.3829802011934495E-6</v>
      </c>
      <c r="BO34" s="253">
        <v>7.5310937423372201E-6</v>
      </c>
      <c r="BP34" s="253">
        <v>2.0353847953916287E-6</v>
      </c>
      <c r="BQ34" s="253">
        <v>5.5531690835355809E-6</v>
      </c>
      <c r="BR34" s="253">
        <v>5.4540622512967838E-6</v>
      </c>
      <c r="BS34" s="253">
        <v>3.3119364360617894E-6</v>
      </c>
      <c r="BT34" s="253">
        <v>1.3642734697881828E-6</v>
      </c>
      <c r="BU34" s="253">
        <v>1.4032453640020468E-6</v>
      </c>
      <c r="BV34" s="253">
        <v>1.2631555693405912E-6</v>
      </c>
      <c r="BW34" s="253">
        <v>7.7695008072000363E-7</v>
      </c>
      <c r="BX34" s="253">
        <v>1.7899351109456042E-6</v>
      </c>
      <c r="BY34" s="253">
        <v>1.3441289407931213E-6</v>
      </c>
      <c r="BZ34" s="253">
        <v>1.6859944760648256E-5</v>
      </c>
      <c r="CA34" s="253">
        <v>4.2785549815680619E-6</v>
      </c>
      <c r="CB34" s="253">
        <v>2.8891180714390934E-6</v>
      </c>
      <c r="CC34" s="253">
        <v>1.6904399358134664E-6</v>
      </c>
      <c r="CD34" s="253">
        <v>4.0281764850967015E-6</v>
      </c>
      <c r="CE34" s="253">
        <v>2.4755117047599511E-6</v>
      </c>
      <c r="CF34" s="253">
        <v>7.6898906750678226E-7</v>
      </c>
      <c r="CG34" s="253">
        <v>1.9383908518413823E-6</v>
      </c>
      <c r="CH34" s="253">
        <v>3.5634755192888993E-6</v>
      </c>
      <c r="CI34" s="253">
        <v>4.2685297763377437E-6</v>
      </c>
      <c r="CJ34" s="253">
        <v>3.6587621429156063E-6</v>
      </c>
      <c r="CK34" s="253">
        <v>5.2117349173514729E-6</v>
      </c>
      <c r="CL34" s="253">
        <v>3.7779447833812489E-6</v>
      </c>
      <c r="CM34" s="253">
        <v>1.0042268647654871E-5</v>
      </c>
      <c r="CN34" s="253">
        <v>1.9879813656688206E-5</v>
      </c>
      <c r="CO34" s="253">
        <v>1.0706212743885012E-5</v>
      </c>
      <c r="CP34" s="253">
        <v>7.7351571113522656E-5</v>
      </c>
      <c r="CQ34" s="253">
        <v>8.8551184479362101E-6</v>
      </c>
      <c r="CR34" s="253">
        <v>8.4019103051310821E-6</v>
      </c>
      <c r="CS34" s="253">
        <v>1.2449635850426347E-5</v>
      </c>
      <c r="CT34" s="253">
        <v>7.9401577715506426E-6</v>
      </c>
      <c r="CU34" s="253">
        <v>3.0784196827399837E-6</v>
      </c>
      <c r="CV34" s="253">
        <v>8.5160892924672182E-5</v>
      </c>
      <c r="CW34" s="253">
        <v>1.7271331109455878E-6</v>
      </c>
      <c r="CX34" s="253">
        <v>2.5277637444510129E-5</v>
      </c>
      <c r="CY34" s="253">
        <v>1.8838037877314368E-5</v>
      </c>
      <c r="CZ34" s="253">
        <v>5.4982938437272999E-6</v>
      </c>
      <c r="DA34" s="253">
        <v>1.8398082692795708E-5</v>
      </c>
      <c r="DB34" s="253">
        <v>2.232882853229558E-6</v>
      </c>
      <c r="DC34" s="253">
        <v>1.1521892405421216E-5</v>
      </c>
      <c r="DD34" s="254">
        <v>3.0028524826577445E-5</v>
      </c>
    </row>
    <row r="35" spans="1:108" x14ac:dyDescent="0.15">
      <c r="A35" s="255" t="s">
        <v>90</v>
      </c>
      <c r="B35" s="248" t="s">
        <v>9</v>
      </c>
      <c r="C35" s="249">
        <v>9.8227351066460604E-5</v>
      </c>
      <c r="D35" s="249">
        <v>6.2809887798274771E-5</v>
      </c>
      <c r="E35" s="249">
        <v>6.7835225697451115E-5</v>
      </c>
      <c r="F35" s="249">
        <v>2.699716341742405E-4</v>
      </c>
      <c r="G35" s="249">
        <v>5.751815599423958E-5</v>
      </c>
      <c r="H35" s="249">
        <v>0</v>
      </c>
      <c r="I35" s="249">
        <v>2.570743486870387E-4</v>
      </c>
      <c r="J35" s="249">
        <v>5.6918977843571868E-5</v>
      </c>
      <c r="K35" s="249">
        <v>4.672787157592767E-5</v>
      </c>
      <c r="L35" s="249">
        <v>3.5031296143204764E-5</v>
      </c>
      <c r="M35" s="249">
        <v>0</v>
      </c>
      <c r="N35" s="249">
        <v>6.7779329593636051E-5</v>
      </c>
      <c r="O35" s="249">
        <v>6.5319848508058075E-5</v>
      </c>
      <c r="P35" s="249">
        <v>1.116222289313625E-4</v>
      </c>
      <c r="Q35" s="249">
        <v>7.2024618557686829E-5</v>
      </c>
      <c r="R35" s="249">
        <v>2.0016969384823916E-4</v>
      </c>
      <c r="S35" s="249">
        <v>1.0883973642253875E-4</v>
      </c>
      <c r="T35" s="249">
        <v>6.6455428709699292E-5</v>
      </c>
      <c r="U35" s="249">
        <v>1.0046059308573479E-4</v>
      </c>
      <c r="V35" s="249">
        <v>2.3135008327228134E-4</v>
      </c>
      <c r="W35" s="249">
        <v>0</v>
      </c>
      <c r="X35" s="249">
        <v>1.8062319155341404E-4</v>
      </c>
      <c r="Y35" s="249">
        <v>0</v>
      </c>
      <c r="Z35" s="249">
        <v>5.4270360986846352E-5</v>
      </c>
      <c r="AA35" s="249">
        <v>7.9772292082605289E-5</v>
      </c>
      <c r="AB35" s="249">
        <v>9.876384474535115E-6</v>
      </c>
      <c r="AC35" s="249">
        <v>2.7309325215050997E-4</v>
      </c>
      <c r="AD35" s="249">
        <v>1.0775114716307719E-4</v>
      </c>
      <c r="AE35" s="249">
        <v>5.5456993040694135E-5</v>
      </c>
      <c r="AF35" s="249">
        <v>4.686757398770714E-5</v>
      </c>
      <c r="AG35" s="249">
        <v>1.5698927254001731E-4</v>
      </c>
      <c r="AH35" s="249">
        <v>1.1146822844422197</v>
      </c>
      <c r="AI35" s="249">
        <v>1.4181105866049515E-4</v>
      </c>
      <c r="AJ35" s="249">
        <v>8.4166279189693135E-4</v>
      </c>
      <c r="AK35" s="249">
        <v>0</v>
      </c>
      <c r="AL35" s="249">
        <v>0</v>
      </c>
      <c r="AM35" s="249">
        <v>0</v>
      </c>
      <c r="AN35" s="249">
        <v>5.8389711868403437E-5</v>
      </c>
      <c r="AO35" s="249">
        <v>1.5923173613417631E-4</v>
      </c>
      <c r="AP35" s="249">
        <v>1.0060453244399489E-4</v>
      </c>
      <c r="AQ35" s="249">
        <v>1.3532018988248595E-4</v>
      </c>
      <c r="AR35" s="249">
        <v>1.6367968743106632E-4</v>
      </c>
      <c r="AS35" s="249">
        <v>6.8381515630439369E-5</v>
      </c>
      <c r="AT35" s="249">
        <v>4.7295038697065816E-5</v>
      </c>
      <c r="AU35" s="249">
        <v>5.9653939909707383E-5</v>
      </c>
      <c r="AV35" s="249">
        <v>6.7999703481301922E-5</v>
      </c>
      <c r="AW35" s="249">
        <v>1.6752405337489826E-4</v>
      </c>
      <c r="AX35" s="249">
        <v>6.8118418586233587E-5</v>
      </c>
      <c r="AY35" s="249">
        <v>4.4074161930349357E-5</v>
      </c>
      <c r="AZ35" s="249">
        <v>6.5309703729988502E-5</v>
      </c>
      <c r="BA35" s="249">
        <v>9.5588704220050797E-5</v>
      </c>
      <c r="BB35" s="249">
        <v>8.1998341163692562E-5</v>
      </c>
      <c r="BC35" s="249">
        <v>5.4093707330071886E-5</v>
      </c>
      <c r="BD35" s="249">
        <v>0</v>
      </c>
      <c r="BE35" s="249">
        <v>3.2720075395672688E-5</v>
      </c>
      <c r="BF35" s="249">
        <v>3.5070783454264491E-5</v>
      </c>
      <c r="BG35" s="249">
        <v>3.8521060718248035E-5</v>
      </c>
      <c r="BH35" s="249">
        <v>4.5443799692030991E-5</v>
      </c>
      <c r="BI35" s="249">
        <v>2.8233677308160215E-4</v>
      </c>
      <c r="BJ35" s="249">
        <v>3.8805842513216492E-5</v>
      </c>
      <c r="BK35" s="249">
        <v>2.133052122990103E-2</v>
      </c>
      <c r="BL35" s="249">
        <v>2.4733229658678035E-2</v>
      </c>
      <c r="BM35" s="249">
        <v>4.5524671497111993E-2</v>
      </c>
      <c r="BN35" s="249">
        <v>2.0915271987515974E-2</v>
      </c>
      <c r="BO35" s="249">
        <v>3.7418570737865437E-4</v>
      </c>
      <c r="BP35" s="249">
        <v>6.1154613994187604E-4</v>
      </c>
      <c r="BQ35" s="249">
        <v>7.2838246866736758E-4</v>
      </c>
      <c r="BR35" s="249">
        <v>2.3692638333583309E-4</v>
      </c>
      <c r="BS35" s="249">
        <v>9.8511296070633633E-5</v>
      </c>
      <c r="BT35" s="249">
        <v>8.134573615207322E-5</v>
      </c>
      <c r="BU35" s="249">
        <v>1.6677586464419015E-4</v>
      </c>
      <c r="BV35" s="249">
        <v>3.6782493201568028E-4</v>
      </c>
      <c r="BW35" s="249">
        <v>4.2468414407926175E-4</v>
      </c>
      <c r="BX35" s="249">
        <v>3.8670309913469683E-4</v>
      </c>
      <c r="BY35" s="249">
        <v>1.4672332583540812E-5</v>
      </c>
      <c r="BZ35" s="249">
        <v>3.2772680121731707E-4</v>
      </c>
      <c r="CA35" s="249">
        <v>1.5094436968686624E-4</v>
      </c>
      <c r="CB35" s="249">
        <v>5.6300692488843259E-5</v>
      </c>
      <c r="CC35" s="249">
        <v>1.2212473897497706E-4</v>
      </c>
      <c r="CD35" s="249">
        <v>3.1522906330441796E-4</v>
      </c>
      <c r="CE35" s="249">
        <v>3.1448358777757109E-4</v>
      </c>
      <c r="CF35" s="249">
        <v>6.290722172121982E-5</v>
      </c>
      <c r="CG35" s="249">
        <v>1.5624322178474587E-4</v>
      </c>
      <c r="CH35" s="249">
        <v>2.1351830888805275E-4</v>
      </c>
      <c r="CI35" s="249">
        <v>3.5715727645362596E-5</v>
      </c>
      <c r="CJ35" s="249">
        <v>2.444701141989714E-4</v>
      </c>
      <c r="CK35" s="249">
        <v>6.150507210528042E-5</v>
      </c>
      <c r="CL35" s="249">
        <v>2.0081443610832657E-4</v>
      </c>
      <c r="CM35" s="249">
        <v>1.7663290906117754E-4</v>
      </c>
      <c r="CN35" s="249">
        <v>6.693000041430883E-5</v>
      </c>
      <c r="CO35" s="249">
        <v>7.5434096013267998E-5</v>
      </c>
      <c r="CP35" s="249">
        <v>5.2014786872442496E-5</v>
      </c>
      <c r="CQ35" s="249">
        <v>1.1601378747782441E-4</v>
      </c>
      <c r="CR35" s="249">
        <v>9.1629637998319742E-5</v>
      </c>
      <c r="CS35" s="249">
        <v>8.3452146908548708E-5</v>
      </c>
      <c r="CT35" s="249">
        <v>5.0012434486031004E-5</v>
      </c>
      <c r="CU35" s="249">
        <v>8.2621878843245323E-5</v>
      </c>
      <c r="CV35" s="249">
        <v>2.6551681532403162E-5</v>
      </c>
      <c r="CW35" s="249">
        <v>5.4209460063290587E-5</v>
      </c>
      <c r="CX35" s="249">
        <v>1.2555016027300883E-4</v>
      </c>
      <c r="CY35" s="249">
        <v>6.8711398433038325E-5</v>
      </c>
      <c r="CZ35" s="249">
        <v>1.157066236360797E-4</v>
      </c>
      <c r="DA35" s="249">
        <v>1.5004991701389733E-4</v>
      </c>
      <c r="DB35" s="249">
        <v>7.3348713484428172E-5</v>
      </c>
      <c r="DC35" s="249">
        <v>4.2166754412491308E-5</v>
      </c>
      <c r="DD35" s="250">
        <v>5.5870447329704417E-4</v>
      </c>
    </row>
    <row r="36" spans="1:108" x14ac:dyDescent="0.15">
      <c r="A36" s="255" t="s">
        <v>91</v>
      </c>
      <c r="B36" s="248" t="s">
        <v>92</v>
      </c>
      <c r="C36" s="249">
        <v>5.254981023826844E-5</v>
      </c>
      <c r="D36" s="249">
        <v>9.2325568026720513E-6</v>
      </c>
      <c r="E36" s="249">
        <v>1.0756790335437256E-5</v>
      </c>
      <c r="F36" s="249">
        <v>1.8302289913759082E-5</v>
      </c>
      <c r="G36" s="249">
        <v>9.7581829383721521E-6</v>
      </c>
      <c r="H36" s="249">
        <v>0</v>
      </c>
      <c r="I36" s="249">
        <v>2.1062827639652493E-5</v>
      </c>
      <c r="J36" s="249">
        <v>1.0407425448534213E-5</v>
      </c>
      <c r="K36" s="249">
        <v>1.0190176212337852E-5</v>
      </c>
      <c r="L36" s="249">
        <v>1.3593963358834181E-5</v>
      </c>
      <c r="M36" s="249">
        <v>0</v>
      </c>
      <c r="N36" s="249">
        <v>6.9754492955035365E-6</v>
      </c>
      <c r="O36" s="249">
        <v>6.9132382355178743E-6</v>
      </c>
      <c r="P36" s="249">
        <v>1.4481999356024424E-5</v>
      </c>
      <c r="Q36" s="249">
        <v>5.0984716686405037E-4</v>
      </c>
      <c r="R36" s="249">
        <v>1.0327822625308832E-5</v>
      </c>
      <c r="S36" s="249">
        <v>5.8152878203379063E-6</v>
      </c>
      <c r="T36" s="249">
        <v>4.5068033995005496E-5</v>
      </c>
      <c r="U36" s="249">
        <v>9.6117845787479494E-6</v>
      </c>
      <c r="V36" s="249">
        <v>7.2188094153682579E-5</v>
      </c>
      <c r="W36" s="249">
        <v>0</v>
      </c>
      <c r="X36" s="249">
        <v>1.1976902091926367E-5</v>
      </c>
      <c r="Y36" s="249">
        <v>0</v>
      </c>
      <c r="Z36" s="249">
        <v>4.0706558211400883E-5</v>
      </c>
      <c r="AA36" s="249">
        <v>2.6293338988412506E-5</v>
      </c>
      <c r="AB36" s="249">
        <v>1.1464228812872516E-5</v>
      </c>
      <c r="AC36" s="249">
        <v>7.6784991484123324E-6</v>
      </c>
      <c r="AD36" s="249">
        <v>2.8472939662172577E-5</v>
      </c>
      <c r="AE36" s="249">
        <v>1.1473389733252757E-5</v>
      </c>
      <c r="AF36" s="249">
        <v>7.2035873302307389E-6</v>
      </c>
      <c r="AG36" s="249">
        <v>9.3620311638138927E-6</v>
      </c>
      <c r="AH36" s="249">
        <v>3.2546714265234709E-5</v>
      </c>
      <c r="AI36" s="249">
        <v>1.0022512516219542</v>
      </c>
      <c r="AJ36" s="249">
        <v>1.2834588074512895E-5</v>
      </c>
      <c r="AK36" s="249">
        <v>0</v>
      </c>
      <c r="AL36" s="249">
        <v>0</v>
      </c>
      <c r="AM36" s="249">
        <v>0</v>
      </c>
      <c r="AN36" s="249">
        <v>5.22730120534841E-6</v>
      </c>
      <c r="AO36" s="249">
        <v>1.0508402132451805E-5</v>
      </c>
      <c r="AP36" s="249">
        <v>1.0487939518945052E-5</v>
      </c>
      <c r="AQ36" s="249">
        <v>7.6049001756036864E-6</v>
      </c>
      <c r="AR36" s="249">
        <v>1.7081436309515909E-5</v>
      </c>
      <c r="AS36" s="249">
        <v>1.1208190606140419E-4</v>
      </c>
      <c r="AT36" s="249">
        <v>7.8417881539244845E-5</v>
      </c>
      <c r="AU36" s="249">
        <v>7.9429652173094111E-4</v>
      </c>
      <c r="AV36" s="249">
        <v>3.5389351011673579E-3</v>
      </c>
      <c r="AW36" s="249">
        <v>1.6081287801320041E-2</v>
      </c>
      <c r="AX36" s="249">
        <v>4.6941467919298259E-4</v>
      </c>
      <c r="AY36" s="249">
        <v>3.9315252545246156E-4</v>
      </c>
      <c r="AZ36" s="249">
        <v>2.2857938158147746E-3</v>
      </c>
      <c r="BA36" s="249">
        <v>3.2384927054830129E-4</v>
      </c>
      <c r="BB36" s="249">
        <v>2.1682629410367561E-3</v>
      </c>
      <c r="BC36" s="249">
        <v>1.1194028295662792E-3</v>
      </c>
      <c r="BD36" s="249">
        <v>0</v>
      </c>
      <c r="BE36" s="249">
        <v>3.6669109974062894E-5</v>
      </c>
      <c r="BF36" s="249">
        <v>1.3137259464255686E-4</v>
      </c>
      <c r="BG36" s="249">
        <v>3.0719244492557922E-5</v>
      </c>
      <c r="BH36" s="249">
        <v>2.2188243690855969E-5</v>
      </c>
      <c r="BI36" s="249">
        <v>1.6939262055997101E-4</v>
      </c>
      <c r="BJ36" s="249">
        <v>3.7755697843390265E-5</v>
      </c>
      <c r="BK36" s="249">
        <v>1.7498168151415816E-3</v>
      </c>
      <c r="BL36" s="249">
        <v>2.817249215174509E-4</v>
      </c>
      <c r="BM36" s="249">
        <v>1.0215007673883049E-4</v>
      </c>
      <c r="BN36" s="249">
        <v>5.5213279250711591E-4</v>
      </c>
      <c r="BO36" s="249">
        <v>2.8492428131457096E-5</v>
      </c>
      <c r="BP36" s="249">
        <v>1.1475747115936672E-5</v>
      </c>
      <c r="BQ36" s="249">
        <v>2.31711401401548E-5</v>
      </c>
      <c r="BR36" s="249">
        <v>8.6453305061718583E-5</v>
      </c>
      <c r="BS36" s="249">
        <v>2.8478802881103751E-5</v>
      </c>
      <c r="BT36" s="249">
        <v>1.0540247156600325E-5</v>
      </c>
      <c r="BU36" s="249">
        <v>9.5093966581244083E-6</v>
      </c>
      <c r="BV36" s="249">
        <v>7.2209463494330762E-6</v>
      </c>
      <c r="BW36" s="249">
        <v>4.7132622625512854E-6</v>
      </c>
      <c r="BX36" s="249">
        <v>1.1553518339312466E-5</v>
      </c>
      <c r="BY36" s="249">
        <v>7.4505151068976351E-6</v>
      </c>
      <c r="BZ36" s="249">
        <v>5.3153915145328208E-5</v>
      </c>
      <c r="CA36" s="249">
        <v>5.4770096399620524E-5</v>
      </c>
      <c r="CB36" s="249">
        <v>9.2576317733210865E-6</v>
      </c>
      <c r="CC36" s="249">
        <v>1.2950976136614804E-5</v>
      </c>
      <c r="CD36" s="249">
        <v>1.2600032714638351E-5</v>
      </c>
      <c r="CE36" s="249">
        <v>1.5877646763641521E-5</v>
      </c>
      <c r="CF36" s="249">
        <v>7.0635559045339075E-6</v>
      </c>
      <c r="CG36" s="249">
        <v>1.4715637223134853E-5</v>
      </c>
      <c r="CH36" s="249">
        <v>8.5227921120314154E-5</v>
      </c>
      <c r="CI36" s="249">
        <v>1.3040095523655796E-4</v>
      </c>
      <c r="CJ36" s="249">
        <v>1.044369243465449E-4</v>
      </c>
      <c r="CK36" s="249">
        <v>2.1860936383721164E-4</v>
      </c>
      <c r="CL36" s="249">
        <v>4.6133001685187553E-5</v>
      </c>
      <c r="CM36" s="249">
        <v>4.0357279639931999E-5</v>
      </c>
      <c r="CN36" s="249">
        <v>7.6414504189009706E-5</v>
      </c>
      <c r="CO36" s="249">
        <v>8.1028807697930657E-5</v>
      </c>
      <c r="CP36" s="249">
        <v>8.0797043833735652E-5</v>
      </c>
      <c r="CQ36" s="249">
        <v>3.8869885271736686E-4</v>
      </c>
      <c r="CR36" s="249">
        <v>2.8207205397211255E-4</v>
      </c>
      <c r="CS36" s="249">
        <v>9.2427519822854738E-5</v>
      </c>
      <c r="CT36" s="249">
        <v>2.6348136141877854E-5</v>
      </c>
      <c r="CU36" s="249">
        <v>4.0947195471677574E-5</v>
      </c>
      <c r="CV36" s="249">
        <v>2.4387869140377082E-4</v>
      </c>
      <c r="CW36" s="249">
        <v>1.2726237031827495E-5</v>
      </c>
      <c r="CX36" s="249">
        <v>4.2955393062725912E-4</v>
      </c>
      <c r="CY36" s="249">
        <v>3.9712860929782569E-4</v>
      </c>
      <c r="CZ36" s="249">
        <v>1.3273724208194653E-5</v>
      </c>
      <c r="DA36" s="249">
        <v>1.8321061094889526E-5</v>
      </c>
      <c r="DB36" s="249">
        <v>4.8952159586362979E-5</v>
      </c>
      <c r="DC36" s="249">
        <v>4.9519012649699469E-4</v>
      </c>
      <c r="DD36" s="250">
        <v>3.8746616608944395E-4</v>
      </c>
    </row>
    <row r="37" spans="1:108" x14ac:dyDescent="0.15">
      <c r="A37" s="255" t="s">
        <v>93</v>
      </c>
      <c r="B37" s="248" t="s">
        <v>10</v>
      </c>
      <c r="C37" s="249">
        <v>4.7186746228008466E-4</v>
      </c>
      <c r="D37" s="249">
        <v>3.5406996944517587E-4</v>
      </c>
      <c r="E37" s="249">
        <v>3.90031328400667E-4</v>
      </c>
      <c r="F37" s="249">
        <v>4.3255044219139782E-5</v>
      </c>
      <c r="G37" s="249">
        <v>3.9623982160834558E-5</v>
      </c>
      <c r="H37" s="249">
        <v>0</v>
      </c>
      <c r="I37" s="249">
        <v>2.2172654883440232E-5</v>
      </c>
      <c r="J37" s="249">
        <v>1.3207171134253678E-4</v>
      </c>
      <c r="K37" s="249">
        <v>3.6524571654477103E-5</v>
      </c>
      <c r="L37" s="249">
        <v>3.5037131778013623E-4</v>
      </c>
      <c r="M37" s="249">
        <v>0</v>
      </c>
      <c r="N37" s="249">
        <v>1.9236247045480403E-5</v>
      </c>
      <c r="O37" s="249">
        <v>1.1309729576826793E-5</v>
      </c>
      <c r="P37" s="249">
        <v>3.7147516967553708E-5</v>
      </c>
      <c r="Q37" s="249">
        <v>2.108482657786692E-4</v>
      </c>
      <c r="R37" s="249">
        <v>2.2247889961802479E-4</v>
      </c>
      <c r="S37" s="249">
        <v>2.7203831425680938E-5</v>
      </c>
      <c r="T37" s="249">
        <v>1.920124773597714E-5</v>
      </c>
      <c r="U37" s="249">
        <v>6.4181014424641596E-4</v>
      </c>
      <c r="V37" s="249">
        <v>1.4334188443505095E-3</v>
      </c>
      <c r="W37" s="249">
        <v>0</v>
      </c>
      <c r="X37" s="249">
        <v>1.073015401152021E-4</v>
      </c>
      <c r="Y37" s="249">
        <v>0</v>
      </c>
      <c r="Z37" s="249">
        <v>1.6738966551378427E-4</v>
      </c>
      <c r="AA37" s="249">
        <v>2.3380929233814062E-4</v>
      </c>
      <c r="AB37" s="249">
        <v>1.7506777146008217E-6</v>
      </c>
      <c r="AC37" s="249">
        <v>1.3614033458326025E-3</v>
      </c>
      <c r="AD37" s="249">
        <v>3.3307368463639325E-5</v>
      </c>
      <c r="AE37" s="249">
        <v>6.2323402913346925E-5</v>
      </c>
      <c r="AF37" s="249">
        <v>3.4183548865982335E-5</v>
      </c>
      <c r="AG37" s="249">
        <v>2.3836382906914479E-3</v>
      </c>
      <c r="AH37" s="249">
        <v>2.0901774343025951E-3</v>
      </c>
      <c r="AI37" s="249">
        <v>3.2676486353274384E-3</v>
      </c>
      <c r="AJ37" s="249">
        <v>1.0093906247077746</v>
      </c>
      <c r="AK37" s="249">
        <v>0</v>
      </c>
      <c r="AL37" s="249">
        <v>0</v>
      </c>
      <c r="AM37" s="249">
        <v>0</v>
      </c>
      <c r="AN37" s="249">
        <v>7.1675698805727558E-6</v>
      </c>
      <c r="AO37" s="249">
        <v>1.9420764924204563E-4</v>
      </c>
      <c r="AP37" s="249">
        <v>8.6426875880156917E-4</v>
      </c>
      <c r="AQ37" s="249">
        <v>4.7422525261407478E-4</v>
      </c>
      <c r="AR37" s="249">
        <v>3.6429255341044892E-4</v>
      </c>
      <c r="AS37" s="249">
        <v>1.6342689591148508E-3</v>
      </c>
      <c r="AT37" s="249">
        <v>1.4680744720402432E-3</v>
      </c>
      <c r="AU37" s="249">
        <v>2.5071706977990149E-4</v>
      </c>
      <c r="AV37" s="249">
        <v>1.5405010219981564E-3</v>
      </c>
      <c r="AW37" s="249">
        <v>5.9071063764119596E-4</v>
      </c>
      <c r="AX37" s="249">
        <v>1.0493288814070051E-3</v>
      </c>
      <c r="AY37" s="249">
        <v>2.8438003956373053E-4</v>
      </c>
      <c r="AZ37" s="249">
        <v>1.7461412195239099E-4</v>
      </c>
      <c r="BA37" s="249">
        <v>8.6567417360707423E-4</v>
      </c>
      <c r="BB37" s="249">
        <v>3.1710111103472869E-4</v>
      </c>
      <c r="BC37" s="249">
        <v>2.8072629622978877E-4</v>
      </c>
      <c r="BD37" s="249">
        <v>0</v>
      </c>
      <c r="BE37" s="249">
        <v>1.2187133324849118E-4</v>
      </c>
      <c r="BF37" s="249">
        <v>2.1568265442836932E-4</v>
      </c>
      <c r="BG37" s="249">
        <v>2.7769520881347991E-4</v>
      </c>
      <c r="BH37" s="249">
        <v>9.6003984435389674E-5</v>
      </c>
      <c r="BI37" s="249">
        <v>3.7187414265018519E-4</v>
      </c>
      <c r="BJ37" s="249">
        <v>7.1456266017595396E-6</v>
      </c>
      <c r="BK37" s="249">
        <v>1.1436760138642007E-3</v>
      </c>
      <c r="BL37" s="249">
        <v>2.0193029339487978E-3</v>
      </c>
      <c r="BM37" s="249">
        <v>8.9262448152505969E-4</v>
      </c>
      <c r="BN37" s="249">
        <v>7.9797067289666564E-4</v>
      </c>
      <c r="BO37" s="249">
        <v>5.3727332421679588E-5</v>
      </c>
      <c r="BP37" s="249">
        <v>6.1840963525377015E-5</v>
      </c>
      <c r="BQ37" s="249">
        <v>7.2255094257047694E-4</v>
      </c>
      <c r="BR37" s="249">
        <v>2.4464842212680203E-5</v>
      </c>
      <c r="BS37" s="249">
        <v>2.122031454156885E-5</v>
      </c>
      <c r="BT37" s="249">
        <v>1.1896767918933226E-5</v>
      </c>
      <c r="BU37" s="249">
        <v>1.9604276342489609E-5</v>
      </c>
      <c r="BV37" s="249">
        <v>2.947903292306849E-5</v>
      </c>
      <c r="BW37" s="249">
        <v>2.7448869903700091E-5</v>
      </c>
      <c r="BX37" s="249">
        <v>4.0360248976429181E-5</v>
      </c>
      <c r="BY37" s="249">
        <v>3.1869037378698239E-6</v>
      </c>
      <c r="BZ37" s="249">
        <v>4.6864771630380466E-5</v>
      </c>
      <c r="CA37" s="249">
        <v>2.1746488197663124E-5</v>
      </c>
      <c r="CB37" s="249">
        <v>8.9363663281994665E-6</v>
      </c>
      <c r="CC37" s="249">
        <v>1.6555605661794365E-5</v>
      </c>
      <c r="CD37" s="249">
        <v>3.1094057074839467E-5</v>
      </c>
      <c r="CE37" s="249">
        <v>3.3928589732730814E-5</v>
      </c>
      <c r="CF37" s="249">
        <v>1.0440067705173265E-5</v>
      </c>
      <c r="CG37" s="249">
        <v>2.2080716714973959E-5</v>
      </c>
      <c r="CH37" s="249">
        <v>2.9833085329664132E-5</v>
      </c>
      <c r="CI37" s="249">
        <v>1.1731801221857956E-5</v>
      </c>
      <c r="CJ37" s="249">
        <v>3.1146609547384155E-5</v>
      </c>
      <c r="CK37" s="249">
        <v>2.5090345066203393E-5</v>
      </c>
      <c r="CL37" s="249">
        <v>2.872812524382757E-5</v>
      </c>
      <c r="CM37" s="249">
        <v>1.522223724178743E-4</v>
      </c>
      <c r="CN37" s="249">
        <v>4.2110211838747188E-5</v>
      </c>
      <c r="CO37" s="249">
        <v>1.9417515056669522E-5</v>
      </c>
      <c r="CP37" s="249">
        <v>1.334547235023938E-5</v>
      </c>
      <c r="CQ37" s="249">
        <v>2.2937234798967782E-5</v>
      </c>
      <c r="CR37" s="249">
        <v>2.39503690228498E-5</v>
      </c>
      <c r="CS37" s="249">
        <v>1.7107897247693055E-5</v>
      </c>
      <c r="CT37" s="249">
        <v>1.1767494945128391E-5</v>
      </c>
      <c r="CU37" s="249">
        <v>1.4347363789157715E-5</v>
      </c>
      <c r="CV37" s="249">
        <v>6.0134847668757266E-5</v>
      </c>
      <c r="CW37" s="249">
        <v>9.5421155690806042E-6</v>
      </c>
      <c r="CX37" s="249">
        <v>3.8994617815179176E-5</v>
      </c>
      <c r="CY37" s="249">
        <v>4.1121473466356543E-5</v>
      </c>
      <c r="CZ37" s="249">
        <v>3.7048132657813528E-5</v>
      </c>
      <c r="DA37" s="249">
        <v>1.5262043789144469E-4</v>
      </c>
      <c r="DB37" s="249">
        <v>5.6024809361905104E-5</v>
      </c>
      <c r="DC37" s="249">
        <v>6.7825911154187552E-4</v>
      </c>
      <c r="DD37" s="250">
        <v>2.0484214163369604E-4</v>
      </c>
    </row>
    <row r="38" spans="1:108" x14ac:dyDescent="0.15">
      <c r="A38" s="255" t="s">
        <v>94</v>
      </c>
      <c r="B38" s="248" t="s">
        <v>11</v>
      </c>
      <c r="C38" s="249">
        <v>-2.8419931462098511E-6</v>
      </c>
      <c r="D38" s="249">
        <v>-2.189305226467583E-6</v>
      </c>
      <c r="E38" s="249">
        <v>-1.6520935393997898E-6</v>
      </c>
      <c r="F38" s="249">
        <v>-3.3984598523586827E-6</v>
      </c>
      <c r="G38" s="249">
        <v>-1.0235272622432071E-6</v>
      </c>
      <c r="H38" s="249">
        <v>0</v>
      </c>
      <c r="I38" s="249">
        <v>-7.140687740597664E-6</v>
      </c>
      <c r="J38" s="249">
        <v>-3.2796541849903047E-6</v>
      </c>
      <c r="K38" s="249">
        <v>-1.4681244550180555E-5</v>
      </c>
      <c r="L38" s="249">
        <v>-1.6560210583065447E-6</v>
      </c>
      <c r="M38" s="249">
        <v>0</v>
      </c>
      <c r="N38" s="249">
        <v>-1.4081377521090253E-6</v>
      </c>
      <c r="O38" s="249">
        <v>-4.0064603559022603E-6</v>
      </c>
      <c r="P38" s="249">
        <v>-5.4368955042556813E-6</v>
      </c>
      <c r="Q38" s="249">
        <v>-5.900665316468063E-5</v>
      </c>
      <c r="R38" s="249">
        <v>-4.0914966581706882E-6</v>
      </c>
      <c r="S38" s="249">
        <v>-2.365009786397363E-6</v>
      </c>
      <c r="T38" s="249">
        <v>-1.7633205070070139E-6</v>
      </c>
      <c r="U38" s="249">
        <v>-2.5023977193503784E-6</v>
      </c>
      <c r="V38" s="249">
        <v>1.2879612037307287E-4</v>
      </c>
      <c r="W38" s="249">
        <v>0</v>
      </c>
      <c r="X38" s="249">
        <v>-9.0713870118573774E-6</v>
      </c>
      <c r="Y38" s="249">
        <v>0</v>
      </c>
      <c r="Z38" s="249">
        <v>-7.1826649050815438E-6</v>
      </c>
      <c r="AA38" s="249">
        <v>-3.6763918966537708E-6</v>
      </c>
      <c r="AB38" s="249">
        <v>-4.0973968121492669E-7</v>
      </c>
      <c r="AC38" s="249">
        <v>-2.4327135823977361E-6</v>
      </c>
      <c r="AD38" s="249">
        <v>-3.8374674605506174E-6</v>
      </c>
      <c r="AE38" s="249">
        <v>-1.0343502929947131E-5</v>
      </c>
      <c r="AF38" s="249">
        <v>-9.177886897103388E-6</v>
      </c>
      <c r="AG38" s="249">
        <v>-5.595089705353235E-6</v>
      </c>
      <c r="AH38" s="249">
        <v>-1.1475161055577833E-5</v>
      </c>
      <c r="AI38" s="249">
        <v>-1.950478521092359E-5</v>
      </c>
      <c r="AJ38" s="249">
        <v>-1.299507478898214E-5</v>
      </c>
      <c r="AK38" s="249">
        <v>1</v>
      </c>
      <c r="AL38" s="249">
        <v>0</v>
      </c>
      <c r="AM38" s="249">
        <v>0</v>
      </c>
      <c r="AN38" s="249">
        <v>-2.8436026895091292E-3</v>
      </c>
      <c r="AO38" s="249">
        <v>-3.483473029184832E-6</v>
      </c>
      <c r="AP38" s="249">
        <v>1.6887936297355615E-5</v>
      </c>
      <c r="AQ38" s="249">
        <v>-5.9714448777422994E-4</v>
      </c>
      <c r="AR38" s="249">
        <v>-1.9591798759682477E-3</v>
      </c>
      <c r="AS38" s="249">
        <v>-9.1965172872378765E-4</v>
      </c>
      <c r="AT38" s="249">
        <v>-6.1565855869899835E-4</v>
      </c>
      <c r="AU38" s="249">
        <v>-1.6605493879430502E-4</v>
      </c>
      <c r="AV38" s="249">
        <v>-1.1279553464950233E-5</v>
      </c>
      <c r="AW38" s="249">
        <v>-3.2160869729513191E-5</v>
      </c>
      <c r="AX38" s="249">
        <v>-2.0892607142782837E-4</v>
      </c>
      <c r="AY38" s="249">
        <v>-4.9236355723581001E-4</v>
      </c>
      <c r="AZ38" s="249">
        <v>-1.2960246807872238E-5</v>
      </c>
      <c r="BA38" s="249">
        <v>-1.2294725793639123E-4</v>
      </c>
      <c r="BB38" s="249">
        <v>-7.9327561757919636E-5</v>
      </c>
      <c r="BC38" s="249">
        <v>-2.5494104125362785E-5</v>
      </c>
      <c r="BD38" s="249">
        <v>0</v>
      </c>
      <c r="BE38" s="249">
        <v>-5.3849635884195145E-4</v>
      </c>
      <c r="BF38" s="249">
        <v>-1.4402598302690138E-4</v>
      </c>
      <c r="BG38" s="249">
        <v>1.2262914384856833E-3</v>
      </c>
      <c r="BH38" s="249">
        <v>-6.0492163953577971E-4</v>
      </c>
      <c r="BI38" s="249">
        <v>-1.5428200653872935E-4</v>
      </c>
      <c r="BJ38" s="249">
        <v>-1.0264234267153152E-6</v>
      </c>
      <c r="BK38" s="249">
        <v>-1.2109345847079982E-5</v>
      </c>
      <c r="BL38" s="249">
        <v>-4.2123021644279319E-4</v>
      </c>
      <c r="BM38" s="249">
        <v>-9.4257771359288389E-5</v>
      </c>
      <c r="BN38" s="249">
        <v>-2.5596137470031919E-4</v>
      </c>
      <c r="BO38" s="249">
        <v>-7.8108361614738345E-6</v>
      </c>
      <c r="BP38" s="249">
        <v>-1.1089041092047012E-5</v>
      </c>
      <c r="BQ38" s="249">
        <v>-1.3691327719382029E-5</v>
      </c>
      <c r="BR38" s="249">
        <v>-2.3687666982164967E-6</v>
      </c>
      <c r="BS38" s="249">
        <v>-3.1615185150184675E-6</v>
      </c>
      <c r="BT38" s="249">
        <v>-1.6251618443902179E-6</v>
      </c>
      <c r="BU38" s="249">
        <v>-3.0110560774510862E-6</v>
      </c>
      <c r="BV38" s="249">
        <v>-6.0024381274726218E-6</v>
      </c>
      <c r="BW38" s="249">
        <v>-5.8320065610977991E-6</v>
      </c>
      <c r="BX38" s="249">
        <v>-7.0294577503509406E-6</v>
      </c>
      <c r="BY38" s="249">
        <v>-6.7336795014721091E-7</v>
      </c>
      <c r="BZ38" s="249">
        <v>-8.6128510800301761E-6</v>
      </c>
      <c r="CA38" s="249">
        <v>-2.9702704846060955E-6</v>
      </c>
      <c r="CB38" s="249">
        <v>-1.7446472569730768E-6</v>
      </c>
      <c r="CC38" s="249">
        <v>-2.872434152924916E-6</v>
      </c>
      <c r="CD38" s="249">
        <v>-6.9035632865363924E-6</v>
      </c>
      <c r="CE38" s="249">
        <v>-6.0736560671440591E-6</v>
      </c>
      <c r="CF38" s="249">
        <v>-1.2476859404324696E-6</v>
      </c>
      <c r="CG38" s="249">
        <v>-3.3242276673613277E-6</v>
      </c>
      <c r="CH38" s="249">
        <v>-4.1092748115717116E-6</v>
      </c>
      <c r="CI38" s="249">
        <v>-1.5101213576644118E-6</v>
      </c>
      <c r="CJ38" s="249">
        <v>-4.9185976298468487E-6</v>
      </c>
      <c r="CK38" s="249">
        <v>-1.8943022267568102E-6</v>
      </c>
      <c r="CL38" s="249">
        <v>-5.4753343551362708E-6</v>
      </c>
      <c r="CM38" s="249">
        <v>-3.2930062845802925E-6</v>
      </c>
      <c r="CN38" s="249">
        <v>-1.4674387033866555E-6</v>
      </c>
      <c r="CO38" s="249">
        <v>-1.8161620691991131E-6</v>
      </c>
      <c r="CP38" s="249">
        <v>-9.7765577616417919E-7</v>
      </c>
      <c r="CQ38" s="249">
        <v>-2.6907859353237585E-6</v>
      </c>
      <c r="CR38" s="249">
        <v>-2.2092186381317806E-6</v>
      </c>
      <c r="CS38" s="249">
        <v>-3.471520824176923E-6</v>
      </c>
      <c r="CT38" s="249">
        <v>-2.6979555657922599E-6</v>
      </c>
      <c r="CU38" s="249">
        <v>-1.7860064598479255E-6</v>
      </c>
      <c r="CV38" s="249">
        <v>-1.5599974220232902E-5</v>
      </c>
      <c r="CW38" s="249">
        <v>-1.3461141046916882E-6</v>
      </c>
      <c r="CX38" s="249">
        <v>-3.4067091504412702E-6</v>
      </c>
      <c r="CY38" s="249">
        <v>-3.4439104646369739E-6</v>
      </c>
      <c r="CZ38" s="249">
        <v>-4.2116666996574046E-6</v>
      </c>
      <c r="DA38" s="249">
        <v>-3.4028895871744749E-6</v>
      </c>
      <c r="DB38" s="249">
        <v>-2.0129743882039108E-6</v>
      </c>
      <c r="DC38" s="249">
        <v>-5.174497128896237E-6</v>
      </c>
      <c r="DD38" s="250">
        <v>-4.9478301144599483E-6</v>
      </c>
    </row>
    <row r="39" spans="1:108" x14ac:dyDescent="0.15">
      <c r="A39" s="251" t="s">
        <v>95</v>
      </c>
      <c r="B39" s="252" t="s">
        <v>96</v>
      </c>
      <c r="C39" s="253">
        <v>0</v>
      </c>
      <c r="D39" s="253">
        <v>0</v>
      </c>
      <c r="E39" s="253">
        <v>0</v>
      </c>
      <c r="F39" s="253">
        <v>0</v>
      </c>
      <c r="G39" s="253">
        <v>0</v>
      </c>
      <c r="H39" s="253">
        <v>0</v>
      </c>
      <c r="I39" s="253">
        <v>0</v>
      </c>
      <c r="J39" s="253">
        <v>0</v>
      </c>
      <c r="K39" s="253">
        <v>0</v>
      </c>
      <c r="L39" s="253">
        <v>0</v>
      </c>
      <c r="M39" s="253">
        <v>0</v>
      </c>
      <c r="N39" s="253">
        <v>0</v>
      </c>
      <c r="O39" s="253">
        <v>0</v>
      </c>
      <c r="P39" s="253">
        <v>0</v>
      </c>
      <c r="Q39" s="253">
        <v>0</v>
      </c>
      <c r="R39" s="253">
        <v>0</v>
      </c>
      <c r="S39" s="253">
        <v>0</v>
      </c>
      <c r="T39" s="253">
        <v>0</v>
      </c>
      <c r="U39" s="253">
        <v>0</v>
      </c>
      <c r="V39" s="253">
        <v>0</v>
      </c>
      <c r="W39" s="253">
        <v>0</v>
      </c>
      <c r="X39" s="253">
        <v>0</v>
      </c>
      <c r="Y39" s="253">
        <v>0</v>
      </c>
      <c r="Z39" s="253">
        <v>0</v>
      </c>
      <c r="AA39" s="253">
        <v>0</v>
      </c>
      <c r="AB39" s="253">
        <v>0</v>
      </c>
      <c r="AC39" s="253">
        <v>0</v>
      </c>
      <c r="AD39" s="253">
        <v>0</v>
      </c>
      <c r="AE39" s="253">
        <v>0</v>
      </c>
      <c r="AF39" s="253">
        <v>0</v>
      </c>
      <c r="AG39" s="253">
        <v>0</v>
      </c>
      <c r="AH39" s="253">
        <v>0</v>
      </c>
      <c r="AI39" s="253">
        <v>0</v>
      </c>
      <c r="AJ39" s="253">
        <v>0</v>
      </c>
      <c r="AK39" s="253">
        <v>0</v>
      </c>
      <c r="AL39" s="253">
        <v>1</v>
      </c>
      <c r="AM39" s="253">
        <v>0</v>
      </c>
      <c r="AN39" s="253">
        <v>0</v>
      </c>
      <c r="AO39" s="253">
        <v>0</v>
      </c>
      <c r="AP39" s="253">
        <v>0</v>
      </c>
      <c r="AQ39" s="253">
        <v>0</v>
      </c>
      <c r="AR39" s="253">
        <v>0</v>
      </c>
      <c r="AS39" s="253">
        <v>0</v>
      </c>
      <c r="AT39" s="253">
        <v>0</v>
      </c>
      <c r="AU39" s="253">
        <v>0</v>
      </c>
      <c r="AV39" s="253">
        <v>0</v>
      </c>
      <c r="AW39" s="253">
        <v>0</v>
      </c>
      <c r="AX39" s="253">
        <v>0</v>
      </c>
      <c r="AY39" s="253">
        <v>0</v>
      </c>
      <c r="AZ39" s="253">
        <v>0</v>
      </c>
      <c r="BA39" s="253">
        <v>0</v>
      </c>
      <c r="BB39" s="253">
        <v>0</v>
      </c>
      <c r="BC39" s="253">
        <v>0</v>
      </c>
      <c r="BD39" s="253">
        <v>0</v>
      </c>
      <c r="BE39" s="253">
        <v>0</v>
      </c>
      <c r="BF39" s="253">
        <v>0</v>
      </c>
      <c r="BG39" s="253">
        <v>0</v>
      </c>
      <c r="BH39" s="253">
        <v>0</v>
      </c>
      <c r="BI39" s="253">
        <v>0</v>
      </c>
      <c r="BJ39" s="253">
        <v>0</v>
      </c>
      <c r="BK39" s="253">
        <v>0</v>
      </c>
      <c r="BL39" s="253">
        <v>0</v>
      </c>
      <c r="BM39" s="253">
        <v>0</v>
      </c>
      <c r="BN39" s="253">
        <v>0</v>
      </c>
      <c r="BO39" s="253">
        <v>0</v>
      </c>
      <c r="BP39" s="253">
        <v>0</v>
      </c>
      <c r="BQ39" s="253">
        <v>0</v>
      </c>
      <c r="BR39" s="253">
        <v>0</v>
      </c>
      <c r="BS39" s="253">
        <v>0</v>
      </c>
      <c r="BT39" s="253">
        <v>0</v>
      </c>
      <c r="BU39" s="253">
        <v>0</v>
      </c>
      <c r="BV39" s="253">
        <v>0</v>
      </c>
      <c r="BW39" s="253">
        <v>0</v>
      </c>
      <c r="BX39" s="253">
        <v>0</v>
      </c>
      <c r="BY39" s="253">
        <v>0</v>
      </c>
      <c r="BZ39" s="253">
        <v>0</v>
      </c>
      <c r="CA39" s="253">
        <v>0</v>
      </c>
      <c r="CB39" s="253">
        <v>0</v>
      </c>
      <c r="CC39" s="253">
        <v>0</v>
      </c>
      <c r="CD39" s="253">
        <v>0</v>
      </c>
      <c r="CE39" s="253">
        <v>0</v>
      </c>
      <c r="CF39" s="253">
        <v>0</v>
      </c>
      <c r="CG39" s="253">
        <v>0</v>
      </c>
      <c r="CH39" s="253">
        <v>0</v>
      </c>
      <c r="CI39" s="253">
        <v>0</v>
      </c>
      <c r="CJ39" s="253">
        <v>0</v>
      </c>
      <c r="CK39" s="253">
        <v>0</v>
      </c>
      <c r="CL39" s="253">
        <v>0</v>
      </c>
      <c r="CM39" s="253">
        <v>0</v>
      </c>
      <c r="CN39" s="253">
        <v>0</v>
      </c>
      <c r="CO39" s="253">
        <v>0</v>
      </c>
      <c r="CP39" s="253">
        <v>0</v>
      </c>
      <c r="CQ39" s="253">
        <v>0</v>
      </c>
      <c r="CR39" s="253">
        <v>0</v>
      </c>
      <c r="CS39" s="253">
        <v>0</v>
      </c>
      <c r="CT39" s="253">
        <v>0</v>
      </c>
      <c r="CU39" s="253">
        <v>0</v>
      </c>
      <c r="CV39" s="253">
        <v>0</v>
      </c>
      <c r="CW39" s="253">
        <v>0</v>
      </c>
      <c r="CX39" s="253">
        <v>0</v>
      </c>
      <c r="CY39" s="253">
        <v>0</v>
      </c>
      <c r="CZ39" s="253">
        <v>0</v>
      </c>
      <c r="DA39" s="253">
        <v>0</v>
      </c>
      <c r="DB39" s="253">
        <v>0</v>
      </c>
      <c r="DC39" s="253">
        <v>0</v>
      </c>
      <c r="DD39" s="254">
        <v>0</v>
      </c>
    </row>
    <row r="40" spans="1:108" x14ac:dyDescent="0.15">
      <c r="A40" s="255" t="s">
        <v>97</v>
      </c>
      <c r="B40" s="248" t="s">
        <v>423</v>
      </c>
      <c r="C40" s="249">
        <v>0</v>
      </c>
      <c r="D40" s="249">
        <v>0</v>
      </c>
      <c r="E40" s="249">
        <v>0</v>
      </c>
      <c r="F40" s="249">
        <v>0</v>
      </c>
      <c r="G40" s="249">
        <v>0</v>
      </c>
      <c r="H40" s="249">
        <v>0</v>
      </c>
      <c r="I40" s="249">
        <v>0</v>
      </c>
      <c r="J40" s="249">
        <v>0</v>
      </c>
      <c r="K40" s="249">
        <v>0</v>
      </c>
      <c r="L40" s="249">
        <v>0</v>
      </c>
      <c r="M40" s="249">
        <v>0</v>
      </c>
      <c r="N40" s="249">
        <v>0</v>
      </c>
      <c r="O40" s="249">
        <v>0</v>
      </c>
      <c r="P40" s="249">
        <v>0</v>
      </c>
      <c r="Q40" s="249">
        <v>0</v>
      </c>
      <c r="R40" s="249">
        <v>0</v>
      </c>
      <c r="S40" s="249">
        <v>0</v>
      </c>
      <c r="T40" s="249">
        <v>0</v>
      </c>
      <c r="U40" s="249">
        <v>0</v>
      </c>
      <c r="V40" s="249">
        <v>0</v>
      </c>
      <c r="W40" s="249">
        <v>0</v>
      </c>
      <c r="X40" s="249">
        <v>0</v>
      </c>
      <c r="Y40" s="249">
        <v>0</v>
      </c>
      <c r="Z40" s="249">
        <v>0</v>
      </c>
      <c r="AA40" s="249">
        <v>0</v>
      </c>
      <c r="AB40" s="249">
        <v>0</v>
      </c>
      <c r="AC40" s="249">
        <v>0</v>
      </c>
      <c r="AD40" s="249">
        <v>0</v>
      </c>
      <c r="AE40" s="249">
        <v>0</v>
      </c>
      <c r="AF40" s="249">
        <v>0</v>
      </c>
      <c r="AG40" s="249">
        <v>0</v>
      </c>
      <c r="AH40" s="249">
        <v>0</v>
      </c>
      <c r="AI40" s="249">
        <v>0</v>
      </c>
      <c r="AJ40" s="249">
        <v>0</v>
      </c>
      <c r="AK40" s="249">
        <v>0</v>
      </c>
      <c r="AL40" s="249">
        <v>0</v>
      </c>
      <c r="AM40" s="249">
        <v>1</v>
      </c>
      <c r="AN40" s="249">
        <v>0</v>
      </c>
      <c r="AO40" s="249">
        <v>0</v>
      </c>
      <c r="AP40" s="249">
        <v>0</v>
      </c>
      <c r="AQ40" s="249">
        <v>0</v>
      </c>
      <c r="AR40" s="249">
        <v>0</v>
      </c>
      <c r="AS40" s="249">
        <v>0</v>
      </c>
      <c r="AT40" s="249">
        <v>0</v>
      </c>
      <c r="AU40" s="249">
        <v>0</v>
      </c>
      <c r="AV40" s="249">
        <v>0</v>
      </c>
      <c r="AW40" s="249">
        <v>0</v>
      </c>
      <c r="AX40" s="249">
        <v>0</v>
      </c>
      <c r="AY40" s="249">
        <v>0</v>
      </c>
      <c r="AZ40" s="249">
        <v>0</v>
      </c>
      <c r="BA40" s="249">
        <v>0</v>
      </c>
      <c r="BB40" s="249">
        <v>0</v>
      </c>
      <c r="BC40" s="249">
        <v>0</v>
      </c>
      <c r="BD40" s="249">
        <v>0</v>
      </c>
      <c r="BE40" s="249">
        <v>0</v>
      </c>
      <c r="BF40" s="249">
        <v>0</v>
      </c>
      <c r="BG40" s="249">
        <v>0</v>
      </c>
      <c r="BH40" s="249">
        <v>0</v>
      </c>
      <c r="BI40" s="249">
        <v>0</v>
      </c>
      <c r="BJ40" s="249">
        <v>0</v>
      </c>
      <c r="BK40" s="249">
        <v>0</v>
      </c>
      <c r="BL40" s="249">
        <v>0</v>
      </c>
      <c r="BM40" s="249">
        <v>0</v>
      </c>
      <c r="BN40" s="249">
        <v>0</v>
      </c>
      <c r="BO40" s="249">
        <v>0</v>
      </c>
      <c r="BP40" s="249">
        <v>0</v>
      </c>
      <c r="BQ40" s="249">
        <v>0</v>
      </c>
      <c r="BR40" s="249">
        <v>0</v>
      </c>
      <c r="BS40" s="249">
        <v>0</v>
      </c>
      <c r="BT40" s="249">
        <v>0</v>
      </c>
      <c r="BU40" s="249">
        <v>0</v>
      </c>
      <c r="BV40" s="249">
        <v>0</v>
      </c>
      <c r="BW40" s="249">
        <v>0</v>
      </c>
      <c r="BX40" s="249">
        <v>0</v>
      </c>
      <c r="BY40" s="249">
        <v>0</v>
      </c>
      <c r="BZ40" s="249">
        <v>0</v>
      </c>
      <c r="CA40" s="249">
        <v>0</v>
      </c>
      <c r="CB40" s="249">
        <v>0</v>
      </c>
      <c r="CC40" s="249">
        <v>0</v>
      </c>
      <c r="CD40" s="249">
        <v>0</v>
      </c>
      <c r="CE40" s="249">
        <v>0</v>
      </c>
      <c r="CF40" s="249">
        <v>0</v>
      </c>
      <c r="CG40" s="249">
        <v>0</v>
      </c>
      <c r="CH40" s="249">
        <v>0</v>
      </c>
      <c r="CI40" s="249">
        <v>0</v>
      </c>
      <c r="CJ40" s="249">
        <v>0</v>
      </c>
      <c r="CK40" s="249">
        <v>0</v>
      </c>
      <c r="CL40" s="249">
        <v>0</v>
      </c>
      <c r="CM40" s="249">
        <v>0</v>
      </c>
      <c r="CN40" s="249">
        <v>0</v>
      </c>
      <c r="CO40" s="249">
        <v>0</v>
      </c>
      <c r="CP40" s="249">
        <v>0</v>
      </c>
      <c r="CQ40" s="249">
        <v>0</v>
      </c>
      <c r="CR40" s="249">
        <v>0</v>
      </c>
      <c r="CS40" s="249">
        <v>0</v>
      </c>
      <c r="CT40" s="249">
        <v>0</v>
      </c>
      <c r="CU40" s="249">
        <v>0</v>
      </c>
      <c r="CV40" s="249">
        <v>0</v>
      </c>
      <c r="CW40" s="249">
        <v>0</v>
      </c>
      <c r="CX40" s="249">
        <v>0</v>
      </c>
      <c r="CY40" s="249">
        <v>0</v>
      </c>
      <c r="CZ40" s="249">
        <v>0</v>
      </c>
      <c r="DA40" s="249">
        <v>0</v>
      </c>
      <c r="DB40" s="249">
        <v>0</v>
      </c>
      <c r="DC40" s="249">
        <v>0</v>
      </c>
      <c r="DD40" s="250">
        <v>0</v>
      </c>
    </row>
    <row r="41" spans="1:108" x14ac:dyDescent="0.15">
      <c r="A41" s="255" t="s">
        <v>98</v>
      </c>
      <c r="B41" s="248" t="s">
        <v>99</v>
      </c>
      <c r="C41" s="249">
        <v>2.3329197597958828E-5</v>
      </c>
      <c r="D41" s="249">
        <v>2.0948500251246114E-5</v>
      </c>
      <c r="E41" s="249">
        <v>1.247619689473054E-5</v>
      </c>
      <c r="F41" s="249">
        <v>3.4889163759529108E-5</v>
      </c>
      <c r="G41" s="249">
        <v>2.7462594814000848E-5</v>
      </c>
      <c r="H41" s="249">
        <v>0</v>
      </c>
      <c r="I41" s="249">
        <v>7.3992102123044402E-5</v>
      </c>
      <c r="J41" s="249">
        <v>4.0015243402058378E-5</v>
      </c>
      <c r="K41" s="249">
        <v>2.0302006546302288E-4</v>
      </c>
      <c r="L41" s="249">
        <v>2.1949620783338633E-5</v>
      </c>
      <c r="M41" s="249">
        <v>0</v>
      </c>
      <c r="N41" s="249">
        <v>1.0692656309155851E-5</v>
      </c>
      <c r="O41" s="249">
        <v>4.2368444253810474E-5</v>
      </c>
      <c r="P41" s="249">
        <v>7.7570898171855037E-5</v>
      </c>
      <c r="Q41" s="249">
        <v>1.1129795194223345E-2</v>
      </c>
      <c r="R41" s="249">
        <v>3.0264912387128343E-5</v>
      </c>
      <c r="S41" s="249">
        <v>1.5688346010326466E-5</v>
      </c>
      <c r="T41" s="249">
        <v>1.8682239703205095E-5</v>
      </c>
      <c r="U41" s="249">
        <v>1.9645445639035977E-5</v>
      </c>
      <c r="V41" s="249">
        <v>4.0738359114931135E-4</v>
      </c>
      <c r="W41" s="249">
        <v>0</v>
      </c>
      <c r="X41" s="249">
        <v>1.0847115570932755E-4</v>
      </c>
      <c r="Y41" s="249">
        <v>0</v>
      </c>
      <c r="Z41" s="249">
        <v>1.0972617974857414E-4</v>
      </c>
      <c r="AA41" s="249">
        <v>7.6607306137272576E-5</v>
      </c>
      <c r="AB41" s="249">
        <v>5.4585917994711249E-6</v>
      </c>
      <c r="AC41" s="249">
        <v>1.4174202208083728E-5</v>
      </c>
      <c r="AD41" s="249">
        <v>5.3896184877509542E-5</v>
      </c>
      <c r="AE41" s="249">
        <v>1.5675800061493039E-4</v>
      </c>
      <c r="AF41" s="249">
        <v>1.2207668291587575E-4</v>
      </c>
      <c r="AG41" s="249">
        <v>7.5253154899194036E-5</v>
      </c>
      <c r="AH41" s="249">
        <v>7.309229354716504E-4</v>
      </c>
      <c r="AI41" s="249">
        <v>5.676670546884107E-4</v>
      </c>
      <c r="AJ41" s="249">
        <v>7.3021317404673943E-4</v>
      </c>
      <c r="AK41" s="249">
        <v>0</v>
      </c>
      <c r="AL41" s="249">
        <v>0</v>
      </c>
      <c r="AM41" s="249">
        <v>0</v>
      </c>
      <c r="AN41" s="249">
        <v>1.0000071073487384</v>
      </c>
      <c r="AO41" s="249">
        <v>2.501636685685774E-5</v>
      </c>
      <c r="AP41" s="249">
        <v>7.1037294897113043E-4</v>
      </c>
      <c r="AQ41" s="249">
        <v>3.2834104882126423E-2</v>
      </c>
      <c r="AR41" s="249">
        <v>2.7499487871507324E-2</v>
      </c>
      <c r="AS41" s="249">
        <v>7.9576496414561458E-3</v>
      </c>
      <c r="AT41" s="249">
        <v>6.0255935814932157E-3</v>
      </c>
      <c r="AU41" s="249">
        <v>2.5144982494986526E-3</v>
      </c>
      <c r="AV41" s="249">
        <v>3.6691970986243999E-4</v>
      </c>
      <c r="AW41" s="249">
        <v>2.1912189321627029E-3</v>
      </c>
      <c r="AX41" s="249">
        <v>4.5356921913536161E-3</v>
      </c>
      <c r="AY41" s="249">
        <v>8.1661581690467989E-3</v>
      </c>
      <c r="AZ41" s="249">
        <v>4.375212480593244E-4</v>
      </c>
      <c r="BA41" s="249">
        <v>2.8720124248386662E-3</v>
      </c>
      <c r="BB41" s="249">
        <v>2.041611965340031E-3</v>
      </c>
      <c r="BC41" s="249">
        <v>7.4375460556712998E-4</v>
      </c>
      <c r="BD41" s="249">
        <v>0</v>
      </c>
      <c r="BE41" s="249">
        <v>1.7611905067913883E-3</v>
      </c>
      <c r="BF41" s="249">
        <v>1.4839179593189999E-3</v>
      </c>
      <c r="BG41" s="249">
        <v>6.2600446335219981E-3</v>
      </c>
      <c r="BH41" s="249">
        <v>6.688863528270729E-3</v>
      </c>
      <c r="BI41" s="249">
        <v>6.1966389189706641E-4</v>
      </c>
      <c r="BJ41" s="249">
        <v>1.3189800210515369E-5</v>
      </c>
      <c r="BK41" s="249">
        <v>3.3057924828985288E-4</v>
      </c>
      <c r="BL41" s="249">
        <v>8.5259968812675686E-4</v>
      </c>
      <c r="BM41" s="249">
        <v>2.5568008631655215E-4</v>
      </c>
      <c r="BN41" s="249">
        <v>1.6925413017640243E-4</v>
      </c>
      <c r="BO41" s="249">
        <v>4.2022668400828492E-5</v>
      </c>
      <c r="BP41" s="249">
        <v>3.4571237894561653E-5</v>
      </c>
      <c r="BQ41" s="249">
        <v>5.7217703415658333E-5</v>
      </c>
      <c r="BR41" s="249">
        <v>2.391285517168114E-5</v>
      </c>
      <c r="BS41" s="249">
        <v>2.9546257571954625E-5</v>
      </c>
      <c r="BT41" s="249">
        <v>1.4782809040289972E-5</v>
      </c>
      <c r="BU41" s="249">
        <v>1.3447238861230649E-5</v>
      </c>
      <c r="BV41" s="249">
        <v>2.0438552245405733E-5</v>
      </c>
      <c r="BW41" s="249">
        <v>1.6319457202107127E-5</v>
      </c>
      <c r="BX41" s="249">
        <v>2.3087451885860143E-5</v>
      </c>
      <c r="BY41" s="249">
        <v>8.3161616468267458E-6</v>
      </c>
      <c r="BZ41" s="249">
        <v>6.3390196563301973E-5</v>
      </c>
      <c r="CA41" s="249">
        <v>5.5752926223043776E-5</v>
      </c>
      <c r="CB41" s="249">
        <v>1.7356636290881225E-5</v>
      </c>
      <c r="CC41" s="249">
        <v>1.7953942105307692E-5</v>
      </c>
      <c r="CD41" s="249">
        <v>4.052339692044259E-5</v>
      </c>
      <c r="CE41" s="249">
        <v>3.166637861315424E-5</v>
      </c>
      <c r="CF41" s="249">
        <v>6.9591307394275219E-6</v>
      </c>
      <c r="CG41" s="249">
        <v>2.6358744864925311E-5</v>
      </c>
      <c r="CH41" s="249">
        <v>2.7814904746892888E-5</v>
      </c>
      <c r="CI41" s="249">
        <v>3.7888624758694066E-5</v>
      </c>
      <c r="CJ41" s="249">
        <v>4.1359311334779465E-5</v>
      </c>
      <c r="CK41" s="249">
        <v>4.267560963208616E-5</v>
      </c>
      <c r="CL41" s="249">
        <v>5.046341914452516E-5</v>
      </c>
      <c r="CM41" s="249">
        <v>1.7603642619571042E-5</v>
      </c>
      <c r="CN41" s="249">
        <v>1.9651963896786815E-5</v>
      </c>
      <c r="CO41" s="249">
        <v>1.7023247922631304E-5</v>
      </c>
      <c r="CP41" s="249">
        <v>1.1745559516946928E-5</v>
      </c>
      <c r="CQ41" s="249">
        <v>3.6431705753259325E-5</v>
      </c>
      <c r="CR41" s="249">
        <v>2.3698679461377284E-5</v>
      </c>
      <c r="CS41" s="249">
        <v>6.8959763639706037E-5</v>
      </c>
      <c r="CT41" s="249">
        <v>3.5147134333499688E-5</v>
      </c>
      <c r="CU41" s="249">
        <v>1.5979936879913449E-5</v>
      </c>
      <c r="CV41" s="249">
        <v>2.53668275393201E-4</v>
      </c>
      <c r="CW41" s="249">
        <v>1.5312180431866637E-5</v>
      </c>
      <c r="CX41" s="249">
        <v>3.5050533752075746E-5</v>
      </c>
      <c r="CY41" s="249">
        <v>4.3302815070141608E-5</v>
      </c>
      <c r="CZ41" s="249">
        <v>4.2392636208482472E-5</v>
      </c>
      <c r="DA41" s="249">
        <v>3.8083884367663303E-5</v>
      </c>
      <c r="DB41" s="249">
        <v>3.1326565939755798E-5</v>
      </c>
      <c r="DC41" s="249">
        <v>9.215405839083504E-5</v>
      </c>
      <c r="DD41" s="250">
        <v>2.4890917720594275E-4</v>
      </c>
    </row>
    <row r="42" spans="1:108" x14ac:dyDescent="0.15">
      <c r="A42" s="255" t="s">
        <v>100</v>
      </c>
      <c r="B42" s="248" t="s">
        <v>12</v>
      </c>
      <c r="C42" s="249">
        <v>6.2927416912740639E-6</v>
      </c>
      <c r="D42" s="249">
        <v>3.2235038911976606E-6</v>
      </c>
      <c r="E42" s="249">
        <v>4.2926305035653271E-6</v>
      </c>
      <c r="F42" s="249">
        <v>5.5099289377371887E-6</v>
      </c>
      <c r="G42" s="249">
        <v>3.9254978266611265E-6</v>
      </c>
      <c r="H42" s="249">
        <v>0</v>
      </c>
      <c r="I42" s="249">
        <v>8.5903660535136123E-6</v>
      </c>
      <c r="J42" s="249">
        <v>5.0186270403218509E-6</v>
      </c>
      <c r="K42" s="249">
        <v>1.4939536160725254E-5</v>
      </c>
      <c r="L42" s="249">
        <v>4.4404979989969339E-6</v>
      </c>
      <c r="M42" s="249">
        <v>0</v>
      </c>
      <c r="N42" s="249">
        <v>3.1794659929136624E-6</v>
      </c>
      <c r="O42" s="249">
        <v>5.4373719885538904E-6</v>
      </c>
      <c r="P42" s="249">
        <v>7.8840272368685691E-6</v>
      </c>
      <c r="Q42" s="249">
        <v>6.2848257753230494E-5</v>
      </c>
      <c r="R42" s="249">
        <v>1.1658218964357036E-5</v>
      </c>
      <c r="S42" s="249">
        <v>2.6297090133976349E-6</v>
      </c>
      <c r="T42" s="249">
        <v>-3.0933022608556334E-5</v>
      </c>
      <c r="U42" s="249">
        <v>3.9438184190725474E-5</v>
      </c>
      <c r="V42" s="249">
        <v>2.3650841145450474E-3</v>
      </c>
      <c r="W42" s="249">
        <v>0</v>
      </c>
      <c r="X42" s="249">
        <v>4.1769412288326627E-5</v>
      </c>
      <c r="Y42" s="249">
        <v>0</v>
      </c>
      <c r="Z42" s="249">
        <v>2.1388291754901355E-5</v>
      </c>
      <c r="AA42" s="249">
        <v>2.1920172079896872E-4</v>
      </c>
      <c r="AB42" s="249">
        <v>1.4306177388784211E-6</v>
      </c>
      <c r="AC42" s="249">
        <v>4.8067469976136188E-6</v>
      </c>
      <c r="AD42" s="249">
        <v>4.3241268496580148E-5</v>
      </c>
      <c r="AE42" s="249">
        <v>2.9122604316251734E-5</v>
      </c>
      <c r="AF42" s="249">
        <v>9.5497563301733455E-6</v>
      </c>
      <c r="AG42" s="249">
        <v>7.509082810495518E-4</v>
      </c>
      <c r="AH42" s="249">
        <v>1.0010693230400817E-5</v>
      </c>
      <c r="AI42" s="249">
        <v>2.1079963997770457E-3</v>
      </c>
      <c r="AJ42" s="249">
        <v>1.5209525854746821E-3</v>
      </c>
      <c r="AK42" s="249">
        <v>0</v>
      </c>
      <c r="AL42" s="249">
        <v>0</v>
      </c>
      <c r="AM42" s="249">
        <v>0</v>
      </c>
      <c r="AN42" s="249">
        <v>-1.3683046410029754E-5</v>
      </c>
      <c r="AO42" s="249">
        <v>1.0096760850510387</v>
      </c>
      <c r="AP42" s="249">
        <v>3.3523069028632752E-2</v>
      </c>
      <c r="AQ42" s="249">
        <v>4.8098162011484712E-5</v>
      </c>
      <c r="AR42" s="249">
        <v>1.4801071166174022E-3</v>
      </c>
      <c r="AS42" s="249">
        <v>1.2178358239413882E-4</v>
      </c>
      <c r="AT42" s="249">
        <v>9.9118235746680649E-5</v>
      </c>
      <c r="AU42" s="249">
        <v>2.1923947856996649E-3</v>
      </c>
      <c r="AV42" s="249">
        <v>1.2323475412596642E-3</v>
      </c>
      <c r="AW42" s="249">
        <v>1.6197471340435045E-3</v>
      </c>
      <c r="AX42" s="249">
        <v>4.4482823679583221E-4</v>
      </c>
      <c r="AY42" s="249">
        <v>1.4346031703852771E-4</v>
      </c>
      <c r="AZ42" s="249">
        <v>2.9848675932377182E-4</v>
      </c>
      <c r="BA42" s="249">
        <v>1.9904050034736452E-3</v>
      </c>
      <c r="BB42" s="249">
        <v>3.0760033831213996E-4</v>
      </c>
      <c r="BC42" s="249">
        <v>1.6575728137127713E-4</v>
      </c>
      <c r="BD42" s="249">
        <v>0</v>
      </c>
      <c r="BE42" s="249">
        <v>1.4183533739520372E-4</v>
      </c>
      <c r="BF42" s="249">
        <v>8.5882118876769934E-4</v>
      </c>
      <c r="BG42" s="249">
        <v>1.1942314298947041E-4</v>
      </c>
      <c r="BH42" s="249">
        <v>3.4303355935117067E-5</v>
      </c>
      <c r="BI42" s="249">
        <v>6.9382216327004481E-4</v>
      </c>
      <c r="BJ42" s="249">
        <v>1.8600006263811141E-6</v>
      </c>
      <c r="BK42" s="249">
        <v>2.2863595759131661E-5</v>
      </c>
      <c r="BL42" s="249">
        <v>3.6408655424016338E-5</v>
      </c>
      <c r="BM42" s="249">
        <v>8.7696266880822995E-6</v>
      </c>
      <c r="BN42" s="249">
        <v>2.3435822080030109E-5</v>
      </c>
      <c r="BO42" s="249">
        <v>1.0355578291073326E-5</v>
      </c>
      <c r="BP42" s="249">
        <v>2.2582937628700926E-6</v>
      </c>
      <c r="BQ42" s="249">
        <v>9.9624119302954624E-6</v>
      </c>
      <c r="BR42" s="249">
        <v>6.4789809878952197E-6</v>
      </c>
      <c r="BS42" s="249">
        <v>2.9579329464298632E-6</v>
      </c>
      <c r="BT42" s="249">
        <v>1.4808014842403244E-6</v>
      </c>
      <c r="BU42" s="249">
        <v>1.9715755780763236E-6</v>
      </c>
      <c r="BV42" s="249">
        <v>1.2827226656406008E-6</v>
      </c>
      <c r="BW42" s="249">
        <v>8.1730415790723479E-7</v>
      </c>
      <c r="BX42" s="249">
        <v>2.1998152023648247E-6</v>
      </c>
      <c r="BY42" s="249">
        <v>1.3967515048883632E-6</v>
      </c>
      <c r="BZ42" s="249">
        <v>1.4069044599841642E-5</v>
      </c>
      <c r="CA42" s="249">
        <v>3.5866919370389607E-6</v>
      </c>
      <c r="CB42" s="249">
        <v>2.1274651958279629E-6</v>
      </c>
      <c r="CC42" s="249">
        <v>2.2690068236056629E-6</v>
      </c>
      <c r="CD42" s="249">
        <v>3.3000794538960472E-6</v>
      </c>
      <c r="CE42" s="249">
        <v>3.0182695250356557E-6</v>
      </c>
      <c r="CF42" s="249">
        <v>1.1333144003999689E-6</v>
      </c>
      <c r="CG42" s="249">
        <v>2.6373562898130319E-6</v>
      </c>
      <c r="CH42" s="249">
        <v>1.1577025318780532E-5</v>
      </c>
      <c r="CI42" s="249">
        <v>1.4992324888482689E-5</v>
      </c>
      <c r="CJ42" s="249">
        <v>1.2078992916155136E-5</v>
      </c>
      <c r="CK42" s="249">
        <v>5.2033980623813679E-5</v>
      </c>
      <c r="CL42" s="249">
        <v>6.1714741303935553E-6</v>
      </c>
      <c r="CM42" s="249">
        <v>2.3891622449452165E-6</v>
      </c>
      <c r="CN42" s="249">
        <v>8.7129069137626151E-6</v>
      </c>
      <c r="CO42" s="249">
        <v>4.5566728978913211E-6</v>
      </c>
      <c r="CP42" s="249">
        <v>6.8697876373840132E-6</v>
      </c>
      <c r="CQ42" s="249">
        <v>4.3361371666709435E-6</v>
      </c>
      <c r="CR42" s="249">
        <v>3.3800188250370723E-6</v>
      </c>
      <c r="CS42" s="249">
        <v>4.1762335729148957E-6</v>
      </c>
      <c r="CT42" s="249">
        <v>7.8177448864370403E-6</v>
      </c>
      <c r="CU42" s="249">
        <v>6.8562760091707792E-6</v>
      </c>
      <c r="CV42" s="249">
        <v>6.9193287396628522E-5</v>
      </c>
      <c r="CW42" s="249">
        <v>2.2428971396129876E-6</v>
      </c>
      <c r="CX42" s="249">
        <v>4.8410009494746534E-6</v>
      </c>
      <c r="CY42" s="249">
        <v>4.5011463147136457E-6</v>
      </c>
      <c r="CZ42" s="249">
        <v>6.4741580665935074E-6</v>
      </c>
      <c r="DA42" s="249">
        <v>4.9740853130167381E-6</v>
      </c>
      <c r="DB42" s="249">
        <v>3.4148272175117649E-6</v>
      </c>
      <c r="DC42" s="249">
        <v>6.8299997783712862E-5</v>
      </c>
      <c r="DD42" s="250">
        <v>1.0330482005345219E-4</v>
      </c>
    </row>
    <row r="43" spans="1:108" x14ac:dyDescent="0.15">
      <c r="A43" s="255" t="s">
        <v>101</v>
      </c>
      <c r="B43" s="248" t="s">
        <v>13</v>
      </c>
      <c r="C43" s="249">
        <v>2.1133120058219205E-6</v>
      </c>
      <c r="D43" s="249">
        <v>1.3052003229445266E-6</v>
      </c>
      <c r="E43" s="249">
        <v>1.7808394911354517E-6</v>
      </c>
      <c r="F43" s="249">
        <v>3.2155182847178945E-6</v>
      </c>
      <c r="G43" s="249">
        <v>1.5663640093583933E-6</v>
      </c>
      <c r="H43" s="249">
        <v>0</v>
      </c>
      <c r="I43" s="249">
        <v>9.820279291197297E-6</v>
      </c>
      <c r="J43" s="249">
        <v>6.3914470220306601E-6</v>
      </c>
      <c r="K43" s="249">
        <v>1.8201174890406191E-5</v>
      </c>
      <c r="L43" s="249">
        <v>1.542724261109373E-6</v>
      </c>
      <c r="M43" s="249">
        <v>0</v>
      </c>
      <c r="N43" s="249">
        <v>1.141673085447026E-6</v>
      </c>
      <c r="O43" s="249">
        <v>1.7108605078846912E-6</v>
      </c>
      <c r="P43" s="249">
        <v>9.238316467086415E-6</v>
      </c>
      <c r="Q43" s="249">
        <v>1.0407366179490275E-4</v>
      </c>
      <c r="R43" s="249">
        <v>3.2395876665474423E-6</v>
      </c>
      <c r="S43" s="249">
        <v>2.7674778709468606E-6</v>
      </c>
      <c r="T43" s="249">
        <v>2.5245008484886225E-5</v>
      </c>
      <c r="U43" s="249">
        <v>1.9800156393522177E-6</v>
      </c>
      <c r="V43" s="249">
        <v>2.2519759061248782E-5</v>
      </c>
      <c r="W43" s="249">
        <v>0</v>
      </c>
      <c r="X43" s="249">
        <v>2.8799726288118622E-6</v>
      </c>
      <c r="Y43" s="249">
        <v>0</v>
      </c>
      <c r="Z43" s="249">
        <v>1.2749293308814351E-5</v>
      </c>
      <c r="AA43" s="249">
        <v>1.8937048078869558E-5</v>
      </c>
      <c r="AB43" s="249">
        <v>6.1428133722364343E-7</v>
      </c>
      <c r="AC43" s="249">
        <v>1.6525181785131249E-6</v>
      </c>
      <c r="AD43" s="249">
        <v>1.9153149319673828E-5</v>
      </c>
      <c r="AE43" s="249">
        <v>2.469604813263055E-5</v>
      </c>
      <c r="AF43" s="249">
        <v>1.6931362893713503E-5</v>
      </c>
      <c r="AG43" s="249">
        <v>6.1182737394776275E-6</v>
      </c>
      <c r="AH43" s="249">
        <v>3.7247133986068748E-6</v>
      </c>
      <c r="AI43" s="249">
        <v>1.7267238387539037E-5</v>
      </c>
      <c r="AJ43" s="249">
        <v>3.1723054492798716E-5</v>
      </c>
      <c r="AK43" s="249">
        <v>0</v>
      </c>
      <c r="AL43" s="249">
        <v>0</v>
      </c>
      <c r="AM43" s="249">
        <v>0</v>
      </c>
      <c r="AN43" s="249">
        <v>6.6033198283497864E-7</v>
      </c>
      <c r="AO43" s="249">
        <v>3.6431326399010464E-6</v>
      </c>
      <c r="AP43" s="249">
        <v>1.0002226112403398</v>
      </c>
      <c r="AQ43" s="249">
        <v>5.6311421749100131E-4</v>
      </c>
      <c r="AR43" s="249">
        <v>3.1509520295808387E-4</v>
      </c>
      <c r="AS43" s="249">
        <v>3.857912236603973E-4</v>
      </c>
      <c r="AT43" s="249">
        <v>2.7001843841104457E-4</v>
      </c>
      <c r="AU43" s="249">
        <v>2.1276626446137077E-4</v>
      </c>
      <c r="AV43" s="249">
        <v>1.8364815666926487E-4</v>
      </c>
      <c r="AW43" s="249">
        <v>5.6434536554398392E-4</v>
      </c>
      <c r="AX43" s="249">
        <v>6.4418091641043913E-4</v>
      </c>
      <c r="AY43" s="249">
        <v>3.5943271106608792E-4</v>
      </c>
      <c r="AZ43" s="249">
        <v>2.3929714557913877E-4</v>
      </c>
      <c r="BA43" s="249">
        <v>4.4551820286585308E-4</v>
      </c>
      <c r="BB43" s="249">
        <v>6.1498276453995459E-4</v>
      </c>
      <c r="BC43" s="249">
        <v>1.6371704714889578E-4</v>
      </c>
      <c r="BD43" s="249">
        <v>0</v>
      </c>
      <c r="BE43" s="249">
        <v>1.8162897886037739E-4</v>
      </c>
      <c r="BF43" s="249">
        <v>5.4098547588916912E-4</v>
      </c>
      <c r="BG43" s="249">
        <v>1.0937546579140329E-4</v>
      </c>
      <c r="BH43" s="249">
        <v>1.7085985677958392E-4</v>
      </c>
      <c r="BI43" s="249">
        <v>1.3924638874459797E-4</v>
      </c>
      <c r="BJ43" s="249">
        <v>1.1818350519941669E-6</v>
      </c>
      <c r="BK43" s="249">
        <v>6.0715177903523907E-5</v>
      </c>
      <c r="BL43" s="249">
        <v>8.244997182975798E-5</v>
      </c>
      <c r="BM43" s="249">
        <v>3.5093092890149563E-5</v>
      </c>
      <c r="BN43" s="249">
        <v>4.3428803543102027E-4</v>
      </c>
      <c r="BO43" s="249">
        <v>1.4341502568512682E-5</v>
      </c>
      <c r="BP43" s="249">
        <v>2.7532790556580662E-6</v>
      </c>
      <c r="BQ43" s="249">
        <v>6.5784723608139058E-6</v>
      </c>
      <c r="BR43" s="249">
        <v>2.7282969957772976E-6</v>
      </c>
      <c r="BS43" s="249">
        <v>1.6292706061688002E-6</v>
      </c>
      <c r="BT43" s="249">
        <v>1.1540523376308696E-6</v>
      </c>
      <c r="BU43" s="249">
        <v>1.3774204346069126E-6</v>
      </c>
      <c r="BV43" s="249">
        <v>1.5512449039908098E-6</v>
      </c>
      <c r="BW43" s="249">
        <v>1.2277796767586221E-6</v>
      </c>
      <c r="BX43" s="249">
        <v>2.2631197122236467E-6</v>
      </c>
      <c r="BY43" s="249">
        <v>7.6529914686688611E-7</v>
      </c>
      <c r="BZ43" s="249">
        <v>1.0369444834462654E-5</v>
      </c>
      <c r="CA43" s="249">
        <v>3.1653674666367195E-6</v>
      </c>
      <c r="CB43" s="249">
        <v>1.3567813451252341E-6</v>
      </c>
      <c r="CC43" s="249">
        <v>1.5020729138016408E-6</v>
      </c>
      <c r="CD43" s="249">
        <v>2.2865186006933725E-6</v>
      </c>
      <c r="CE43" s="249">
        <v>2.2870872288606235E-6</v>
      </c>
      <c r="CF43" s="249">
        <v>8.5664940672419597E-7</v>
      </c>
      <c r="CG43" s="249">
        <v>1.7596212536751672E-6</v>
      </c>
      <c r="CH43" s="249">
        <v>4.7557251328121489E-6</v>
      </c>
      <c r="CI43" s="249">
        <v>5.9132345759851816E-6</v>
      </c>
      <c r="CJ43" s="249">
        <v>5.3733247926571375E-6</v>
      </c>
      <c r="CK43" s="249">
        <v>1.579320549024579E-5</v>
      </c>
      <c r="CL43" s="249">
        <v>4.1756806002355332E-6</v>
      </c>
      <c r="CM43" s="249">
        <v>1.4737553844304614E-6</v>
      </c>
      <c r="CN43" s="249">
        <v>3.3567453301529558E-6</v>
      </c>
      <c r="CO43" s="249">
        <v>1.8354517343412024E-5</v>
      </c>
      <c r="CP43" s="249">
        <v>1.2634220667060103E-6</v>
      </c>
      <c r="CQ43" s="249">
        <v>3.0364153659674942E-6</v>
      </c>
      <c r="CR43" s="249">
        <v>5.1517464988849962E-6</v>
      </c>
      <c r="CS43" s="249">
        <v>4.62522590567674E-6</v>
      </c>
      <c r="CT43" s="249">
        <v>4.8937343610482274E-6</v>
      </c>
      <c r="CU43" s="249">
        <v>3.2082944377379464E-6</v>
      </c>
      <c r="CV43" s="249">
        <v>4.8241847480745582E-5</v>
      </c>
      <c r="CW43" s="249">
        <v>1.4868611050703848E-6</v>
      </c>
      <c r="CX43" s="249">
        <v>8.8651118684065507E-6</v>
      </c>
      <c r="CY43" s="249">
        <v>5.1055365567116133E-6</v>
      </c>
      <c r="CZ43" s="249">
        <v>8.0231101769106476E-6</v>
      </c>
      <c r="DA43" s="249">
        <v>2.5866825081386375E-6</v>
      </c>
      <c r="DB43" s="249">
        <v>2.8087281817569747E-6</v>
      </c>
      <c r="DC43" s="249">
        <v>2.8844856984574274E-5</v>
      </c>
      <c r="DD43" s="250">
        <v>1.9411362744108088E-5</v>
      </c>
    </row>
    <row r="44" spans="1:108" x14ac:dyDescent="0.15">
      <c r="A44" s="251" t="s">
        <v>102</v>
      </c>
      <c r="B44" s="252" t="s">
        <v>424</v>
      </c>
      <c r="C44" s="253">
        <v>1.0510445696034025E-5</v>
      </c>
      <c r="D44" s="253">
        <v>6.8463712626296372E-6</v>
      </c>
      <c r="E44" s="253">
        <v>7.2685410115757975E-6</v>
      </c>
      <c r="F44" s="253">
        <v>1.4780180010162559E-5</v>
      </c>
      <c r="G44" s="253">
        <v>8.4064626939137385E-6</v>
      </c>
      <c r="H44" s="253">
        <v>0</v>
      </c>
      <c r="I44" s="253">
        <v>1.4138306866206485E-5</v>
      </c>
      <c r="J44" s="253">
        <v>6.0134190618611152E-6</v>
      </c>
      <c r="K44" s="253">
        <v>5.4630258047132696E-6</v>
      </c>
      <c r="L44" s="253">
        <v>3.476394655229834E-6</v>
      </c>
      <c r="M44" s="253">
        <v>0</v>
      </c>
      <c r="N44" s="253">
        <v>7.2273466158717032E-6</v>
      </c>
      <c r="O44" s="253">
        <v>7.3065031164819111E-6</v>
      </c>
      <c r="P44" s="253">
        <v>9.3294591114296446E-6</v>
      </c>
      <c r="Q44" s="253">
        <v>4.1098563881451865E-5</v>
      </c>
      <c r="R44" s="253">
        <v>2.11110703684316E-5</v>
      </c>
      <c r="S44" s="253">
        <v>1.1584382368215157E-5</v>
      </c>
      <c r="T44" s="253">
        <v>7.078862165344977E-6</v>
      </c>
      <c r="U44" s="253">
        <v>1.0703393155909229E-5</v>
      </c>
      <c r="V44" s="253">
        <v>2.4300741807084978E-5</v>
      </c>
      <c r="W44" s="253">
        <v>0</v>
      </c>
      <c r="X44" s="253">
        <v>1.9333515443942753E-5</v>
      </c>
      <c r="Y44" s="253">
        <v>0</v>
      </c>
      <c r="Z44" s="253">
        <v>5.9003350418525484E-6</v>
      </c>
      <c r="AA44" s="253">
        <v>8.2430639009671446E-6</v>
      </c>
      <c r="AB44" s="253">
        <v>1.3136230978597389E-6</v>
      </c>
      <c r="AC44" s="253">
        <v>1.2049320448963476E-5</v>
      </c>
      <c r="AD44" s="253">
        <v>1.1481848411693227E-5</v>
      </c>
      <c r="AE44" s="253">
        <v>6.0439710793442332E-6</v>
      </c>
      <c r="AF44" s="253">
        <v>5.0255093774648195E-6</v>
      </c>
      <c r="AG44" s="253">
        <v>1.6269323875436516E-5</v>
      </c>
      <c r="AH44" s="253">
        <v>2.0380789420331789E-5</v>
      </c>
      <c r="AI44" s="253">
        <v>1.476997655567619E-5</v>
      </c>
      <c r="AJ44" s="253">
        <v>1.9639120800478124E-5</v>
      </c>
      <c r="AK44" s="253">
        <v>0</v>
      </c>
      <c r="AL44" s="253">
        <v>0</v>
      </c>
      <c r="AM44" s="253">
        <v>0</v>
      </c>
      <c r="AN44" s="253">
        <v>6.2675694065303097E-6</v>
      </c>
      <c r="AO44" s="253">
        <v>1.4121773703157463E-5</v>
      </c>
      <c r="AP44" s="253">
        <v>1.0635273971041858E-5</v>
      </c>
      <c r="AQ44" s="253">
        <v>1.000633586863207</v>
      </c>
      <c r="AR44" s="253">
        <v>4.6034208346094331E-5</v>
      </c>
      <c r="AS44" s="253">
        <v>2.4497095322467194E-5</v>
      </c>
      <c r="AT44" s="253">
        <v>1.1796690884243705E-5</v>
      </c>
      <c r="AU44" s="253">
        <v>6.678939469493941E-6</v>
      </c>
      <c r="AV44" s="253">
        <v>7.4916157075300011E-6</v>
      </c>
      <c r="AW44" s="253">
        <v>1.9834850143430015E-5</v>
      </c>
      <c r="AX44" s="253">
        <v>7.4837866312466837E-6</v>
      </c>
      <c r="AY44" s="253">
        <v>4.9777128008443085E-6</v>
      </c>
      <c r="AZ44" s="253">
        <v>7.3209920736798492E-6</v>
      </c>
      <c r="BA44" s="253">
        <v>9.6302350721289962E-6</v>
      </c>
      <c r="BB44" s="253">
        <v>1.3349804846865565E-5</v>
      </c>
      <c r="BC44" s="253">
        <v>6.233187075426806E-6</v>
      </c>
      <c r="BD44" s="253">
        <v>0</v>
      </c>
      <c r="BE44" s="253">
        <v>3.6464736106580573E-6</v>
      </c>
      <c r="BF44" s="253">
        <v>3.8736774523497118E-6</v>
      </c>
      <c r="BG44" s="253">
        <v>3.717551585629092E-4</v>
      </c>
      <c r="BH44" s="253">
        <v>1.0018431678477518E-4</v>
      </c>
      <c r="BI44" s="253">
        <v>1.485750713061909E-4</v>
      </c>
      <c r="BJ44" s="253">
        <v>7.4538212989874224E-6</v>
      </c>
      <c r="BK44" s="253">
        <v>2.0930617728532022E-3</v>
      </c>
      <c r="BL44" s="253">
        <v>2.617580329065494E-3</v>
      </c>
      <c r="BM44" s="253">
        <v>8.9635453869561397E-4</v>
      </c>
      <c r="BN44" s="253">
        <v>1.5835752178879317E-3</v>
      </c>
      <c r="BO44" s="253">
        <v>3.9434382355641325E-5</v>
      </c>
      <c r="BP44" s="253">
        <v>6.4300987893899257E-5</v>
      </c>
      <c r="BQ44" s="253">
        <v>7.7041498819633775E-5</v>
      </c>
      <c r="BR44" s="253">
        <v>1.1915196273916472E-5</v>
      </c>
      <c r="BS44" s="253">
        <v>1.0409794879666084E-5</v>
      </c>
      <c r="BT44" s="253">
        <v>8.6263847069375879E-6</v>
      </c>
      <c r="BU44" s="253">
        <v>1.741315782836135E-5</v>
      </c>
      <c r="BV44" s="253">
        <v>3.8854481487122739E-5</v>
      </c>
      <c r="BW44" s="253">
        <v>3.4844593341420871E-5</v>
      </c>
      <c r="BX44" s="253">
        <v>4.1506377054280544E-5</v>
      </c>
      <c r="BY44" s="253">
        <v>1.5755856053515665E-6</v>
      </c>
      <c r="BZ44" s="253">
        <v>3.5868775578500541E-5</v>
      </c>
      <c r="CA44" s="253">
        <v>4.7268553157440448E-5</v>
      </c>
      <c r="CB44" s="253">
        <v>6.210571367677536E-6</v>
      </c>
      <c r="CC44" s="253">
        <v>1.2982467146948227E-5</v>
      </c>
      <c r="CD44" s="253">
        <v>3.3365260523135979E-5</v>
      </c>
      <c r="CE44" s="253">
        <v>3.3347272278597527E-5</v>
      </c>
      <c r="CF44" s="253">
        <v>6.7282461788385184E-6</v>
      </c>
      <c r="CG44" s="253">
        <v>1.650913525340727E-5</v>
      </c>
      <c r="CH44" s="253">
        <v>2.2461388923695635E-5</v>
      </c>
      <c r="CI44" s="253">
        <v>4.1391285080218089E-6</v>
      </c>
      <c r="CJ44" s="253">
        <v>2.5988999064004786E-5</v>
      </c>
      <c r="CK44" s="253">
        <v>6.6371901432022919E-6</v>
      </c>
      <c r="CL44" s="253">
        <v>2.0988651589427447E-5</v>
      </c>
      <c r="CM44" s="253">
        <v>1.8546053519625751E-5</v>
      </c>
      <c r="CN44" s="253">
        <v>7.0071576197809476E-6</v>
      </c>
      <c r="CO44" s="253">
        <v>7.9688900026293226E-6</v>
      </c>
      <c r="CP44" s="253">
        <v>5.3019547618515035E-6</v>
      </c>
      <c r="CQ44" s="253">
        <v>1.2166870778073788E-5</v>
      </c>
      <c r="CR44" s="253">
        <v>9.7238814528218331E-6</v>
      </c>
      <c r="CS44" s="253">
        <v>9.0926469960522321E-6</v>
      </c>
      <c r="CT44" s="253">
        <v>8.1568245634078513E-6</v>
      </c>
      <c r="CU44" s="253">
        <v>8.7958952945779094E-6</v>
      </c>
      <c r="CV44" s="253">
        <v>7.4069952884228205E-6</v>
      </c>
      <c r="CW44" s="253">
        <v>5.7944734921178572E-6</v>
      </c>
      <c r="CX44" s="253">
        <v>1.296539175340798E-5</v>
      </c>
      <c r="CY44" s="253">
        <v>7.2417748394507941E-6</v>
      </c>
      <c r="CZ44" s="253">
        <v>1.2146005791691518E-5</v>
      </c>
      <c r="DA44" s="253">
        <v>1.6042255501004211E-5</v>
      </c>
      <c r="DB44" s="253">
        <v>7.7176492968130565E-6</v>
      </c>
      <c r="DC44" s="253">
        <v>6.8153072214839739E-6</v>
      </c>
      <c r="DD44" s="254">
        <v>2.0450257339484455E-5</v>
      </c>
    </row>
    <row r="45" spans="1:108" x14ac:dyDescent="0.15">
      <c r="A45" s="255" t="s">
        <v>103</v>
      </c>
      <c r="B45" s="248" t="s">
        <v>14</v>
      </c>
      <c r="C45" s="249">
        <v>5.1326857499048577E-4</v>
      </c>
      <c r="D45" s="249">
        <v>5.8123662841331038E-4</v>
      </c>
      <c r="E45" s="249">
        <v>1.5697174151298922E-4</v>
      </c>
      <c r="F45" s="249">
        <v>7.2187291532124515E-4</v>
      </c>
      <c r="G45" s="249">
        <v>5.6054142102421128E-4</v>
      </c>
      <c r="H45" s="249">
        <v>0</v>
      </c>
      <c r="I45" s="249">
        <v>1.9318338426787018E-3</v>
      </c>
      <c r="J45" s="249">
        <v>1.2400206542891189E-3</v>
      </c>
      <c r="K45" s="249">
        <v>7.2858007196250022E-3</v>
      </c>
      <c r="L45" s="249">
        <v>5.9731665250360841E-4</v>
      </c>
      <c r="M45" s="249">
        <v>0</v>
      </c>
      <c r="N45" s="249">
        <v>1.5683945358258697E-4</v>
      </c>
      <c r="O45" s="249">
        <v>1.301143740553035E-3</v>
      </c>
      <c r="P45" s="249">
        <v>2.0988962101113912E-3</v>
      </c>
      <c r="Q45" s="249">
        <v>1.3869821424771344E-2</v>
      </c>
      <c r="R45" s="249">
        <v>6.7352089866099137E-4</v>
      </c>
      <c r="S45" s="249">
        <v>3.3627461225572318E-4</v>
      </c>
      <c r="T45" s="249">
        <v>3.1226527735584992E-4</v>
      </c>
      <c r="U45" s="249">
        <v>2.3766746885234489E-4</v>
      </c>
      <c r="V45" s="249">
        <v>5.7748633936451311E-3</v>
      </c>
      <c r="W45" s="249">
        <v>0</v>
      </c>
      <c r="X45" s="249">
        <v>3.6001435401993432E-3</v>
      </c>
      <c r="Y45" s="249">
        <v>0</v>
      </c>
      <c r="Z45" s="249">
        <v>3.5376682685660677E-3</v>
      </c>
      <c r="AA45" s="249">
        <v>2.4622882673749581E-3</v>
      </c>
      <c r="AB45" s="249">
        <v>1.2028271686437827E-4</v>
      </c>
      <c r="AC45" s="249">
        <v>2.4828324385753634E-4</v>
      </c>
      <c r="AD45" s="249">
        <v>6.9159530874953563E-4</v>
      </c>
      <c r="AE45" s="249">
        <v>5.3794631712184831E-3</v>
      </c>
      <c r="AF45" s="249">
        <v>4.3262800918439761E-3</v>
      </c>
      <c r="AG45" s="249">
        <v>2.2244376344563231E-3</v>
      </c>
      <c r="AH45" s="249">
        <v>2.1895804108261027E-3</v>
      </c>
      <c r="AI45" s="249">
        <v>5.3827136339555286E-3</v>
      </c>
      <c r="AJ45" s="249">
        <v>2.2663072934384181E-3</v>
      </c>
      <c r="AK45" s="249">
        <v>0</v>
      </c>
      <c r="AL45" s="249">
        <v>0</v>
      </c>
      <c r="AM45" s="249">
        <v>0</v>
      </c>
      <c r="AN45" s="249">
        <v>1.2158308349265678E-4</v>
      </c>
      <c r="AO45" s="249">
        <v>5.860615615707642E-4</v>
      </c>
      <c r="AP45" s="249">
        <v>1.1876928818066606E-3</v>
      </c>
      <c r="AQ45" s="249">
        <v>1.3108235791989673E-2</v>
      </c>
      <c r="AR45" s="249">
        <v>1.0127124902889371</v>
      </c>
      <c r="AS45" s="249">
        <v>7.0448599023697107E-3</v>
      </c>
      <c r="AT45" s="249">
        <v>1.1738211170951191E-2</v>
      </c>
      <c r="AU45" s="249">
        <v>8.8543534767616047E-3</v>
      </c>
      <c r="AV45" s="249">
        <v>4.0579295483465852E-3</v>
      </c>
      <c r="AW45" s="249">
        <v>9.0643228217448836E-3</v>
      </c>
      <c r="AX45" s="249">
        <v>9.5429114581779845E-3</v>
      </c>
      <c r="AY45" s="249">
        <v>7.1241000106468571E-3</v>
      </c>
      <c r="AZ45" s="249">
        <v>4.6300444871699882E-3</v>
      </c>
      <c r="BA45" s="249">
        <v>2.7345128863042003E-3</v>
      </c>
      <c r="BB45" s="249">
        <v>8.7760321684494415E-3</v>
      </c>
      <c r="BC45" s="249">
        <v>1.0993776444286691E-2</v>
      </c>
      <c r="BD45" s="249">
        <v>0</v>
      </c>
      <c r="BE45" s="249">
        <v>2.65801716607365E-3</v>
      </c>
      <c r="BF45" s="249">
        <v>3.9902422799109249E-3</v>
      </c>
      <c r="BG45" s="249">
        <v>8.0697472547529864E-3</v>
      </c>
      <c r="BH45" s="249">
        <v>1.9511273833039502E-3</v>
      </c>
      <c r="BI45" s="249">
        <v>5.6878769392982092E-3</v>
      </c>
      <c r="BJ45" s="249">
        <v>2.4993487647279787E-4</v>
      </c>
      <c r="BK45" s="249">
        <v>4.7857931852486766E-3</v>
      </c>
      <c r="BL45" s="249">
        <v>1.7621952635528262E-2</v>
      </c>
      <c r="BM45" s="249">
        <v>2.1791144943729291E-3</v>
      </c>
      <c r="BN45" s="249">
        <v>2.2192895975102402E-3</v>
      </c>
      <c r="BO45" s="249">
        <v>5.5640913963271653E-4</v>
      </c>
      <c r="BP45" s="249">
        <v>7.9631109573530322E-4</v>
      </c>
      <c r="BQ45" s="249">
        <v>8.2005731212991915E-4</v>
      </c>
      <c r="BR45" s="249">
        <v>2.1394296074850235E-4</v>
      </c>
      <c r="BS45" s="249">
        <v>7.5799138150290605E-4</v>
      </c>
      <c r="BT45" s="249">
        <v>1.3254830790977943E-4</v>
      </c>
      <c r="BU45" s="249">
        <v>1.7383706815283029E-4</v>
      </c>
      <c r="BV45" s="249">
        <v>3.5005165813255023E-4</v>
      </c>
      <c r="BW45" s="249">
        <v>3.634241731134165E-4</v>
      </c>
      <c r="BX45" s="249">
        <v>3.8546233515286536E-4</v>
      </c>
      <c r="BY45" s="249">
        <v>1.5737328741763541E-4</v>
      </c>
      <c r="BZ45" s="249">
        <v>5.3087546988361486E-4</v>
      </c>
      <c r="CA45" s="249">
        <v>1.2083196440771631E-3</v>
      </c>
      <c r="CB45" s="249">
        <v>1.4903472138896916E-4</v>
      </c>
      <c r="CC45" s="249">
        <v>3.803923677115735E-4</v>
      </c>
      <c r="CD45" s="249">
        <v>9.4176129048399227E-4</v>
      </c>
      <c r="CE45" s="249">
        <v>5.0605573713347475E-4</v>
      </c>
      <c r="CF45" s="249">
        <v>9.109355840222831E-5</v>
      </c>
      <c r="CG45" s="249">
        <v>3.6804427807777119E-4</v>
      </c>
      <c r="CH45" s="249">
        <v>2.7272604181379629E-4</v>
      </c>
      <c r="CI45" s="249">
        <v>2.2435263122112011E-4</v>
      </c>
      <c r="CJ45" s="249">
        <v>4.1148049717879578E-4</v>
      </c>
      <c r="CK45" s="249">
        <v>3.2124402408069072E-4</v>
      </c>
      <c r="CL45" s="249">
        <v>1.1080846377576243E-3</v>
      </c>
      <c r="CM45" s="249">
        <v>2.160558783505667E-4</v>
      </c>
      <c r="CN45" s="249">
        <v>1.3561925801934918E-4</v>
      </c>
      <c r="CO45" s="249">
        <v>2.1075484656005522E-4</v>
      </c>
      <c r="CP45" s="249">
        <v>1.1661948962696688E-4</v>
      </c>
      <c r="CQ45" s="249">
        <v>3.4164224346389333E-4</v>
      </c>
      <c r="CR45" s="249">
        <v>3.1191431491665454E-4</v>
      </c>
      <c r="CS45" s="249">
        <v>9.3162857802484944E-4</v>
      </c>
      <c r="CT45" s="249">
        <v>3.4116345442742832E-4</v>
      </c>
      <c r="CU45" s="249">
        <v>1.4678634508898887E-4</v>
      </c>
      <c r="CV45" s="249">
        <v>1.1016139628190621E-3</v>
      </c>
      <c r="CW45" s="249">
        <v>1.551479582571626E-4</v>
      </c>
      <c r="CX45" s="249">
        <v>6.3117300719735985E-4</v>
      </c>
      <c r="CY45" s="249">
        <v>1.1709494687657733E-3</v>
      </c>
      <c r="CZ45" s="249">
        <v>1.1490205920828011E-3</v>
      </c>
      <c r="DA45" s="249">
        <v>2.7568749881611357E-4</v>
      </c>
      <c r="DB45" s="249">
        <v>7.9211301675964575E-4</v>
      </c>
      <c r="DC45" s="249">
        <v>6.6522529715040636E-4</v>
      </c>
      <c r="DD45" s="250">
        <v>1.6133696633543161E-3</v>
      </c>
    </row>
    <row r="46" spans="1:108" x14ac:dyDescent="0.15">
      <c r="A46" s="255" t="s">
        <v>104</v>
      </c>
      <c r="B46" s="248" t="s">
        <v>105</v>
      </c>
      <c r="C46" s="249">
        <v>1.8651756150040211E-5</v>
      </c>
      <c r="D46" s="249">
        <v>7.8398439905430748E-6</v>
      </c>
      <c r="E46" s="249">
        <v>1.5588835121650558E-5</v>
      </c>
      <c r="F46" s="249">
        <v>3.2161554610329666E-5</v>
      </c>
      <c r="G46" s="249">
        <v>8.3979786015805069E-6</v>
      </c>
      <c r="H46" s="249">
        <v>0</v>
      </c>
      <c r="I46" s="249">
        <v>6.9824921678555675E-5</v>
      </c>
      <c r="J46" s="249">
        <v>8.1301140569212191E-6</v>
      </c>
      <c r="K46" s="249">
        <v>4.8753675413910453E-6</v>
      </c>
      <c r="L46" s="249">
        <v>5.6920482156406347E-6</v>
      </c>
      <c r="M46" s="249">
        <v>0</v>
      </c>
      <c r="N46" s="249">
        <v>7.4075441836845912E-6</v>
      </c>
      <c r="O46" s="249">
        <v>6.4627250078151597E-6</v>
      </c>
      <c r="P46" s="249">
        <v>3.0356770969557312E-5</v>
      </c>
      <c r="Q46" s="249">
        <v>2.2871008796946385E-4</v>
      </c>
      <c r="R46" s="249">
        <v>1.2267392675007513E-5</v>
      </c>
      <c r="S46" s="249">
        <v>4.0098929437227527E-6</v>
      </c>
      <c r="T46" s="249">
        <v>6.6089862292112285E-6</v>
      </c>
      <c r="U46" s="249">
        <v>1.1611942852982749E-5</v>
      </c>
      <c r="V46" s="249">
        <v>2.332170408000041E-5</v>
      </c>
      <c r="W46" s="249">
        <v>0</v>
      </c>
      <c r="X46" s="249">
        <v>9.0820375404363209E-6</v>
      </c>
      <c r="Y46" s="249">
        <v>0</v>
      </c>
      <c r="Z46" s="249">
        <v>7.4832979206105169E-6</v>
      </c>
      <c r="AA46" s="249">
        <v>7.844644781685253E-6</v>
      </c>
      <c r="AB46" s="249">
        <v>1.7001162968002677E-6</v>
      </c>
      <c r="AC46" s="249">
        <v>1.0434165603509278E-5</v>
      </c>
      <c r="AD46" s="249">
        <v>2.675438327991046E-5</v>
      </c>
      <c r="AE46" s="249">
        <v>1.0111489743030293E-5</v>
      </c>
      <c r="AF46" s="249">
        <v>6.2930569191415545E-6</v>
      </c>
      <c r="AG46" s="249">
        <v>1.9179106907444774E-5</v>
      </c>
      <c r="AH46" s="249">
        <v>2.0541936044487145E-5</v>
      </c>
      <c r="AI46" s="249">
        <v>2.009947549199515E-4</v>
      </c>
      <c r="AJ46" s="249">
        <v>3.5753928175288623E-5</v>
      </c>
      <c r="AK46" s="249">
        <v>0</v>
      </c>
      <c r="AL46" s="249">
        <v>0</v>
      </c>
      <c r="AM46" s="249">
        <v>0</v>
      </c>
      <c r="AN46" s="249">
        <v>2.9913450166655259E-6</v>
      </c>
      <c r="AO46" s="249">
        <v>2.1150707070144499E-5</v>
      </c>
      <c r="AP46" s="249">
        <v>1.0537932958181326E-5</v>
      </c>
      <c r="AQ46" s="249">
        <v>5.3570364418627148E-5</v>
      </c>
      <c r="AR46" s="249">
        <v>3.5462381304755823E-5</v>
      </c>
      <c r="AS46" s="249">
        <v>1.0056133879424418</v>
      </c>
      <c r="AT46" s="249">
        <v>1.2690564247425946E-3</v>
      </c>
      <c r="AU46" s="249">
        <v>4.2621078802237104E-4</v>
      </c>
      <c r="AV46" s="249">
        <v>8.7336578828855417E-5</v>
      </c>
      <c r="AW46" s="249">
        <v>1.3298812178002864E-4</v>
      </c>
      <c r="AX46" s="249">
        <v>1.0180259040011258E-3</v>
      </c>
      <c r="AY46" s="249">
        <v>7.3296950311399229E-4</v>
      </c>
      <c r="AZ46" s="249">
        <v>9.5588341985263655E-5</v>
      </c>
      <c r="BA46" s="249">
        <v>4.8739534324321973E-5</v>
      </c>
      <c r="BB46" s="249">
        <v>1.0850786797502745E-4</v>
      </c>
      <c r="BC46" s="249">
        <v>5.7473525569875452E-5</v>
      </c>
      <c r="BD46" s="249">
        <v>0</v>
      </c>
      <c r="BE46" s="249">
        <v>1.0132105365374346E-4</v>
      </c>
      <c r="BF46" s="249">
        <v>3.3096056105956859E-4</v>
      </c>
      <c r="BG46" s="249">
        <v>1.179044874922046E-3</v>
      </c>
      <c r="BH46" s="249">
        <v>4.3999447238107743E-4</v>
      </c>
      <c r="BI46" s="249">
        <v>2.1064974656725133E-4</v>
      </c>
      <c r="BJ46" s="249">
        <v>8.2551516401976993E-6</v>
      </c>
      <c r="BK46" s="249">
        <v>2.9598352761802836E-4</v>
      </c>
      <c r="BL46" s="249">
        <v>3.7413474870977565E-5</v>
      </c>
      <c r="BM46" s="249">
        <v>1.5128959389089816E-4</v>
      </c>
      <c r="BN46" s="249">
        <v>1.8031453899066248E-4</v>
      </c>
      <c r="BO46" s="249">
        <v>4.9075616741408344E-5</v>
      </c>
      <c r="BP46" s="249">
        <v>6.6880644525899337E-6</v>
      </c>
      <c r="BQ46" s="249">
        <v>4.7403609259563895E-4</v>
      </c>
      <c r="BR46" s="249">
        <v>2.1521990654392929E-5</v>
      </c>
      <c r="BS46" s="249">
        <v>9.1304485741371864E-6</v>
      </c>
      <c r="BT46" s="249">
        <v>5.1706844468127434E-6</v>
      </c>
      <c r="BU46" s="249">
        <v>6.9221421160260997E-6</v>
      </c>
      <c r="BV46" s="249">
        <v>3.5291977874507792E-6</v>
      </c>
      <c r="BW46" s="249">
        <v>1.1535629103968516E-6</v>
      </c>
      <c r="BX46" s="249">
        <v>1.6893624914629269E-5</v>
      </c>
      <c r="BY46" s="249">
        <v>7.948488652352625E-6</v>
      </c>
      <c r="BZ46" s="249">
        <v>1.2538621811475058E-4</v>
      </c>
      <c r="CA46" s="249">
        <v>8.416066447735442E-6</v>
      </c>
      <c r="CB46" s="249">
        <v>1.4930341433045619E-5</v>
      </c>
      <c r="CC46" s="249">
        <v>1.0871404728954774E-5</v>
      </c>
      <c r="CD46" s="249">
        <v>1.2957540558429469E-5</v>
      </c>
      <c r="CE46" s="249">
        <v>2.1411849187787284E-5</v>
      </c>
      <c r="CF46" s="249">
        <v>6.3053004641374358E-6</v>
      </c>
      <c r="CG46" s="249">
        <v>9.217302278635294E-6</v>
      </c>
      <c r="CH46" s="249">
        <v>1.0077161891066964E-5</v>
      </c>
      <c r="CI46" s="249">
        <v>1.512702975794155E-5</v>
      </c>
      <c r="CJ46" s="249">
        <v>1.1061894180413336E-5</v>
      </c>
      <c r="CK46" s="249">
        <v>9.2762649005083796E-6</v>
      </c>
      <c r="CL46" s="249">
        <v>2.1020896069133738E-5</v>
      </c>
      <c r="CM46" s="249">
        <v>8.724403844876446E-6</v>
      </c>
      <c r="CN46" s="249">
        <v>6.957410402288219E-6</v>
      </c>
      <c r="CO46" s="249">
        <v>6.7350542560519691E-6</v>
      </c>
      <c r="CP46" s="249">
        <v>9.3198805890479828E-6</v>
      </c>
      <c r="CQ46" s="249">
        <v>9.4036526029131931E-6</v>
      </c>
      <c r="CR46" s="249">
        <v>8.9967310302967807E-6</v>
      </c>
      <c r="CS46" s="249">
        <v>1.0896631813680495E-5</v>
      </c>
      <c r="CT46" s="249">
        <v>5.5545810045988705E-5</v>
      </c>
      <c r="CU46" s="249">
        <v>7.5605655189281132E-6</v>
      </c>
      <c r="CV46" s="249">
        <v>6.3798308664788793E-4</v>
      </c>
      <c r="CW46" s="249">
        <v>1.0097816739757887E-5</v>
      </c>
      <c r="CX46" s="249">
        <v>1.9288107494161093E-5</v>
      </c>
      <c r="CY46" s="249">
        <v>1.0180209272611897E-5</v>
      </c>
      <c r="CZ46" s="249">
        <v>1.9283111173786883E-5</v>
      </c>
      <c r="DA46" s="249">
        <v>1.7413827281858463E-5</v>
      </c>
      <c r="DB46" s="249">
        <v>7.0780133569793535E-6</v>
      </c>
      <c r="DC46" s="249">
        <v>1.1139821234552881E-5</v>
      </c>
      <c r="DD46" s="250">
        <v>1.1221057828695235E-5</v>
      </c>
    </row>
    <row r="47" spans="1:108" x14ac:dyDescent="0.15">
      <c r="A47" s="255" t="s">
        <v>106</v>
      </c>
      <c r="B47" s="248" t="s">
        <v>107</v>
      </c>
      <c r="C47" s="249">
        <v>2.5747277857195372E-4</v>
      </c>
      <c r="D47" s="249">
        <v>9.8646635203643784E-5</v>
      </c>
      <c r="E47" s="249">
        <v>2.0370394804002047E-4</v>
      </c>
      <c r="F47" s="249">
        <v>5.3017155429884463E-4</v>
      </c>
      <c r="G47" s="249">
        <v>9.899582970181082E-5</v>
      </c>
      <c r="H47" s="249">
        <v>0</v>
      </c>
      <c r="I47" s="249">
        <v>7.9929448295891037E-4</v>
      </c>
      <c r="J47" s="249">
        <v>9.8073462065175287E-5</v>
      </c>
      <c r="K47" s="249">
        <v>6.1294399496346133E-5</v>
      </c>
      <c r="L47" s="249">
        <v>7.5046320823107473E-5</v>
      </c>
      <c r="M47" s="249">
        <v>0</v>
      </c>
      <c r="N47" s="249">
        <v>9.4335896041238763E-5</v>
      </c>
      <c r="O47" s="249">
        <v>7.230558318191081E-5</v>
      </c>
      <c r="P47" s="249">
        <v>2.9864053767476184E-4</v>
      </c>
      <c r="Q47" s="249">
        <v>2.6616230869590967E-4</v>
      </c>
      <c r="R47" s="249">
        <v>1.533095073912533E-4</v>
      </c>
      <c r="S47" s="249">
        <v>4.7385493531676275E-5</v>
      </c>
      <c r="T47" s="249">
        <v>9.1981463258234683E-5</v>
      </c>
      <c r="U47" s="249">
        <v>1.5235216956471128E-4</v>
      </c>
      <c r="V47" s="249">
        <v>3.0416548361229665E-4</v>
      </c>
      <c r="W47" s="249">
        <v>0</v>
      </c>
      <c r="X47" s="249">
        <v>1.158911349806238E-4</v>
      </c>
      <c r="Y47" s="249">
        <v>0</v>
      </c>
      <c r="Z47" s="249">
        <v>8.7511431917139948E-5</v>
      </c>
      <c r="AA47" s="249">
        <v>6.0467809125958911E-5</v>
      </c>
      <c r="AB47" s="249">
        <v>2.3123183261221514E-5</v>
      </c>
      <c r="AC47" s="249">
        <v>1.6702840030911011E-4</v>
      </c>
      <c r="AD47" s="249">
        <v>1.3232573383698547E-3</v>
      </c>
      <c r="AE47" s="249">
        <v>1.4107723418805903E-4</v>
      </c>
      <c r="AF47" s="249">
        <v>9.1734224106416245E-5</v>
      </c>
      <c r="AG47" s="249">
        <v>1.7229476650275008E-4</v>
      </c>
      <c r="AH47" s="249">
        <v>2.6644499584984514E-4</v>
      </c>
      <c r="AI47" s="249">
        <v>1.8123421257635755E-3</v>
      </c>
      <c r="AJ47" s="249">
        <v>8.1952691171865749E-4</v>
      </c>
      <c r="AK47" s="249">
        <v>0</v>
      </c>
      <c r="AL47" s="249">
        <v>0</v>
      </c>
      <c r="AM47" s="249">
        <v>0</v>
      </c>
      <c r="AN47" s="249">
        <v>1.8989040558126878E-4</v>
      </c>
      <c r="AO47" s="249">
        <v>2.4810819221018091E-4</v>
      </c>
      <c r="AP47" s="249">
        <v>3.4883642203639253E-4</v>
      </c>
      <c r="AQ47" s="249">
        <v>1.3179441874279176E-4</v>
      </c>
      <c r="AR47" s="249">
        <v>3.7063749972980999E-4</v>
      </c>
      <c r="AS47" s="249">
        <v>2.8759404431234711E-3</v>
      </c>
      <c r="AT47" s="249">
        <v>1.0238311600368313</v>
      </c>
      <c r="AU47" s="249">
        <v>6.2215702184916595E-4</v>
      </c>
      <c r="AV47" s="249">
        <v>1.7307509420884462E-3</v>
      </c>
      <c r="AW47" s="249">
        <v>1.2068235628161085E-3</v>
      </c>
      <c r="AX47" s="249">
        <v>9.5508454704990172E-4</v>
      </c>
      <c r="AY47" s="249">
        <v>5.9719538749476177E-4</v>
      </c>
      <c r="AZ47" s="249">
        <v>7.4880839976261765E-4</v>
      </c>
      <c r="BA47" s="249">
        <v>2.322681327495425E-4</v>
      </c>
      <c r="BB47" s="249">
        <v>6.3041742604944418E-4</v>
      </c>
      <c r="BC47" s="249">
        <v>5.6078701034421126E-4</v>
      </c>
      <c r="BD47" s="249">
        <v>0</v>
      </c>
      <c r="BE47" s="249">
        <v>2.5304207164574487E-4</v>
      </c>
      <c r="BF47" s="249">
        <v>4.8190731819096154E-4</v>
      </c>
      <c r="BG47" s="249">
        <v>2.7248357995127061E-3</v>
      </c>
      <c r="BH47" s="249">
        <v>6.2635653674119663E-4</v>
      </c>
      <c r="BI47" s="249">
        <v>4.4679407979238784E-4</v>
      </c>
      <c r="BJ47" s="249">
        <v>1.1204437972784296E-4</v>
      </c>
      <c r="BK47" s="249">
        <v>1.1612063157278E-4</v>
      </c>
      <c r="BL47" s="249">
        <v>1.8477815212893683E-4</v>
      </c>
      <c r="BM47" s="249">
        <v>2.3152508905594334E-4</v>
      </c>
      <c r="BN47" s="249">
        <v>1.3664703854050778E-4</v>
      </c>
      <c r="BO47" s="249">
        <v>6.7788660090061274E-4</v>
      </c>
      <c r="BP47" s="249">
        <v>7.6381770572635945E-5</v>
      </c>
      <c r="BQ47" s="249">
        <v>4.0140618279499511E-4</v>
      </c>
      <c r="BR47" s="249">
        <v>2.4147858955335082E-4</v>
      </c>
      <c r="BS47" s="249">
        <v>1.05411258194155E-4</v>
      </c>
      <c r="BT47" s="249">
        <v>5.8075665115897324E-5</v>
      </c>
      <c r="BU47" s="249">
        <v>7.0729672564067041E-5</v>
      </c>
      <c r="BV47" s="249">
        <v>3.8754648136510887E-5</v>
      </c>
      <c r="BW47" s="249">
        <v>1.0282136763249071E-5</v>
      </c>
      <c r="BX47" s="249">
        <v>6.8716519393805794E-5</v>
      </c>
      <c r="BY47" s="249">
        <v>1.1021960393099409E-4</v>
      </c>
      <c r="BZ47" s="249">
        <v>1.6985671711331387E-3</v>
      </c>
      <c r="CA47" s="249">
        <v>1.7144398998516664E-4</v>
      </c>
      <c r="CB47" s="249">
        <v>1.6016945292108987E-4</v>
      </c>
      <c r="CC47" s="249">
        <v>1.7270060805325011E-4</v>
      </c>
      <c r="CD47" s="249">
        <v>1.269227975544372E-4</v>
      </c>
      <c r="CE47" s="249">
        <v>1.5786083304924001E-4</v>
      </c>
      <c r="CF47" s="249">
        <v>6.4424737112187171E-5</v>
      </c>
      <c r="CG47" s="249">
        <v>8.5253400884341692E-5</v>
      </c>
      <c r="CH47" s="249">
        <v>1.2098539882905928E-4</v>
      </c>
      <c r="CI47" s="249">
        <v>1.9552906051121337E-4</v>
      </c>
      <c r="CJ47" s="249">
        <v>1.3473794715902074E-4</v>
      </c>
      <c r="CK47" s="249">
        <v>1.066731458831279E-4</v>
      </c>
      <c r="CL47" s="249">
        <v>1.3957941102163928E-4</v>
      </c>
      <c r="CM47" s="249">
        <v>6.142550826615154E-5</v>
      </c>
      <c r="CN47" s="249">
        <v>6.7957690187143806E-5</v>
      </c>
      <c r="CO47" s="249">
        <v>5.0961246815087569E-5</v>
      </c>
      <c r="CP47" s="249">
        <v>1.0507451377690916E-4</v>
      </c>
      <c r="CQ47" s="249">
        <v>7.8211059107647583E-5</v>
      </c>
      <c r="CR47" s="249">
        <v>6.5744004025735785E-5</v>
      </c>
      <c r="CS47" s="249">
        <v>1.2153143979285972E-4</v>
      </c>
      <c r="CT47" s="249">
        <v>7.9928752719741125E-4</v>
      </c>
      <c r="CU47" s="249">
        <v>9.3530337963756123E-5</v>
      </c>
      <c r="CV47" s="249">
        <v>9.0424501835584849E-3</v>
      </c>
      <c r="CW47" s="249">
        <v>7.521428478983298E-5</v>
      </c>
      <c r="CX47" s="249">
        <v>1.6858549864746198E-4</v>
      </c>
      <c r="CY47" s="249">
        <v>7.8423697012275037E-5</v>
      </c>
      <c r="CZ47" s="249">
        <v>1.4232142293965473E-4</v>
      </c>
      <c r="DA47" s="249">
        <v>1.8100487487215881E-4</v>
      </c>
      <c r="DB47" s="249">
        <v>7.2702851091576158E-5</v>
      </c>
      <c r="DC47" s="249">
        <v>8.2326785672163664E-5</v>
      </c>
      <c r="DD47" s="250">
        <v>1.0619573712966366E-4</v>
      </c>
    </row>
    <row r="48" spans="1:108" x14ac:dyDescent="0.15">
      <c r="A48" s="255" t="s">
        <v>108</v>
      </c>
      <c r="B48" s="248" t="s">
        <v>109</v>
      </c>
      <c r="C48" s="249">
        <v>2.7437022266696562E-5</v>
      </c>
      <c r="D48" s="249">
        <v>2.46787053658823E-5</v>
      </c>
      <c r="E48" s="249">
        <v>2.8806834974068281E-4</v>
      </c>
      <c r="F48" s="249">
        <v>4.8600043240054484E-5</v>
      </c>
      <c r="G48" s="249">
        <v>1.3273209460158978E-5</v>
      </c>
      <c r="H48" s="249">
        <v>0</v>
      </c>
      <c r="I48" s="249">
        <v>3.6047020604421851E-5</v>
      </c>
      <c r="J48" s="249">
        <v>1.5933227643318134E-5</v>
      </c>
      <c r="K48" s="249">
        <v>7.4914464479810433E-6</v>
      </c>
      <c r="L48" s="249">
        <v>1.1547189204330622E-5</v>
      </c>
      <c r="M48" s="249">
        <v>0</v>
      </c>
      <c r="N48" s="249">
        <v>1.0307085520890686E-5</v>
      </c>
      <c r="O48" s="249">
        <v>1.0659796739896751E-5</v>
      </c>
      <c r="P48" s="249">
        <v>2.6436426669969943E-5</v>
      </c>
      <c r="Q48" s="249">
        <v>1.0515210655844683E-5</v>
      </c>
      <c r="R48" s="249">
        <v>1.4431127557379299E-5</v>
      </c>
      <c r="S48" s="249">
        <v>7.9942883697265149E-6</v>
      </c>
      <c r="T48" s="249">
        <v>1.104179870520844E-5</v>
      </c>
      <c r="U48" s="249">
        <v>1.2705721983924414E-5</v>
      </c>
      <c r="V48" s="249">
        <v>2.2994984870032367E-5</v>
      </c>
      <c r="W48" s="249">
        <v>0</v>
      </c>
      <c r="X48" s="249">
        <v>1.0552680146933343E-5</v>
      </c>
      <c r="Y48" s="249">
        <v>0</v>
      </c>
      <c r="Z48" s="249">
        <v>8.3416619447300155E-6</v>
      </c>
      <c r="AA48" s="249">
        <v>7.8852056119935396E-6</v>
      </c>
      <c r="AB48" s="249">
        <v>1.8810363158623384E-6</v>
      </c>
      <c r="AC48" s="249">
        <v>1.1790986036654557E-5</v>
      </c>
      <c r="AD48" s="249">
        <v>9.2355997907806836E-6</v>
      </c>
      <c r="AE48" s="249">
        <v>1.1982935961469571E-5</v>
      </c>
      <c r="AF48" s="249">
        <v>1.2929796731472437E-5</v>
      </c>
      <c r="AG48" s="249">
        <v>1.3305139762998357E-5</v>
      </c>
      <c r="AH48" s="249">
        <v>2.025565188588919E-5</v>
      </c>
      <c r="AI48" s="249">
        <v>1.4474672926331191E-5</v>
      </c>
      <c r="AJ48" s="249">
        <v>1.7578367227376905E-5</v>
      </c>
      <c r="AK48" s="249">
        <v>0</v>
      </c>
      <c r="AL48" s="249">
        <v>0</v>
      </c>
      <c r="AM48" s="249">
        <v>0</v>
      </c>
      <c r="AN48" s="249">
        <v>7.0377025726296707E-6</v>
      </c>
      <c r="AO48" s="249">
        <v>1.316034957139078E-5</v>
      </c>
      <c r="AP48" s="249">
        <v>1.2178636700456512E-5</v>
      </c>
      <c r="AQ48" s="249">
        <v>1.2706085301689582E-5</v>
      </c>
      <c r="AR48" s="249">
        <v>9.710776743182823E-6</v>
      </c>
      <c r="AS48" s="249">
        <v>1.9468203237466895E-4</v>
      </c>
      <c r="AT48" s="249">
        <v>1.7828641980965044E-4</v>
      </c>
      <c r="AU48" s="249">
        <v>1.003957226349393</v>
      </c>
      <c r="AV48" s="249">
        <v>1.8230977163835856E-5</v>
      </c>
      <c r="AW48" s="249">
        <v>1.2053476806394677E-5</v>
      </c>
      <c r="AX48" s="249">
        <v>1.6926023749518553E-5</v>
      </c>
      <c r="AY48" s="249">
        <v>7.3071274055779307E-6</v>
      </c>
      <c r="AZ48" s="249">
        <v>6.7694938297740916E-5</v>
      </c>
      <c r="BA48" s="249">
        <v>8.4258522304220695E-6</v>
      </c>
      <c r="BB48" s="249">
        <v>2.3836520323041133E-5</v>
      </c>
      <c r="BC48" s="249">
        <v>1.6499876599213563E-4</v>
      </c>
      <c r="BD48" s="249">
        <v>0</v>
      </c>
      <c r="BE48" s="249">
        <v>2.0991265689333388E-5</v>
      </c>
      <c r="BF48" s="249">
        <v>1.4049446548442745E-5</v>
      </c>
      <c r="BG48" s="249">
        <v>7.04356980753562E-5</v>
      </c>
      <c r="BH48" s="249">
        <v>2.4215760908871374E-5</v>
      </c>
      <c r="BI48" s="249">
        <v>3.297464444965268E-5</v>
      </c>
      <c r="BJ48" s="249">
        <v>1.3500760676403969E-5</v>
      </c>
      <c r="BK48" s="249">
        <v>3.417672651190354E-5</v>
      </c>
      <c r="BL48" s="249">
        <v>1.3036632154455574E-5</v>
      </c>
      <c r="BM48" s="249">
        <v>2.3486810246359279E-5</v>
      </c>
      <c r="BN48" s="249">
        <v>1.4344694591921513E-5</v>
      </c>
      <c r="BO48" s="249">
        <v>4.3908123196682673E-5</v>
      </c>
      <c r="BP48" s="249">
        <v>6.4249368295643084E-6</v>
      </c>
      <c r="BQ48" s="249">
        <v>2.9564333966234533E-5</v>
      </c>
      <c r="BR48" s="249">
        <v>2.3985233943102014E-5</v>
      </c>
      <c r="BS48" s="249">
        <v>7.0171195883237273E-5</v>
      </c>
      <c r="BT48" s="249">
        <v>1.2059884985879568E-5</v>
      </c>
      <c r="BU48" s="249">
        <v>9.7845051150210379E-6</v>
      </c>
      <c r="BV48" s="249">
        <v>5.0558579614453509E-6</v>
      </c>
      <c r="BW48" s="249">
        <v>1.4517455691638177E-6</v>
      </c>
      <c r="BX48" s="249">
        <v>8.2722015710987472E-6</v>
      </c>
      <c r="BY48" s="249">
        <v>8.190365376850965E-6</v>
      </c>
      <c r="BZ48" s="249">
        <v>1.1666738068751405E-4</v>
      </c>
      <c r="CA48" s="249">
        <v>1.8702570889828942E-5</v>
      </c>
      <c r="CB48" s="249">
        <v>2.148959047601723E-5</v>
      </c>
      <c r="CC48" s="249">
        <v>2.522692038843686E-5</v>
      </c>
      <c r="CD48" s="249">
        <v>2.579682984940839E-5</v>
      </c>
      <c r="CE48" s="249">
        <v>2.8917887765410661E-5</v>
      </c>
      <c r="CF48" s="249">
        <v>1.6997710543145982E-5</v>
      </c>
      <c r="CG48" s="249">
        <v>1.5571126700087502E-5</v>
      </c>
      <c r="CH48" s="249">
        <v>3.1180054185514145E-5</v>
      </c>
      <c r="CI48" s="249">
        <v>1.6207273321759461E-5</v>
      </c>
      <c r="CJ48" s="249">
        <v>3.3380922835511596E-5</v>
      </c>
      <c r="CK48" s="249">
        <v>2.818663432199733E-5</v>
      </c>
      <c r="CL48" s="249">
        <v>1.7789955984877747E-4</v>
      </c>
      <c r="CM48" s="249">
        <v>8.5719419121637438E-6</v>
      </c>
      <c r="CN48" s="249">
        <v>8.3123432649723204E-6</v>
      </c>
      <c r="CO48" s="249">
        <v>1.0805534343577723E-3</v>
      </c>
      <c r="CP48" s="249">
        <v>3.3073409802952369E-4</v>
      </c>
      <c r="CQ48" s="249">
        <v>2.0500393907492504E-4</v>
      </c>
      <c r="CR48" s="249">
        <v>1.800535818199017E-4</v>
      </c>
      <c r="CS48" s="249">
        <v>2.0616695420926516E-5</v>
      </c>
      <c r="CT48" s="249">
        <v>1.4584910776684561E-4</v>
      </c>
      <c r="CU48" s="249">
        <v>1.8041027355335555E-5</v>
      </c>
      <c r="CV48" s="249">
        <v>5.3931615340504948E-4</v>
      </c>
      <c r="CW48" s="249">
        <v>2.5686265109693395E-5</v>
      </c>
      <c r="CX48" s="249">
        <v>2.4337179013633775E-5</v>
      </c>
      <c r="CY48" s="249">
        <v>1.315027947357035E-5</v>
      </c>
      <c r="CZ48" s="249">
        <v>2.0159538252671503E-5</v>
      </c>
      <c r="DA48" s="249">
        <v>4.8364533570151069E-4</v>
      </c>
      <c r="DB48" s="249">
        <v>2.5800795543790072E-5</v>
      </c>
      <c r="DC48" s="249">
        <v>1.5846185016906936E-3</v>
      </c>
      <c r="DD48" s="250">
        <v>4.9259752213981415E-5</v>
      </c>
    </row>
    <row r="49" spans="1:108" x14ac:dyDescent="0.15">
      <c r="A49" s="251" t="s">
        <v>110</v>
      </c>
      <c r="B49" s="252" t="s">
        <v>111</v>
      </c>
      <c r="C49" s="253">
        <v>3.6642374284976445E-5</v>
      </c>
      <c r="D49" s="253">
        <v>1.5172319609209098E-5</v>
      </c>
      <c r="E49" s="253">
        <v>3.3523005510008706E-5</v>
      </c>
      <c r="F49" s="253">
        <v>6.2278372049644133E-5</v>
      </c>
      <c r="G49" s="253">
        <v>1.6659719484959367E-5</v>
      </c>
      <c r="H49" s="253">
        <v>0</v>
      </c>
      <c r="I49" s="253">
        <v>7.3590698397841964E-5</v>
      </c>
      <c r="J49" s="253">
        <v>1.4727173609220551E-5</v>
      </c>
      <c r="K49" s="253">
        <v>8.8198543561833319E-6</v>
      </c>
      <c r="L49" s="253">
        <v>1.1086589461889024E-5</v>
      </c>
      <c r="M49" s="253">
        <v>0</v>
      </c>
      <c r="N49" s="253">
        <v>1.4206666697732915E-5</v>
      </c>
      <c r="O49" s="253">
        <v>2.2820523191810593E-5</v>
      </c>
      <c r="P49" s="253">
        <v>3.8776349861012661E-5</v>
      </c>
      <c r="Q49" s="253">
        <v>1.8327690665342879E-5</v>
      </c>
      <c r="R49" s="253">
        <v>2.2020128731931144E-5</v>
      </c>
      <c r="S49" s="253">
        <v>7.4643190476512692E-6</v>
      </c>
      <c r="T49" s="253">
        <v>3.4789006112530805E-5</v>
      </c>
      <c r="U49" s="253">
        <v>2.1758875592565552E-5</v>
      </c>
      <c r="V49" s="253">
        <v>4.3047012422433189E-5</v>
      </c>
      <c r="W49" s="253">
        <v>0</v>
      </c>
      <c r="X49" s="253">
        <v>1.7587268535362837E-5</v>
      </c>
      <c r="Y49" s="253">
        <v>0</v>
      </c>
      <c r="Z49" s="253">
        <v>3.1513306695947218E-5</v>
      </c>
      <c r="AA49" s="253">
        <v>9.3771892681804758E-6</v>
      </c>
      <c r="AB49" s="253">
        <v>8.9375902273494604E-6</v>
      </c>
      <c r="AC49" s="253">
        <v>1.7992460915010033E-5</v>
      </c>
      <c r="AD49" s="253">
        <v>1.3863696114777709E-5</v>
      </c>
      <c r="AE49" s="253">
        <v>2.1099021610773188E-5</v>
      </c>
      <c r="AF49" s="253">
        <v>1.3331226568006328E-5</v>
      </c>
      <c r="AG49" s="253">
        <v>1.8115643350960469E-5</v>
      </c>
      <c r="AH49" s="253">
        <v>3.6359111251865354E-5</v>
      </c>
      <c r="AI49" s="253">
        <v>2.467676305994713E-5</v>
      </c>
      <c r="AJ49" s="253">
        <v>3.1039419273984453E-5</v>
      </c>
      <c r="AK49" s="253">
        <v>0</v>
      </c>
      <c r="AL49" s="253">
        <v>0</v>
      </c>
      <c r="AM49" s="253">
        <v>0</v>
      </c>
      <c r="AN49" s="253">
        <v>6.0242002248096998E-6</v>
      </c>
      <c r="AO49" s="253">
        <v>2.5541726639739347E-5</v>
      </c>
      <c r="AP49" s="253">
        <v>2.2975042509672675E-5</v>
      </c>
      <c r="AQ49" s="253">
        <v>1.8516575690127564E-5</v>
      </c>
      <c r="AR49" s="253">
        <v>2.6716561195233669E-5</v>
      </c>
      <c r="AS49" s="253">
        <v>4.3185851602422386E-4</v>
      </c>
      <c r="AT49" s="253">
        <v>3.003072280757545E-4</v>
      </c>
      <c r="AU49" s="253">
        <v>1.205773600688614E-2</v>
      </c>
      <c r="AV49" s="253">
        <v>1.0243874837328317</v>
      </c>
      <c r="AW49" s="253">
        <v>9.3123679748929652E-3</v>
      </c>
      <c r="AX49" s="253">
        <v>6.8408412680641484E-3</v>
      </c>
      <c r="AY49" s="253">
        <v>2.6028888316163491E-2</v>
      </c>
      <c r="AZ49" s="253">
        <v>3.9397482977660526E-2</v>
      </c>
      <c r="BA49" s="253">
        <v>3.8318598105715557E-2</v>
      </c>
      <c r="BB49" s="253">
        <v>2.4859060999379446E-2</v>
      </c>
      <c r="BC49" s="253">
        <v>3.9787115455632578E-2</v>
      </c>
      <c r="BD49" s="253">
        <v>0</v>
      </c>
      <c r="BE49" s="253">
        <v>1.9091683489003082E-4</v>
      </c>
      <c r="BF49" s="253">
        <v>7.5927089923072334E-4</v>
      </c>
      <c r="BG49" s="253">
        <v>6.6873177763258074E-5</v>
      </c>
      <c r="BH49" s="253">
        <v>4.6371780707464506E-4</v>
      </c>
      <c r="BI49" s="253">
        <v>4.166455739137028E-3</v>
      </c>
      <c r="BJ49" s="253">
        <v>1.6468235200316213E-5</v>
      </c>
      <c r="BK49" s="253">
        <v>4.4461888896485024E-5</v>
      </c>
      <c r="BL49" s="253">
        <v>4.4984519733850604E-5</v>
      </c>
      <c r="BM49" s="253">
        <v>3.6254637380772824E-5</v>
      </c>
      <c r="BN49" s="253">
        <v>4.2550939907039275E-5</v>
      </c>
      <c r="BO49" s="253">
        <v>9.6363356940593008E-5</v>
      </c>
      <c r="BP49" s="253">
        <v>1.035161899002446E-5</v>
      </c>
      <c r="BQ49" s="253">
        <v>4.3508596574253062E-5</v>
      </c>
      <c r="BR49" s="253">
        <v>3.6081129909065665E-5</v>
      </c>
      <c r="BS49" s="253">
        <v>1.8491611529518311E-5</v>
      </c>
      <c r="BT49" s="253">
        <v>1.1798777451580999E-5</v>
      </c>
      <c r="BU49" s="253">
        <v>1.2341183725785917E-5</v>
      </c>
      <c r="BV49" s="253">
        <v>6.8411726813680656E-6</v>
      </c>
      <c r="BW49" s="253">
        <v>1.99498487082323E-6</v>
      </c>
      <c r="BX49" s="253">
        <v>1.199346608288893E-5</v>
      </c>
      <c r="BY49" s="253">
        <v>1.568761407755285E-5</v>
      </c>
      <c r="BZ49" s="253">
        <v>2.4273580558958533E-4</v>
      </c>
      <c r="CA49" s="253">
        <v>1.4137479185870129E-5</v>
      </c>
      <c r="CB49" s="253">
        <v>2.4569136108967296E-5</v>
      </c>
      <c r="CC49" s="253">
        <v>2.1906384654979028E-5</v>
      </c>
      <c r="CD49" s="253">
        <v>1.5747777289974681E-5</v>
      </c>
      <c r="CE49" s="253">
        <v>2.2959590419218681E-5</v>
      </c>
      <c r="CF49" s="253">
        <v>9.4625672530755413E-6</v>
      </c>
      <c r="CG49" s="253">
        <v>1.9329663026856553E-5</v>
      </c>
      <c r="CH49" s="253">
        <v>6.6599683130237156E-5</v>
      </c>
      <c r="CI49" s="253">
        <v>1.0188910204954229E-4</v>
      </c>
      <c r="CJ49" s="253">
        <v>7.6188629466262015E-5</v>
      </c>
      <c r="CK49" s="253">
        <v>1.3834428489269162E-4</v>
      </c>
      <c r="CL49" s="253">
        <v>3.8333500336516562E-5</v>
      </c>
      <c r="CM49" s="253">
        <v>1.354642943637343E-5</v>
      </c>
      <c r="CN49" s="253">
        <v>5.160034424615355E-5</v>
      </c>
      <c r="CO49" s="253">
        <v>2.1604240187843442E-5</v>
      </c>
      <c r="CP49" s="253">
        <v>2.1304351392734763E-5</v>
      </c>
      <c r="CQ49" s="253">
        <v>1.8156699286588735E-5</v>
      </c>
      <c r="CR49" s="253">
        <v>1.558573482303472E-5</v>
      </c>
      <c r="CS49" s="253">
        <v>2.4328959731698039E-5</v>
      </c>
      <c r="CT49" s="253">
        <v>1.6098190016812587E-4</v>
      </c>
      <c r="CU49" s="253">
        <v>3.6878802724525998E-5</v>
      </c>
      <c r="CV49" s="253">
        <v>1.2640059273540329E-3</v>
      </c>
      <c r="CW49" s="253">
        <v>1.6543391409521159E-5</v>
      </c>
      <c r="CX49" s="253">
        <v>2.7726884831582311E-5</v>
      </c>
      <c r="CY49" s="253">
        <v>1.3434558600761315E-5</v>
      </c>
      <c r="CZ49" s="253">
        <v>2.5336230749049838E-5</v>
      </c>
      <c r="DA49" s="253">
        <v>3.9866285416343169E-5</v>
      </c>
      <c r="DB49" s="253">
        <v>1.3865709458766408E-5</v>
      </c>
      <c r="DC49" s="253">
        <v>3.8302886507616857E-4</v>
      </c>
      <c r="DD49" s="254">
        <v>2.4606103541834968E-5</v>
      </c>
    </row>
    <row r="50" spans="1:108" x14ac:dyDescent="0.15">
      <c r="A50" s="255" t="s">
        <v>112</v>
      </c>
      <c r="B50" s="248" t="s">
        <v>113</v>
      </c>
      <c r="C50" s="249">
        <v>5.3870963122052481E-4</v>
      </c>
      <c r="D50" s="249">
        <v>2.5764054746381864E-4</v>
      </c>
      <c r="E50" s="249">
        <v>5.5588236595255347E-4</v>
      </c>
      <c r="F50" s="249">
        <v>1.0789874588888592E-3</v>
      </c>
      <c r="G50" s="249">
        <v>2.5734928523549308E-4</v>
      </c>
      <c r="H50" s="249">
        <v>0</v>
      </c>
      <c r="I50" s="249">
        <v>1.1114719317767191E-3</v>
      </c>
      <c r="J50" s="249">
        <v>2.6991377704056187E-4</v>
      </c>
      <c r="K50" s="249">
        <v>1.7158091178009471E-4</v>
      </c>
      <c r="L50" s="249">
        <v>1.8892696208923577E-4</v>
      </c>
      <c r="M50" s="249">
        <v>0</v>
      </c>
      <c r="N50" s="249">
        <v>2.4352755101684974E-4</v>
      </c>
      <c r="O50" s="249">
        <v>2.502187240722064E-4</v>
      </c>
      <c r="P50" s="249">
        <v>6.2954431803989423E-4</v>
      </c>
      <c r="Q50" s="249">
        <v>2.4820311744774837E-4</v>
      </c>
      <c r="R50" s="249">
        <v>3.6403933353809474E-4</v>
      </c>
      <c r="S50" s="249">
        <v>1.5938215374936975E-4</v>
      </c>
      <c r="T50" s="249">
        <v>3.1421148660128002E-3</v>
      </c>
      <c r="U50" s="249">
        <v>3.8276714370451915E-4</v>
      </c>
      <c r="V50" s="249">
        <v>6.9935861246273143E-4</v>
      </c>
      <c r="W50" s="249">
        <v>0</v>
      </c>
      <c r="X50" s="249">
        <v>2.7017102014153507E-4</v>
      </c>
      <c r="Y50" s="249">
        <v>0</v>
      </c>
      <c r="Z50" s="249">
        <v>2.7903015852294281E-3</v>
      </c>
      <c r="AA50" s="249">
        <v>2.5602638660309846E-4</v>
      </c>
      <c r="AB50" s="249">
        <v>8.00167409189256E-4</v>
      </c>
      <c r="AC50" s="249">
        <v>2.752198920513977E-4</v>
      </c>
      <c r="AD50" s="249">
        <v>2.2230895702526031E-4</v>
      </c>
      <c r="AE50" s="249">
        <v>4.9202765186744297E-4</v>
      </c>
      <c r="AF50" s="249">
        <v>2.5848122752624044E-4</v>
      </c>
      <c r="AG50" s="249">
        <v>3.4123073720295898E-4</v>
      </c>
      <c r="AH50" s="249">
        <v>5.6354025552202028E-4</v>
      </c>
      <c r="AI50" s="249">
        <v>4.0861882187792712E-4</v>
      </c>
      <c r="AJ50" s="249">
        <v>4.770695495200357E-4</v>
      </c>
      <c r="AK50" s="249">
        <v>0</v>
      </c>
      <c r="AL50" s="249">
        <v>0</v>
      </c>
      <c r="AM50" s="249">
        <v>0</v>
      </c>
      <c r="AN50" s="249">
        <v>1.4373818848528849E-4</v>
      </c>
      <c r="AO50" s="249">
        <v>3.9322829803049294E-4</v>
      </c>
      <c r="AP50" s="249">
        <v>5.4089566603450381E-4</v>
      </c>
      <c r="AQ50" s="249">
        <v>2.7792152467598754E-4</v>
      </c>
      <c r="AR50" s="249">
        <v>3.8258017832472514E-4</v>
      </c>
      <c r="AS50" s="249">
        <v>7.6892119942461052E-3</v>
      </c>
      <c r="AT50" s="249">
        <v>4.3268908546651641E-3</v>
      </c>
      <c r="AU50" s="249">
        <v>4.1818028456041705E-2</v>
      </c>
      <c r="AV50" s="249">
        <v>9.8250153630016643E-2</v>
      </c>
      <c r="AW50" s="249">
        <v>1.2065689307170817</v>
      </c>
      <c r="AX50" s="249">
        <v>1.6728960305221096E-2</v>
      </c>
      <c r="AY50" s="249">
        <v>2.4405269081251939E-2</v>
      </c>
      <c r="AZ50" s="249">
        <v>0.1594087483733295</v>
      </c>
      <c r="BA50" s="249">
        <v>1.2219333775773014E-2</v>
      </c>
      <c r="BB50" s="249">
        <v>0.10351212308136869</v>
      </c>
      <c r="BC50" s="249">
        <v>7.7343960023247935E-2</v>
      </c>
      <c r="BD50" s="249">
        <v>0</v>
      </c>
      <c r="BE50" s="249">
        <v>1.9915612516626735E-3</v>
      </c>
      <c r="BF50" s="249">
        <v>6.3114173901788126E-3</v>
      </c>
      <c r="BG50" s="249">
        <v>8.1488115353240342E-4</v>
      </c>
      <c r="BH50" s="249">
        <v>1.1481698788804015E-3</v>
      </c>
      <c r="BI50" s="249">
        <v>6.6412110619997701E-3</v>
      </c>
      <c r="BJ50" s="249">
        <v>2.6266149437058952E-4</v>
      </c>
      <c r="BK50" s="249">
        <v>7.6768466222369507E-4</v>
      </c>
      <c r="BL50" s="249">
        <v>4.8767970896461995E-4</v>
      </c>
      <c r="BM50" s="249">
        <v>5.3189411738028311E-4</v>
      </c>
      <c r="BN50" s="249">
        <v>3.7742925216146628E-4</v>
      </c>
      <c r="BO50" s="249">
        <v>1.4247662632508058E-3</v>
      </c>
      <c r="BP50" s="249">
        <v>1.8851015135759529E-4</v>
      </c>
      <c r="BQ50" s="249">
        <v>7.4956692103050947E-4</v>
      </c>
      <c r="BR50" s="249">
        <v>6.4419448098561284E-4</v>
      </c>
      <c r="BS50" s="249">
        <v>3.9590530867275874E-4</v>
      </c>
      <c r="BT50" s="249">
        <v>4.5923710158981429E-4</v>
      </c>
      <c r="BU50" s="249">
        <v>3.052999095280227E-4</v>
      </c>
      <c r="BV50" s="249">
        <v>1.6953990534701867E-4</v>
      </c>
      <c r="BW50" s="249">
        <v>5.1344064467345242E-5</v>
      </c>
      <c r="BX50" s="249">
        <v>2.6260768615973389E-4</v>
      </c>
      <c r="BY50" s="249">
        <v>2.4914942671191526E-4</v>
      </c>
      <c r="BZ50" s="249">
        <v>3.4188539948453167E-3</v>
      </c>
      <c r="CA50" s="249">
        <v>4.1587214212248698E-4</v>
      </c>
      <c r="CB50" s="249">
        <v>4.2003093485838309E-4</v>
      </c>
      <c r="CC50" s="249">
        <v>5.2594543995513395E-4</v>
      </c>
      <c r="CD50" s="249">
        <v>3.2278151109813513E-4</v>
      </c>
      <c r="CE50" s="249">
        <v>4.787266924846438E-4</v>
      </c>
      <c r="CF50" s="249">
        <v>3.8238629931426816E-4</v>
      </c>
      <c r="CG50" s="249">
        <v>7.4462430251755749E-4</v>
      </c>
      <c r="CH50" s="249">
        <v>5.9126201794732977E-3</v>
      </c>
      <c r="CI50" s="249">
        <v>9.5759050216505798E-3</v>
      </c>
      <c r="CJ50" s="249">
        <v>7.3847076340875601E-3</v>
      </c>
      <c r="CK50" s="249">
        <v>1.6161961480687478E-2</v>
      </c>
      <c r="CL50" s="249">
        <v>2.0720279491343117E-3</v>
      </c>
      <c r="CM50" s="249">
        <v>2.7654449134607904E-4</v>
      </c>
      <c r="CN50" s="249">
        <v>5.2821125025260358E-3</v>
      </c>
      <c r="CO50" s="249">
        <v>2.5371007956940985E-4</v>
      </c>
      <c r="CP50" s="249">
        <v>3.6522467397383549E-4</v>
      </c>
      <c r="CQ50" s="249">
        <v>4.3865831442193632E-4</v>
      </c>
      <c r="CR50" s="249">
        <v>3.9676854357222871E-4</v>
      </c>
      <c r="CS50" s="249">
        <v>6.9769893565376406E-4</v>
      </c>
      <c r="CT50" s="249">
        <v>1.7183809802912081E-3</v>
      </c>
      <c r="CU50" s="249">
        <v>2.8184391044188944E-3</v>
      </c>
      <c r="CV50" s="249">
        <v>1.7756254387121976E-2</v>
      </c>
      <c r="CW50" s="249">
        <v>4.5829969949838409E-4</v>
      </c>
      <c r="CX50" s="249">
        <v>5.3478723862167082E-4</v>
      </c>
      <c r="CY50" s="249">
        <v>2.7548922242359828E-4</v>
      </c>
      <c r="CZ50" s="249">
        <v>5.737349644703609E-4</v>
      </c>
      <c r="DA50" s="249">
        <v>6.228431476346637E-4</v>
      </c>
      <c r="DB50" s="249">
        <v>3.0263478039591919E-4</v>
      </c>
      <c r="DC50" s="249">
        <v>3.6683764694629896E-2</v>
      </c>
      <c r="DD50" s="250">
        <v>7.2349282021567202E-4</v>
      </c>
    </row>
    <row r="51" spans="1:108" x14ac:dyDescent="0.15">
      <c r="A51" s="255" t="s">
        <v>114</v>
      </c>
      <c r="B51" s="248" t="s">
        <v>115</v>
      </c>
      <c r="C51" s="249">
        <v>1.5388330265865549E-4</v>
      </c>
      <c r="D51" s="249">
        <v>7.8451291171432368E-5</v>
      </c>
      <c r="E51" s="249">
        <v>1.2270918238874853E-4</v>
      </c>
      <c r="F51" s="249">
        <v>2.5008310973203787E-4</v>
      </c>
      <c r="G51" s="249">
        <v>1.297052861770333E-4</v>
      </c>
      <c r="H51" s="249">
        <v>0</v>
      </c>
      <c r="I51" s="249">
        <v>4.198392273156397E-4</v>
      </c>
      <c r="J51" s="249">
        <v>6.5371129866722229E-5</v>
      </c>
      <c r="K51" s="249">
        <v>3.4745235140383679E-5</v>
      </c>
      <c r="L51" s="249">
        <v>4.540911699041782E-5</v>
      </c>
      <c r="M51" s="249">
        <v>0</v>
      </c>
      <c r="N51" s="249">
        <v>5.7743018509934829E-5</v>
      </c>
      <c r="O51" s="249">
        <v>4.481274255165841E-5</v>
      </c>
      <c r="P51" s="249">
        <v>1.6127587683296927E-4</v>
      </c>
      <c r="Q51" s="249">
        <v>9.8989718708119247E-5</v>
      </c>
      <c r="R51" s="249">
        <v>9.6773181497838436E-5</v>
      </c>
      <c r="S51" s="249">
        <v>3.1766611149357603E-5</v>
      </c>
      <c r="T51" s="249">
        <v>5.0107287660467928E-5</v>
      </c>
      <c r="U51" s="249">
        <v>9.1268316734776842E-5</v>
      </c>
      <c r="V51" s="249">
        <v>1.8453183094402673E-4</v>
      </c>
      <c r="W51" s="249">
        <v>0</v>
      </c>
      <c r="X51" s="249">
        <v>7.4803989378168946E-5</v>
      </c>
      <c r="Y51" s="249">
        <v>0</v>
      </c>
      <c r="Z51" s="249">
        <v>4.7933038424725434E-5</v>
      </c>
      <c r="AA51" s="249">
        <v>3.5650784940924751E-5</v>
      </c>
      <c r="AB51" s="249">
        <v>1.350711087359675E-5</v>
      </c>
      <c r="AC51" s="249">
        <v>7.9894021211363155E-5</v>
      </c>
      <c r="AD51" s="249">
        <v>6.583731421920724E-5</v>
      </c>
      <c r="AE51" s="249">
        <v>8.036261342690419E-5</v>
      </c>
      <c r="AF51" s="249">
        <v>4.6154307786431784E-5</v>
      </c>
      <c r="AG51" s="249">
        <v>7.3142819145884938E-5</v>
      </c>
      <c r="AH51" s="249">
        <v>1.5959710059476037E-4</v>
      </c>
      <c r="AI51" s="249">
        <v>1.0323313277957658E-4</v>
      </c>
      <c r="AJ51" s="249">
        <v>1.2536884566143077E-4</v>
      </c>
      <c r="AK51" s="249">
        <v>0</v>
      </c>
      <c r="AL51" s="249">
        <v>0</v>
      </c>
      <c r="AM51" s="249">
        <v>0</v>
      </c>
      <c r="AN51" s="249">
        <v>2.4505814646346217E-5</v>
      </c>
      <c r="AO51" s="249">
        <v>1.3655326333589907E-4</v>
      </c>
      <c r="AP51" s="249">
        <v>8.3875442260050202E-5</v>
      </c>
      <c r="AQ51" s="249">
        <v>5.0569082467057395E-4</v>
      </c>
      <c r="AR51" s="249">
        <v>6.3832632043023409E-5</v>
      </c>
      <c r="AS51" s="249">
        <v>4.1152293720098532E-3</v>
      </c>
      <c r="AT51" s="249">
        <v>5.3236148707940592E-3</v>
      </c>
      <c r="AU51" s="249">
        <v>3.733403964637871E-3</v>
      </c>
      <c r="AV51" s="249">
        <v>1.2864206766252027E-4</v>
      </c>
      <c r="AW51" s="249">
        <v>6.0461888759941955E-4</v>
      </c>
      <c r="AX51" s="249">
        <v>1.0633374413192116</v>
      </c>
      <c r="AY51" s="249">
        <v>5.6679657878581013E-3</v>
      </c>
      <c r="AZ51" s="249">
        <v>5.2096451969453018E-3</v>
      </c>
      <c r="BA51" s="249">
        <v>1.0734070486997736E-3</v>
      </c>
      <c r="BB51" s="249">
        <v>3.0230840140064909E-3</v>
      </c>
      <c r="BC51" s="249">
        <v>4.5532109909091926E-3</v>
      </c>
      <c r="BD51" s="249">
        <v>0</v>
      </c>
      <c r="BE51" s="249">
        <v>7.0389716863189303E-3</v>
      </c>
      <c r="BF51" s="249">
        <v>2.7324595874911307E-2</v>
      </c>
      <c r="BG51" s="249">
        <v>7.6888748068872784E-3</v>
      </c>
      <c r="BH51" s="249">
        <v>3.1279311000869379E-3</v>
      </c>
      <c r="BI51" s="249">
        <v>6.8974641568287959E-4</v>
      </c>
      <c r="BJ51" s="249">
        <v>6.0823738831152349E-5</v>
      </c>
      <c r="BK51" s="249">
        <v>7.8092610145475338E-4</v>
      </c>
      <c r="BL51" s="249">
        <v>1.2707283497526271E-3</v>
      </c>
      <c r="BM51" s="249">
        <v>5.9053116785164278E-4</v>
      </c>
      <c r="BN51" s="249">
        <v>1.5473505131783233E-3</v>
      </c>
      <c r="BO51" s="249">
        <v>4.1343782013786393E-4</v>
      </c>
      <c r="BP51" s="249">
        <v>6.6066190519962112E-5</v>
      </c>
      <c r="BQ51" s="249">
        <v>2.0052310123559012E-4</v>
      </c>
      <c r="BR51" s="249">
        <v>1.4556714261735357E-4</v>
      </c>
      <c r="BS51" s="249">
        <v>6.4813321340692693E-5</v>
      </c>
      <c r="BT51" s="249">
        <v>3.6953476718647424E-5</v>
      </c>
      <c r="BU51" s="249">
        <v>4.8717331965565003E-5</v>
      </c>
      <c r="BV51" s="249">
        <v>3.8095897568858878E-5</v>
      </c>
      <c r="BW51" s="249">
        <v>2.1216538554809806E-5</v>
      </c>
      <c r="BX51" s="249">
        <v>7.6981523539792912E-5</v>
      </c>
      <c r="BY51" s="249">
        <v>6.3611376789948537E-5</v>
      </c>
      <c r="BZ51" s="249">
        <v>1.0100134830104432E-3</v>
      </c>
      <c r="CA51" s="249">
        <v>5.5429053636041633E-5</v>
      </c>
      <c r="CB51" s="249">
        <v>8.3937737937652952E-5</v>
      </c>
      <c r="CC51" s="249">
        <v>8.1030456793768259E-5</v>
      </c>
      <c r="CD51" s="249">
        <v>7.6866037063527437E-5</v>
      </c>
      <c r="CE51" s="249">
        <v>7.6219568886288347E-5</v>
      </c>
      <c r="CF51" s="249">
        <v>2.9524091308454281E-5</v>
      </c>
      <c r="CG51" s="249">
        <v>5.6062958233011269E-5</v>
      </c>
      <c r="CH51" s="249">
        <v>8.0153613008037536E-5</v>
      </c>
      <c r="CI51" s="249">
        <v>1.1397962362452802E-4</v>
      </c>
      <c r="CJ51" s="249">
        <v>8.320588215386363E-5</v>
      </c>
      <c r="CK51" s="249">
        <v>6.3038790745341508E-5</v>
      </c>
      <c r="CL51" s="249">
        <v>8.8697982179786498E-5</v>
      </c>
      <c r="CM51" s="249">
        <v>4.3556379819290617E-5</v>
      </c>
      <c r="CN51" s="249">
        <v>4.1786842173532073E-5</v>
      </c>
      <c r="CO51" s="249">
        <v>3.6143303349022547E-5</v>
      </c>
      <c r="CP51" s="249">
        <v>6.4484408572492165E-5</v>
      </c>
      <c r="CQ51" s="249">
        <v>5.0903985151174874E-5</v>
      </c>
      <c r="CR51" s="249">
        <v>4.2387350756807089E-5</v>
      </c>
      <c r="CS51" s="249">
        <v>7.3943299283452072E-5</v>
      </c>
      <c r="CT51" s="249">
        <v>4.612396065548568E-4</v>
      </c>
      <c r="CU51" s="249">
        <v>5.7566682042882577E-5</v>
      </c>
      <c r="CV51" s="249">
        <v>5.2946909384588544E-3</v>
      </c>
      <c r="CW51" s="249">
        <v>4.4743466758303606E-5</v>
      </c>
      <c r="CX51" s="249">
        <v>1.0163483994453353E-4</v>
      </c>
      <c r="CY51" s="249">
        <v>4.8023878791896557E-5</v>
      </c>
      <c r="CZ51" s="249">
        <v>8.6624934355648695E-5</v>
      </c>
      <c r="DA51" s="249">
        <v>1.1246131872890139E-4</v>
      </c>
      <c r="DB51" s="249">
        <v>4.1570323817417769E-5</v>
      </c>
      <c r="DC51" s="249">
        <v>5.4562813115698522E-5</v>
      </c>
      <c r="DD51" s="250">
        <v>8.8027339306194201E-5</v>
      </c>
    </row>
    <row r="52" spans="1:108" x14ac:dyDescent="0.15">
      <c r="A52" s="255" t="s">
        <v>116</v>
      </c>
      <c r="B52" s="248" t="s">
        <v>117</v>
      </c>
      <c r="C52" s="249">
        <v>2.371701540279408E-6</v>
      </c>
      <c r="D52" s="249">
        <v>9.281104801197089E-7</v>
      </c>
      <c r="E52" s="249">
        <v>1.8893881106309992E-6</v>
      </c>
      <c r="F52" s="249">
        <v>3.9109816485965965E-6</v>
      </c>
      <c r="G52" s="249">
        <v>9.045050650906909E-7</v>
      </c>
      <c r="H52" s="249">
        <v>0</v>
      </c>
      <c r="I52" s="249">
        <v>4.4620645333928209E-6</v>
      </c>
      <c r="J52" s="249">
        <v>9.1271327583261554E-7</v>
      </c>
      <c r="K52" s="249">
        <v>5.4683968789046495E-7</v>
      </c>
      <c r="L52" s="249">
        <v>7.2670859690107239E-7</v>
      </c>
      <c r="M52" s="249">
        <v>0</v>
      </c>
      <c r="N52" s="249">
        <v>8.7681330790944361E-7</v>
      </c>
      <c r="O52" s="249">
        <v>6.5684851796285658E-7</v>
      </c>
      <c r="P52" s="249">
        <v>2.4234712558255998E-6</v>
      </c>
      <c r="Q52" s="249">
        <v>6.0311670483786691E-7</v>
      </c>
      <c r="R52" s="249">
        <v>1.3944990260346833E-6</v>
      </c>
      <c r="S52" s="249">
        <v>4.4054112367357733E-7</v>
      </c>
      <c r="T52" s="249">
        <v>7.5626384159089906E-7</v>
      </c>
      <c r="U52" s="249">
        <v>1.3798273655985062E-6</v>
      </c>
      <c r="V52" s="249">
        <v>2.7443211336373783E-6</v>
      </c>
      <c r="W52" s="249">
        <v>0</v>
      </c>
      <c r="X52" s="249">
        <v>1.0535535349773936E-6</v>
      </c>
      <c r="Y52" s="249">
        <v>0</v>
      </c>
      <c r="Z52" s="249">
        <v>7.2347929329577172E-7</v>
      </c>
      <c r="AA52" s="249">
        <v>5.4425877242593695E-7</v>
      </c>
      <c r="AB52" s="249">
        <v>2.0404270733450288E-7</v>
      </c>
      <c r="AC52" s="249">
        <v>1.1316666418016435E-6</v>
      </c>
      <c r="AD52" s="249">
        <v>8.8905814035392422E-7</v>
      </c>
      <c r="AE52" s="249">
        <v>1.2478309033655611E-6</v>
      </c>
      <c r="AF52" s="249">
        <v>7.0648250093872614E-7</v>
      </c>
      <c r="AG52" s="249">
        <v>9.9233079797001178E-7</v>
      </c>
      <c r="AH52" s="249">
        <v>2.3424302392672553E-6</v>
      </c>
      <c r="AI52" s="249">
        <v>1.3315243671563852E-6</v>
      </c>
      <c r="AJ52" s="249">
        <v>1.7687009919574386E-6</v>
      </c>
      <c r="AK52" s="249">
        <v>0</v>
      </c>
      <c r="AL52" s="249">
        <v>0</v>
      </c>
      <c r="AM52" s="249">
        <v>0</v>
      </c>
      <c r="AN52" s="249">
        <v>3.5288442542492592E-7</v>
      </c>
      <c r="AO52" s="249">
        <v>1.5782160846924705E-6</v>
      </c>
      <c r="AP52" s="249">
        <v>1.2285342982118519E-6</v>
      </c>
      <c r="AQ52" s="249">
        <v>9.7063913740521427E-7</v>
      </c>
      <c r="AR52" s="249">
        <v>9.1486414864663277E-7</v>
      </c>
      <c r="AS52" s="249">
        <v>9.3421188798109085E-7</v>
      </c>
      <c r="AT52" s="249">
        <v>7.3755680503541789E-7</v>
      </c>
      <c r="AU52" s="249">
        <v>7.2509618652849804E-7</v>
      </c>
      <c r="AV52" s="249">
        <v>1.1702702917800006E-6</v>
      </c>
      <c r="AW52" s="249">
        <v>1.1569629090360355E-6</v>
      </c>
      <c r="AX52" s="249">
        <v>6.521125563834698E-7</v>
      </c>
      <c r="AY52" s="249">
        <v>1.0021837886152476</v>
      </c>
      <c r="AZ52" s="249">
        <v>5.4128764560448462E-7</v>
      </c>
      <c r="BA52" s="249">
        <v>8.0377425067619648E-7</v>
      </c>
      <c r="BB52" s="249">
        <v>5.3131448942762823E-7</v>
      </c>
      <c r="BC52" s="249">
        <v>7.2839071943656596E-7</v>
      </c>
      <c r="BD52" s="249">
        <v>0</v>
      </c>
      <c r="BE52" s="249">
        <v>4.1184170394962266E-7</v>
      </c>
      <c r="BF52" s="249">
        <v>5.6111620008005374E-7</v>
      </c>
      <c r="BG52" s="249">
        <v>3.6640760441953721E-6</v>
      </c>
      <c r="BH52" s="249">
        <v>3.3397996698456142E-5</v>
      </c>
      <c r="BI52" s="249">
        <v>8.4183715270233644E-7</v>
      </c>
      <c r="BJ52" s="249">
        <v>1.1003233637065608E-6</v>
      </c>
      <c r="BK52" s="249">
        <v>9.7701780093088344E-5</v>
      </c>
      <c r="BL52" s="249">
        <v>1.2831811803864554E-6</v>
      </c>
      <c r="BM52" s="249">
        <v>1.5560032266711252E-6</v>
      </c>
      <c r="BN52" s="249">
        <v>1.2242926108287387E-6</v>
      </c>
      <c r="BO52" s="249">
        <v>6.2869383374695607E-6</v>
      </c>
      <c r="BP52" s="249">
        <v>6.1216626824802996E-7</v>
      </c>
      <c r="BQ52" s="249">
        <v>2.6288270438680009E-6</v>
      </c>
      <c r="BR52" s="249">
        <v>2.2667633313157668E-6</v>
      </c>
      <c r="BS52" s="249">
        <v>9.9931096871868235E-7</v>
      </c>
      <c r="BT52" s="249">
        <v>5.7205009360336085E-7</v>
      </c>
      <c r="BU52" s="249">
        <v>6.9666949290597904E-7</v>
      </c>
      <c r="BV52" s="249">
        <v>3.6943148505279734E-7</v>
      </c>
      <c r="BW52" s="249">
        <v>9.2115304025522789E-8</v>
      </c>
      <c r="BX52" s="249">
        <v>6.2739892116075449E-7</v>
      </c>
      <c r="BY52" s="249">
        <v>1.3842926017824528E-6</v>
      </c>
      <c r="BZ52" s="249">
        <v>1.5876070410172621E-5</v>
      </c>
      <c r="CA52" s="249">
        <v>7.0050031218549373E-7</v>
      </c>
      <c r="CB52" s="249">
        <v>1.7068371585643766E-6</v>
      </c>
      <c r="CC52" s="249">
        <v>1.2528752030192609E-6</v>
      </c>
      <c r="CD52" s="249">
        <v>9.3164056310370275E-7</v>
      </c>
      <c r="CE52" s="249">
        <v>3.088011474852068E-6</v>
      </c>
      <c r="CF52" s="249">
        <v>4.5398130960371546E-7</v>
      </c>
      <c r="CG52" s="249">
        <v>8.2552069129951896E-7</v>
      </c>
      <c r="CH52" s="249">
        <v>1.6306722742005191E-6</v>
      </c>
      <c r="CI52" s="249">
        <v>1.7783040100811829E-6</v>
      </c>
      <c r="CJ52" s="249">
        <v>1.3239449978141374E-6</v>
      </c>
      <c r="CK52" s="249">
        <v>3.6911964453483644E-6</v>
      </c>
      <c r="CL52" s="249">
        <v>1.3883686408526583E-5</v>
      </c>
      <c r="CM52" s="249">
        <v>5.8691009869992952E-7</v>
      </c>
      <c r="CN52" s="249">
        <v>5.8814613474579111E-7</v>
      </c>
      <c r="CO52" s="249">
        <v>4.8061021010027767E-7</v>
      </c>
      <c r="CP52" s="249">
        <v>1.0084692227182328E-6</v>
      </c>
      <c r="CQ52" s="249">
        <v>7.5131529779160673E-7</v>
      </c>
      <c r="CR52" s="249">
        <v>6.2892319828252435E-7</v>
      </c>
      <c r="CS52" s="249">
        <v>1.1597645852450306E-6</v>
      </c>
      <c r="CT52" s="249">
        <v>9.3774027153057899E-6</v>
      </c>
      <c r="CU52" s="249">
        <v>1.1916370011112557E-6</v>
      </c>
      <c r="CV52" s="249">
        <v>8.3247589819494282E-5</v>
      </c>
      <c r="CW52" s="249">
        <v>1.234477150198069E-6</v>
      </c>
      <c r="CX52" s="249">
        <v>1.6491110459638394E-6</v>
      </c>
      <c r="CY52" s="249">
        <v>7.2215953364858329E-7</v>
      </c>
      <c r="CZ52" s="249">
        <v>1.3175902365464661E-6</v>
      </c>
      <c r="DA52" s="249">
        <v>1.3013753404496437E-5</v>
      </c>
      <c r="DB52" s="249">
        <v>8.6567500148104026E-7</v>
      </c>
      <c r="DC52" s="249">
        <v>3.2397551353820791E-7</v>
      </c>
      <c r="DD52" s="250">
        <v>3.932410162475897E-6</v>
      </c>
    </row>
    <row r="53" spans="1:108" x14ac:dyDescent="0.15">
      <c r="A53" s="255" t="s">
        <v>118</v>
      </c>
      <c r="B53" s="248" t="s">
        <v>119</v>
      </c>
      <c r="C53" s="249">
        <v>2.6447974019118768E-7</v>
      </c>
      <c r="D53" s="249">
        <v>1.057261136464637E-7</v>
      </c>
      <c r="E53" s="249">
        <v>2.1926744117829949E-7</v>
      </c>
      <c r="F53" s="249">
        <v>4.3319525788951868E-7</v>
      </c>
      <c r="G53" s="249">
        <v>1.2597000031207204E-7</v>
      </c>
      <c r="H53" s="249">
        <v>0</v>
      </c>
      <c r="I53" s="249">
        <v>5.0203190704680623E-7</v>
      </c>
      <c r="J53" s="249">
        <v>1.1051266003068324E-7</v>
      </c>
      <c r="K53" s="249">
        <v>6.98041064876704E-8</v>
      </c>
      <c r="L53" s="249">
        <v>9.3109155167598435E-8</v>
      </c>
      <c r="M53" s="249">
        <v>0</v>
      </c>
      <c r="N53" s="249">
        <v>1.0041175945665711E-7</v>
      </c>
      <c r="O53" s="249">
        <v>8.0888414426252995E-8</v>
      </c>
      <c r="P53" s="249">
        <v>2.7115768738877613E-7</v>
      </c>
      <c r="Q53" s="249">
        <v>7.6628853691832609E-8</v>
      </c>
      <c r="R53" s="249">
        <v>1.6145172645165167E-7</v>
      </c>
      <c r="S53" s="249">
        <v>5.3345650164958655E-8</v>
      </c>
      <c r="T53" s="249">
        <v>9.0353783598046021E-8</v>
      </c>
      <c r="U53" s="249">
        <v>1.5590054763442901E-7</v>
      </c>
      <c r="V53" s="249">
        <v>3.1802090915346225E-7</v>
      </c>
      <c r="W53" s="249">
        <v>0</v>
      </c>
      <c r="X53" s="249">
        <v>1.2157440772252169E-7</v>
      </c>
      <c r="Y53" s="249">
        <v>0</v>
      </c>
      <c r="Z53" s="249">
        <v>8.5555672925458461E-8</v>
      </c>
      <c r="AA53" s="249">
        <v>7.1393213747977144E-8</v>
      </c>
      <c r="AB53" s="249">
        <v>2.3623623314835336E-8</v>
      </c>
      <c r="AC53" s="249">
        <v>1.2775555530868713E-7</v>
      </c>
      <c r="AD53" s="249">
        <v>1.1317222122918166E-7</v>
      </c>
      <c r="AE53" s="249">
        <v>1.4391208801708585E-7</v>
      </c>
      <c r="AF53" s="249">
        <v>8.5391222887549536E-8</v>
      </c>
      <c r="AG53" s="249">
        <v>1.1766033579062487E-7</v>
      </c>
      <c r="AH53" s="249">
        <v>2.7457470370005173E-7</v>
      </c>
      <c r="AI53" s="249">
        <v>1.7174621716374216E-7</v>
      </c>
      <c r="AJ53" s="249">
        <v>2.1687247565951416E-7</v>
      </c>
      <c r="AK53" s="249">
        <v>0</v>
      </c>
      <c r="AL53" s="249">
        <v>0</v>
      </c>
      <c r="AM53" s="249">
        <v>0</v>
      </c>
      <c r="AN53" s="249">
        <v>4.5177234863364454E-8</v>
      </c>
      <c r="AO53" s="249">
        <v>1.8070915317625772E-7</v>
      </c>
      <c r="AP53" s="249">
        <v>1.425040384089947E-7</v>
      </c>
      <c r="AQ53" s="249">
        <v>1.1617602016256317E-7</v>
      </c>
      <c r="AR53" s="249">
        <v>1.1110450292675759E-7</v>
      </c>
      <c r="AS53" s="249">
        <v>8.0428367920480428E-6</v>
      </c>
      <c r="AT53" s="249">
        <v>1.1444789112954482E-5</v>
      </c>
      <c r="AU53" s="249">
        <v>2.4755533614982898E-5</v>
      </c>
      <c r="AV53" s="249">
        <v>1.0316862046417659E-6</v>
      </c>
      <c r="AW53" s="249">
        <v>1.5906019169002123E-7</v>
      </c>
      <c r="AX53" s="249">
        <v>7.8228444143166889E-6</v>
      </c>
      <c r="AY53" s="249">
        <v>1.2802243609532747E-7</v>
      </c>
      <c r="AZ53" s="249">
        <v>1.0004008093637335</v>
      </c>
      <c r="BA53" s="249">
        <v>1.2191522503229137E-7</v>
      </c>
      <c r="BB53" s="249">
        <v>4.9483370479901848E-6</v>
      </c>
      <c r="BC53" s="249">
        <v>1.1341104918006358E-6</v>
      </c>
      <c r="BD53" s="249">
        <v>0</v>
      </c>
      <c r="BE53" s="249">
        <v>1.0523664719451354E-7</v>
      </c>
      <c r="BF53" s="249">
        <v>2.7683066558261901E-7</v>
      </c>
      <c r="BG53" s="249">
        <v>2.2520957194808524E-5</v>
      </c>
      <c r="BH53" s="249">
        <v>7.8856800372566364E-7</v>
      </c>
      <c r="BI53" s="249">
        <v>9.8294939910639071E-8</v>
      </c>
      <c r="BJ53" s="249">
        <v>1.1249780169482854E-7</v>
      </c>
      <c r="BK53" s="249">
        <v>1.1359753212695004E-6</v>
      </c>
      <c r="BL53" s="249">
        <v>4.7035056524601988E-7</v>
      </c>
      <c r="BM53" s="249">
        <v>2.8332267371279733E-6</v>
      </c>
      <c r="BN53" s="249">
        <v>1.0541987757303445E-5</v>
      </c>
      <c r="BO53" s="249">
        <v>7.2378165669716234E-7</v>
      </c>
      <c r="BP53" s="249">
        <v>8.0663878380750966E-8</v>
      </c>
      <c r="BQ53" s="249">
        <v>3.3559919688003627E-7</v>
      </c>
      <c r="BR53" s="249">
        <v>2.6923093034565071E-7</v>
      </c>
      <c r="BS53" s="249">
        <v>1.2641397841771365E-7</v>
      </c>
      <c r="BT53" s="249">
        <v>8.0183339609548146E-8</v>
      </c>
      <c r="BU53" s="249">
        <v>1.016510966683555E-7</v>
      </c>
      <c r="BV53" s="249">
        <v>5.3966086658668942E-8</v>
      </c>
      <c r="BW53" s="249">
        <v>1.6242977069793713E-8</v>
      </c>
      <c r="BX53" s="249">
        <v>2.1795123785822858E-7</v>
      </c>
      <c r="BY53" s="249">
        <v>1.1385487166312178E-7</v>
      </c>
      <c r="BZ53" s="249">
        <v>1.7272715585119075E-6</v>
      </c>
      <c r="CA53" s="249">
        <v>1.0989621119008771E-7</v>
      </c>
      <c r="CB53" s="249">
        <v>1.5292826493908461E-7</v>
      </c>
      <c r="CC53" s="249">
        <v>1.4214105003157911E-7</v>
      </c>
      <c r="CD53" s="249">
        <v>1.2555651906712465E-7</v>
      </c>
      <c r="CE53" s="249">
        <v>1.4657400463137009E-7</v>
      </c>
      <c r="CF53" s="249">
        <v>5.0203808417616792E-8</v>
      </c>
      <c r="CG53" s="249">
        <v>1.1441033676673665E-7</v>
      </c>
      <c r="CH53" s="249">
        <v>1.4713379677441425E-7</v>
      </c>
      <c r="CI53" s="249">
        <v>2.9876989963661951E-7</v>
      </c>
      <c r="CJ53" s="249">
        <v>1.6857402529166407E-7</v>
      </c>
      <c r="CK53" s="249">
        <v>1.0453944686607878E-7</v>
      </c>
      <c r="CL53" s="249">
        <v>5.9401451736995988E-6</v>
      </c>
      <c r="CM53" s="249">
        <v>7.9593098721777568E-8</v>
      </c>
      <c r="CN53" s="249">
        <v>7.2200441981352861E-8</v>
      </c>
      <c r="CO53" s="249">
        <v>6.8712619578799994E-7</v>
      </c>
      <c r="CP53" s="249">
        <v>1.3303124004157674E-7</v>
      </c>
      <c r="CQ53" s="249">
        <v>1.0290495550237048E-7</v>
      </c>
      <c r="CR53" s="249">
        <v>8.0450980461589907E-8</v>
      </c>
      <c r="CS53" s="249">
        <v>1.4473536706135715E-7</v>
      </c>
      <c r="CT53" s="249">
        <v>8.06508374600518E-7</v>
      </c>
      <c r="CU53" s="249">
        <v>1.1433882721282879E-7</v>
      </c>
      <c r="CV53" s="249">
        <v>9.1742281545018582E-6</v>
      </c>
      <c r="CW53" s="249">
        <v>5.4789667089729659E-7</v>
      </c>
      <c r="CX53" s="249">
        <v>1.7757969451661263E-7</v>
      </c>
      <c r="CY53" s="249">
        <v>8.6018565868113408E-8</v>
      </c>
      <c r="CZ53" s="249">
        <v>1.5832541262354933E-7</v>
      </c>
      <c r="DA53" s="249">
        <v>2.0192308885500597E-7</v>
      </c>
      <c r="DB53" s="249">
        <v>7.1989393616190098E-8</v>
      </c>
      <c r="DC53" s="249">
        <v>7.7598848951786594E-8</v>
      </c>
      <c r="DD53" s="250">
        <v>1.459334330576228E-6</v>
      </c>
    </row>
    <row r="54" spans="1:108" x14ac:dyDescent="0.15">
      <c r="A54" s="251" t="s">
        <v>120</v>
      </c>
      <c r="B54" s="252" t="s">
        <v>121</v>
      </c>
      <c r="C54" s="253">
        <v>1.8680474208873975E-5</v>
      </c>
      <c r="D54" s="253">
        <v>1.5052117270801721E-5</v>
      </c>
      <c r="E54" s="253">
        <v>1.4146941372635618E-5</v>
      </c>
      <c r="F54" s="253">
        <v>2.5940346397449135E-5</v>
      </c>
      <c r="G54" s="253">
        <v>3.184657316619624E-5</v>
      </c>
      <c r="H54" s="253">
        <v>0</v>
      </c>
      <c r="I54" s="253">
        <v>9.591248546947518E-5</v>
      </c>
      <c r="J54" s="253">
        <v>1.1317473192330253E-5</v>
      </c>
      <c r="K54" s="253">
        <v>6.6706622943456768E-6</v>
      </c>
      <c r="L54" s="253">
        <v>8.2707243687483593E-6</v>
      </c>
      <c r="M54" s="253">
        <v>0</v>
      </c>
      <c r="N54" s="253">
        <v>7.716870209925422E-6</v>
      </c>
      <c r="O54" s="253">
        <v>9.0674465684307054E-6</v>
      </c>
      <c r="P54" s="253">
        <v>1.7474221559314283E-5</v>
      </c>
      <c r="Q54" s="253">
        <v>7.870141296060502E-5</v>
      </c>
      <c r="R54" s="253">
        <v>1.2896008223834631E-5</v>
      </c>
      <c r="S54" s="253">
        <v>5.886674796568052E-6</v>
      </c>
      <c r="T54" s="253">
        <v>1.3249900812393032E-5</v>
      </c>
      <c r="U54" s="253">
        <v>1.0872165581424909E-5</v>
      </c>
      <c r="V54" s="253">
        <v>2.2344246983536821E-5</v>
      </c>
      <c r="W54" s="253">
        <v>0</v>
      </c>
      <c r="X54" s="253">
        <v>1.0360748443874336E-5</v>
      </c>
      <c r="Y54" s="253">
        <v>0</v>
      </c>
      <c r="Z54" s="253">
        <v>1.0315177886640507E-5</v>
      </c>
      <c r="AA54" s="253">
        <v>6.7266373033669639E-6</v>
      </c>
      <c r="AB54" s="253">
        <v>2.8063303707715102E-6</v>
      </c>
      <c r="AC54" s="253">
        <v>1.2329365068647431E-5</v>
      </c>
      <c r="AD54" s="253">
        <v>1.0364726417127382E-5</v>
      </c>
      <c r="AE54" s="253">
        <v>9.8365453653253317E-6</v>
      </c>
      <c r="AF54" s="253">
        <v>7.7067803728539329E-6</v>
      </c>
      <c r="AG54" s="253">
        <v>1.2570141527132207E-5</v>
      </c>
      <c r="AH54" s="253">
        <v>2.1955047214768905E-5</v>
      </c>
      <c r="AI54" s="253">
        <v>1.439650342083223E-5</v>
      </c>
      <c r="AJ54" s="253">
        <v>3.2486169551942731E-5</v>
      </c>
      <c r="AK54" s="253">
        <v>0</v>
      </c>
      <c r="AL54" s="253">
        <v>0</v>
      </c>
      <c r="AM54" s="253">
        <v>0</v>
      </c>
      <c r="AN54" s="253">
        <v>4.7197979290813386E-6</v>
      </c>
      <c r="AO54" s="253">
        <v>2.8351318783257519E-5</v>
      </c>
      <c r="AP54" s="253">
        <v>1.8003930408453057E-5</v>
      </c>
      <c r="AQ54" s="253">
        <v>9.8952503263610016E-6</v>
      </c>
      <c r="AR54" s="253">
        <v>3.1474922674341177E-5</v>
      </c>
      <c r="AS54" s="253">
        <v>1.467257227949139E-4</v>
      </c>
      <c r="AT54" s="253">
        <v>1.5288776646115061E-4</v>
      </c>
      <c r="AU54" s="253">
        <v>4.7515410001283003E-4</v>
      </c>
      <c r="AV54" s="253">
        <v>2.6099596836885114E-3</v>
      </c>
      <c r="AW54" s="253">
        <v>1.6607788408878001E-3</v>
      </c>
      <c r="AX54" s="253">
        <v>6.5423082420264646E-4</v>
      </c>
      <c r="AY54" s="253">
        <v>1.2113061700572149E-3</v>
      </c>
      <c r="AZ54" s="253">
        <v>5.1788618175336351E-4</v>
      </c>
      <c r="BA54" s="253">
        <v>1.0049483949927986</v>
      </c>
      <c r="BB54" s="253">
        <v>1.3893662745725721E-3</v>
      </c>
      <c r="BC54" s="253">
        <v>3.9462159514050925E-4</v>
      </c>
      <c r="BD54" s="253">
        <v>0</v>
      </c>
      <c r="BE54" s="253">
        <v>7.9284893047057339E-4</v>
      </c>
      <c r="BF54" s="253">
        <v>1.335020054981509E-4</v>
      </c>
      <c r="BG54" s="253">
        <v>1.0829825784841414E-4</v>
      </c>
      <c r="BH54" s="253">
        <v>1.1153316121357861E-3</v>
      </c>
      <c r="BI54" s="253">
        <v>8.044924524726587E-4</v>
      </c>
      <c r="BJ54" s="253">
        <v>1.1458631588533293E-5</v>
      </c>
      <c r="BK54" s="253">
        <v>4.5046165938278994E-4</v>
      </c>
      <c r="BL54" s="253">
        <v>3.6437485844702998E-4</v>
      </c>
      <c r="BM54" s="253">
        <v>1.3359389072280402E-4</v>
      </c>
      <c r="BN54" s="253">
        <v>2.132565275317588E-4</v>
      </c>
      <c r="BO54" s="253">
        <v>4.3015145536146422E-5</v>
      </c>
      <c r="BP54" s="253">
        <v>1.3529387066510502E-5</v>
      </c>
      <c r="BQ54" s="253">
        <v>5.2163456331458245E-5</v>
      </c>
      <c r="BR54" s="253">
        <v>1.708377589637906E-5</v>
      </c>
      <c r="BS54" s="253">
        <v>2.9369491548464221E-5</v>
      </c>
      <c r="BT54" s="253">
        <v>6.6153105429951675E-6</v>
      </c>
      <c r="BU54" s="253">
        <v>1.6379568933712428E-5</v>
      </c>
      <c r="BV54" s="253">
        <v>1.0248773845958703E-5</v>
      </c>
      <c r="BW54" s="253">
        <v>5.5188079133805336E-6</v>
      </c>
      <c r="BX54" s="253">
        <v>4.6384339022093908E-5</v>
      </c>
      <c r="BY54" s="253">
        <v>7.5030894293293534E-6</v>
      </c>
      <c r="BZ54" s="253">
        <v>1.1407332964380644E-4</v>
      </c>
      <c r="CA54" s="253">
        <v>4.9552350183001543E-5</v>
      </c>
      <c r="CB54" s="253">
        <v>2.6552598881053543E-5</v>
      </c>
      <c r="CC54" s="253">
        <v>2.1424036861044094E-5</v>
      </c>
      <c r="CD54" s="253">
        <v>1.4482075331691536E-5</v>
      </c>
      <c r="CE54" s="253">
        <v>1.0116661247661154E-4</v>
      </c>
      <c r="CF54" s="253">
        <v>4.8045973386384672E-6</v>
      </c>
      <c r="CG54" s="253">
        <v>9.892356786639759E-6</v>
      </c>
      <c r="CH54" s="253">
        <v>8.4469735819873382E-5</v>
      </c>
      <c r="CI54" s="253">
        <v>2.903157441525795E-5</v>
      </c>
      <c r="CJ54" s="253">
        <v>3.4741034641687927E-5</v>
      </c>
      <c r="CK54" s="253">
        <v>4.0735887537917003E-5</v>
      </c>
      <c r="CL54" s="253">
        <v>4.6409627403290429E-5</v>
      </c>
      <c r="CM54" s="253">
        <v>5.8282342326197E-5</v>
      </c>
      <c r="CN54" s="253">
        <v>3.2259014961875445E-5</v>
      </c>
      <c r="CO54" s="253">
        <v>1.028084677906261E-5</v>
      </c>
      <c r="CP54" s="253">
        <v>2.5640149246923924E-5</v>
      </c>
      <c r="CQ54" s="253">
        <v>9.2286920152298879E-6</v>
      </c>
      <c r="CR54" s="253">
        <v>8.003515992624216E-6</v>
      </c>
      <c r="CS54" s="253">
        <v>1.1331912210987159E-5</v>
      </c>
      <c r="CT54" s="253">
        <v>4.5499370384699168E-5</v>
      </c>
      <c r="CU54" s="253">
        <v>3.0761603010631743E-5</v>
      </c>
      <c r="CV54" s="253">
        <v>4.6468803645626026E-4</v>
      </c>
      <c r="CW54" s="253">
        <v>1.7101471039352225E-5</v>
      </c>
      <c r="CX54" s="253">
        <v>2.9149629694346804E-5</v>
      </c>
      <c r="CY54" s="253">
        <v>1.3236166648873037E-5</v>
      </c>
      <c r="CZ54" s="253">
        <v>1.6507707434741084E-5</v>
      </c>
      <c r="DA54" s="253">
        <v>5.4600764771107376E-5</v>
      </c>
      <c r="DB54" s="253">
        <v>1.421146313762142E-5</v>
      </c>
      <c r="DC54" s="253">
        <v>7.1702580338372246E-5</v>
      </c>
      <c r="DD54" s="254">
        <v>1.2196185899310829E-4</v>
      </c>
    </row>
    <row r="55" spans="1:108" x14ac:dyDescent="0.15">
      <c r="A55" s="255" t="s">
        <v>122</v>
      </c>
      <c r="B55" s="248" t="s">
        <v>425</v>
      </c>
      <c r="C55" s="249">
        <v>8.6417816285352154E-7</v>
      </c>
      <c r="D55" s="249">
        <v>7.4860995705961855E-7</v>
      </c>
      <c r="E55" s="249">
        <v>1.5837182664312289E-6</v>
      </c>
      <c r="F55" s="249">
        <v>3.6186506085889921E-6</v>
      </c>
      <c r="G55" s="249">
        <v>1.5424555747097897E-6</v>
      </c>
      <c r="H55" s="249">
        <v>0</v>
      </c>
      <c r="I55" s="249">
        <v>1.3594959591949841E-6</v>
      </c>
      <c r="J55" s="249">
        <v>1.006310651465557E-6</v>
      </c>
      <c r="K55" s="249">
        <v>7.2099873761543046E-7</v>
      </c>
      <c r="L55" s="249">
        <v>7.9139793340654678E-7</v>
      </c>
      <c r="M55" s="249">
        <v>0</v>
      </c>
      <c r="N55" s="249">
        <v>1.0839089493557459E-6</v>
      </c>
      <c r="O55" s="249">
        <v>8.5034372957373179E-7</v>
      </c>
      <c r="P55" s="249">
        <v>2.006932541912988E-6</v>
      </c>
      <c r="Q55" s="249">
        <v>1.0406951853983569E-6</v>
      </c>
      <c r="R55" s="249">
        <v>9.6443738340580418E-7</v>
      </c>
      <c r="S55" s="249">
        <v>6.7944847464323278E-7</v>
      </c>
      <c r="T55" s="249">
        <v>7.4182529289461395E-7</v>
      </c>
      <c r="U55" s="249">
        <v>6.9554566952696145E-7</v>
      </c>
      <c r="V55" s="249">
        <v>1.2516566622106395E-6</v>
      </c>
      <c r="W55" s="249">
        <v>0</v>
      </c>
      <c r="X55" s="249">
        <v>7.277383699131121E-7</v>
      </c>
      <c r="Y55" s="249">
        <v>0</v>
      </c>
      <c r="Z55" s="249">
        <v>2.9909817675198172E-6</v>
      </c>
      <c r="AA55" s="249">
        <v>1.6949268827414117E-6</v>
      </c>
      <c r="AB55" s="249">
        <v>1.2965104851497852E-7</v>
      </c>
      <c r="AC55" s="249">
        <v>8.6547645115616295E-7</v>
      </c>
      <c r="AD55" s="249">
        <v>6.5388286794967502E-7</v>
      </c>
      <c r="AE55" s="249">
        <v>1.4277706858637495E-6</v>
      </c>
      <c r="AF55" s="249">
        <v>1.9069493793310207E-6</v>
      </c>
      <c r="AG55" s="249">
        <v>7.0413002190301305E-7</v>
      </c>
      <c r="AH55" s="249">
        <v>1.214938193617056E-6</v>
      </c>
      <c r="AI55" s="249">
        <v>8.4745784812389955E-7</v>
      </c>
      <c r="AJ55" s="249">
        <v>1.7760122094429234E-6</v>
      </c>
      <c r="AK55" s="249">
        <v>0</v>
      </c>
      <c r="AL55" s="249">
        <v>0</v>
      </c>
      <c r="AM55" s="249">
        <v>0</v>
      </c>
      <c r="AN55" s="249">
        <v>5.0233732256338788E-7</v>
      </c>
      <c r="AO55" s="249">
        <v>6.9367204154367999E-7</v>
      </c>
      <c r="AP55" s="249">
        <v>6.2893016950274114E-7</v>
      </c>
      <c r="AQ55" s="249">
        <v>2.8982375057278368E-6</v>
      </c>
      <c r="AR55" s="249">
        <v>9.0681785210158329E-7</v>
      </c>
      <c r="AS55" s="249">
        <v>2.6761662186146855E-5</v>
      </c>
      <c r="AT55" s="249">
        <v>1.5489353304326193E-6</v>
      </c>
      <c r="AU55" s="249">
        <v>1.1368088265511261E-6</v>
      </c>
      <c r="AV55" s="249">
        <v>3.0012452219738276E-6</v>
      </c>
      <c r="AW55" s="249">
        <v>1.6360353528470478E-6</v>
      </c>
      <c r="AX55" s="249">
        <v>1.3278277641129918E-6</v>
      </c>
      <c r="AY55" s="249">
        <v>6.1373186842594738E-7</v>
      </c>
      <c r="AZ55" s="249">
        <v>1.3933341176899596E-6</v>
      </c>
      <c r="BA55" s="249">
        <v>1.4071626751581454E-6</v>
      </c>
      <c r="BB55" s="249">
        <v>1.0001289896061958</v>
      </c>
      <c r="BC55" s="249">
        <v>1.4159481659064894E-6</v>
      </c>
      <c r="BD55" s="249">
        <v>0</v>
      </c>
      <c r="BE55" s="249">
        <v>1.7069008501828146E-4</v>
      </c>
      <c r="BF55" s="249">
        <v>1.2368115917767953E-6</v>
      </c>
      <c r="BG55" s="249">
        <v>5.4608716845320411E-5</v>
      </c>
      <c r="BH55" s="249">
        <v>1.7359080481989123E-5</v>
      </c>
      <c r="BI55" s="249">
        <v>1.7533473860487878E-6</v>
      </c>
      <c r="BJ55" s="249">
        <v>2.6580245865692017E-6</v>
      </c>
      <c r="BK55" s="249">
        <v>2.4629587735542612E-5</v>
      </c>
      <c r="BL55" s="249">
        <v>9.4277241539857145E-6</v>
      </c>
      <c r="BM55" s="249">
        <v>4.4019311056469834E-5</v>
      </c>
      <c r="BN55" s="249">
        <v>1.4257403734370134E-4</v>
      </c>
      <c r="BO55" s="249">
        <v>2.3532380076549399E-6</v>
      </c>
      <c r="BP55" s="249">
        <v>9.4995358300975727E-7</v>
      </c>
      <c r="BQ55" s="249">
        <v>1.9333828552701164E-6</v>
      </c>
      <c r="BR55" s="249">
        <v>1.2822702072019716E-6</v>
      </c>
      <c r="BS55" s="249">
        <v>5.9080056680016083E-6</v>
      </c>
      <c r="BT55" s="249">
        <v>3.2959707625121563E-6</v>
      </c>
      <c r="BU55" s="249">
        <v>7.8519508755184521E-6</v>
      </c>
      <c r="BV55" s="249">
        <v>3.2662622814434466E-6</v>
      </c>
      <c r="BW55" s="249">
        <v>4.3882074451979236E-7</v>
      </c>
      <c r="BX55" s="249">
        <v>2.5460953050508756E-6</v>
      </c>
      <c r="BY55" s="249">
        <v>1.8314939374674911E-6</v>
      </c>
      <c r="BZ55" s="249">
        <v>3.2582420694712045E-6</v>
      </c>
      <c r="CA55" s="249">
        <v>3.9464724306146676E-6</v>
      </c>
      <c r="CB55" s="249">
        <v>1.651627569919641E-6</v>
      </c>
      <c r="CC55" s="249">
        <v>4.7276688463699979E-6</v>
      </c>
      <c r="CD55" s="249">
        <v>1.6147545499529148E-6</v>
      </c>
      <c r="CE55" s="249">
        <v>2.3503239876263636E-6</v>
      </c>
      <c r="CF55" s="249">
        <v>4.1084333541802322E-7</v>
      </c>
      <c r="CG55" s="249">
        <v>1.3252460980396962E-6</v>
      </c>
      <c r="CH55" s="249">
        <v>3.5358596440422399E-6</v>
      </c>
      <c r="CI55" s="249">
        <v>9.236687199162576E-6</v>
      </c>
      <c r="CJ55" s="249">
        <v>2.8308978355534557E-6</v>
      </c>
      <c r="CK55" s="249">
        <v>5.9777609217748672E-6</v>
      </c>
      <c r="CL55" s="249">
        <v>2.5278168345460799E-5</v>
      </c>
      <c r="CM55" s="249">
        <v>1.0866314644398957E-6</v>
      </c>
      <c r="CN55" s="249">
        <v>1.8831682367362294E-6</v>
      </c>
      <c r="CO55" s="249">
        <v>1.2244447444533335E-6</v>
      </c>
      <c r="CP55" s="249">
        <v>7.6938620007767018E-7</v>
      </c>
      <c r="CQ55" s="249">
        <v>1.6216038368636179E-6</v>
      </c>
      <c r="CR55" s="249">
        <v>6.4085565378765979E-7</v>
      </c>
      <c r="CS55" s="249">
        <v>2.8226225201689223E-6</v>
      </c>
      <c r="CT55" s="249">
        <v>3.3278439215373777E-6</v>
      </c>
      <c r="CU55" s="249">
        <v>8.1084179863780155E-6</v>
      </c>
      <c r="CV55" s="249">
        <v>1.1336707528056606E-5</v>
      </c>
      <c r="CW55" s="249">
        <v>1.2787490380655561E-5</v>
      </c>
      <c r="CX55" s="249">
        <v>1.3422083854237421E-6</v>
      </c>
      <c r="CY55" s="249">
        <v>4.0043433825963273E-6</v>
      </c>
      <c r="CZ55" s="249">
        <v>1.2181898275100228E-6</v>
      </c>
      <c r="DA55" s="249">
        <v>1.0237027467297444E-5</v>
      </c>
      <c r="DB55" s="249">
        <v>1.0066195912021023E-6</v>
      </c>
      <c r="DC55" s="249">
        <v>1.1179924191235779E-6</v>
      </c>
      <c r="DD55" s="250">
        <v>6.4682872587334845E-6</v>
      </c>
    </row>
    <row r="56" spans="1:108" x14ac:dyDescent="0.15">
      <c r="A56" s="255" t="s">
        <v>123</v>
      </c>
      <c r="B56" s="248" t="s">
        <v>124</v>
      </c>
      <c r="C56" s="249">
        <v>1.6666087928772989E-5</v>
      </c>
      <c r="D56" s="249">
        <v>1.1826160666530227E-5</v>
      </c>
      <c r="E56" s="249">
        <v>1.6274940218614747E-5</v>
      </c>
      <c r="F56" s="249">
        <v>2.6160492597663977E-5</v>
      </c>
      <c r="G56" s="249">
        <v>8.5579188347062503E-6</v>
      </c>
      <c r="H56" s="249">
        <v>0</v>
      </c>
      <c r="I56" s="249">
        <v>4.3662036248388049E-5</v>
      </c>
      <c r="J56" s="249">
        <v>9.1360093612072595E-6</v>
      </c>
      <c r="K56" s="249">
        <v>5.4150883000948452E-6</v>
      </c>
      <c r="L56" s="249">
        <v>6.1724808691720304E-6</v>
      </c>
      <c r="M56" s="249">
        <v>0</v>
      </c>
      <c r="N56" s="249">
        <v>7.4308906155082297E-6</v>
      </c>
      <c r="O56" s="249">
        <v>6.9863531581681338E-6</v>
      </c>
      <c r="P56" s="249">
        <v>2.0617983949167318E-5</v>
      </c>
      <c r="Q56" s="249">
        <v>8.9475435464511032E-6</v>
      </c>
      <c r="R56" s="249">
        <v>9.6905352659077882E-6</v>
      </c>
      <c r="S56" s="249">
        <v>5.2005930776164443E-6</v>
      </c>
      <c r="T56" s="249">
        <v>1.2439177931252921E-5</v>
      </c>
      <c r="U56" s="249">
        <v>9.041295348938708E-6</v>
      </c>
      <c r="V56" s="249">
        <v>2.4355338527324801E-5</v>
      </c>
      <c r="W56" s="249">
        <v>0</v>
      </c>
      <c r="X56" s="249">
        <v>7.1865709946170114E-6</v>
      </c>
      <c r="Y56" s="249">
        <v>0</v>
      </c>
      <c r="Z56" s="249">
        <v>6.0888624812873509E-6</v>
      </c>
      <c r="AA56" s="249">
        <v>6.0201722202731622E-6</v>
      </c>
      <c r="AB56" s="249">
        <v>1.0851148980646725E-6</v>
      </c>
      <c r="AC56" s="249">
        <v>2.079550323427904E-5</v>
      </c>
      <c r="AD56" s="249">
        <v>7.6835420346306389E-6</v>
      </c>
      <c r="AE56" s="249">
        <v>9.7506616609286852E-6</v>
      </c>
      <c r="AF56" s="249">
        <v>7.3814278810792365E-6</v>
      </c>
      <c r="AG56" s="249">
        <v>1.0023634970436886E-5</v>
      </c>
      <c r="AH56" s="249">
        <v>1.9868633351451627E-5</v>
      </c>
      <c r="AI56" s="249">
        <v>9.8727251423034761E-6</v>
      </c>
      <c r="AJ56" s="249">
        <v>1.785724337485828E-5</v>
      </c>
      <c r="AK56" s="249">
        <v>0</v>
      </c>
      <c r="AL56" s="249">
        <v>0</v>
      </c>
      <c r="AM56" s="249">
        <v>0</v>
      </c>
      <c r="AN56" s="249">
        <v>5.105427719104549E-6</v>
      </c>
      <c r="AO56" s="249">
        <v>1.4838286923015341E-5</v>
      </c>
      <c r="AP56" s="249">
        <v>9.8692510861179531E-6</v>
      </c>
      <c r="AQ56" s="249">
        <v>7.8411105351910347E-6</v>
      </c>
      <c r="AR56" s="249">
        <v>9.3562063915590217E-6</v>
      </c>
      <c r="AS56" s="249">
        <v>9.2187145537450503E-6</v>
      </c>
      <c r="AT56" s="249">
        <v>3.132070728170335E-5</v>
      </c>
      <c r="AU56" s="249">
        <v>7.0682830145785398E-6</v>
      </c>
      <c r="AV56" s="249">
        <v>1.5338018312317199E-5</v>
      </c>
      <c r="AW56" s="249">
        <v>1.0987318393470128E-5</v>
      </c>
      <c r="AX56" s="249">
        <v>1.3577368616775088E-5</v>
      </c>
      <c r="AY56" s="249">
        <v>5.7814985663054847E-6</v>
      </c>
      <c r="AZ56" s="249">
        <v>6.1086968473384953E-6</v>
      </c>
      <c r="BA56" s="249">
        <v>8.485078448845604E-6</v>
      </c>
      <c r="BB56" s="249">
        <v>5.3153168771403304E-5</v>
      </c>
      <c r="BC56" s="249">
        <v>1.0241177349871931</v>
      </c>
      <c r="BD56" s="249">
        <v>0</v>
      </c>
      <c r="BE56" s="249">
        <v>4.6886890567100387E-6</v>
      </c>
      <c r="BF56" s="249">
        <v>6.3422456500866712E-6</v>
      </c>
      <c r="BG56" s="249">
        <v>6.962855823583312E-6</v>
      </c>
      <c r="BH56" s="249">
        <v>1.5714464587878906E-5</v>
      </c>
      <c r="BI56" s="249">
        <v>1.0286752865883277E-5</v>
      </c>
      <c r="BJ56" s="249">
        <v>4.2965300295248269E-5</v>
      </c>
      <c r="BK56" s="249">
        <v>2.0292411851950007E-5</v>
      </c>
      <c r="BL56" s="249">
        <v>1.6127037721139621E-5</v>
      </c>
      <c r="BM56" s="249">
        <v>3.8022717438768824E-5</v>
      </c>
      <c r="BN56" s="249">
        <v>4.7313999292166172E-5</v>
      </c>
      <c r="BO56" s="249">
        <v>3.4077763544406337E-5</v>
      </c>
      <c r="BP56" s="249">
        <v>9.4958145929138793E-6</v>
      </c>
      <c r="BQ56" s="249">
        <v>1.5115412641981728E-5</v>
      </c>
      <c r="BR56" s="249">
        <v>1.6638533282816946E-5</v>
      </c>
      <c r="BS56" s="249">
        <v>1.5684024089903301E-5</v>
      </c>
      <c r="BT56" s="249">
        <v>1.1899046739436288E-5</v>
      </c>
      <c r="BU56" s="249">
        <v>7.5808635349093074E-6</v>
      </c>
      <c r="BV56" s="249">
        <v>5.1318326871992275E-6</v>
      </c>
      <c r="BW56" s="249">
        <v>1.480125967418749E-6</v>
      </c>
      <c r="BX56" s="249">
        <v>5.9062921633127738E-6</v>
      </c>
      <c r="BY56" s="249">
        <v>6.9551181689229173E-6</v>
      </c>
      <c r="BZ56" s="249">
        <v>1.5703863714759016E-4</v>
      </c>
      <c r="CA56" s="249">
        <v>9.4474945047271576E-6</v>
      </c>
      <c r="CB56" s="249">
        <v>7.5788715735354556E-5</v>
      </c>
      <c r="CC56" s="249">
        <v>1.5882260876205991E-5</v>
      </c>
      <c r="CD56" s="249">
        <v>9.4508022694155559E-6</v>
      </c>
      <c r="CE56" s="249">
        <v>1.3461386380903047E-5</v>
      </c>
      <c r="CF56" s="249">
        <v>8.0241153478821347E-6</v>
      </c>
      <c r="CG56" s="249">
        <v>4.9191007009866521E-5</v>
      </c>
      <c r="CH56" s="249">
        <v>5.6141320932049643E-5</v>
      </c>
      <c r="CI56" s="249">
        <v>1.82220945329832E-5</v>
      </c>
      <c r="CJ56" s="249">
        <v>6.3234758563595413E-5</v>
      </c>
      <c r="CK56" s="249">
        <v>1.4020249939057558E-5</v>
      </c>
      <c r="CL56" s="249">
        <v>1.6397420556206659E-5</v>
      </c>
      <c r="CM56" s="249">
        <v>6.1810432288711059E-6</v>
      </c>
      <c r="CN56" s="249">
        <v>4.5895298614857697E-6</v>
      </c>
      <c r="CO56" s="249">
        <v>9.0552026436819476E-6</v>
      </c>
      <c r="CP56" s="249">
        <v>1.4516387470835701E-5</v>
      </c>
      <c r="CQ56" s="249">
        <v>1.1705957310997198E-5</v>
      </c>
      <c r="CR56" s="249">
        <v>1.9497893949793019E-5</v>
      </c>
      <c r="CS56" s="249">
        <v>1.4073629776115733E-5</v>
      </c>
      <c r="CT56" s="249">
        <v>1.242009656246617E-3</v>
      </c>
      <c r="CU56" s="249">
        <v>2.2505940165044112E-5</v>
      </c>
      <c r="CV56" s="249">
        <v>3.2196064683809252E-4</v>
      </c>
      <c r="CW56" s="249">
        <v>1.4380936415625831E-5</v>
      </c>
      <c r="CX56" s="249">
        <v>2.09343374146653E-5</v>
      </c>
      <c r="CY56" s="249">
        <v>6.8397783373290128E-6</v>
      </c>
      <c r="CZ56" s="249">
        <v>1.1660942188358122E-5</v>
      </c>
      <c r="DA56" s="249">
        <v>1.686173453501708E-5</v>
      </c>
      <c r="DB56" s="249">
        <v>6.9511824974712535E-6</v>
      </c>
      <c r="DC56" s="249">
        <v>3.8752675465017177E-6</v>
      </c>
      <c r="DD56" s="250">
        <v>1.4153988665878825E-5</v>
      </c>
    </row>
    <row r="57" spans="1:108" x14ac:dyDescent="0.15">
      <c r="A57" s="255" t="s">
        <v>125</v>
      </c>
      <c r="B57" s="248" t="s">
        <v>126</v>
      </c>
      <c r="C57" s="249">
        <v>0</v>
      </c>
      <c r="D57" s="249">
        <v>0</v>
      </c>
      <c r="E57" s="249">
        <v>0</v>
      </c>
      <c r="F57" s="249">
        <v>0</v>
      </c>
      <c r="G57" s="249">
        <v>0</v>
      </c>
      <c r="H57" s="249">
        <v>0</v>
      </c>
      <c r="I57" s="249">
        <v>0</v>
      </c>
      <c r="J57" s="249">
        <v>0</v>
      </c>
      <c r="K57" s="249">
        <v>0</v>
      </c>
      <c r="L57" s="249">
        <v>0</v>
      </c>
      <c r="M57" s="249">
        <v>0</v>
      </c>
      <c r="N57" s="249">
        <v>0</v>
      </c>
      <c r="O57" s="249">
        <v>0</v>
      </c>
      <c r="P57" s="249">
        <v>0</v>
      </c>
      <c r="Q57" s="249">
        <v>0</v>
      </c>
      <c r="R57" s="249">
        <v>0</v>
      </c>
      <c r="S57" s="249">
        <v>0</v>
      </c>
      <c r="T57" s="249">
        <v>0</v>
      </c>
      <c r="U57" s="249">
        <v>0</v>
      </c>
      <c r="V57" s="249">
        <v>0</v>
      </c>
      <c r="W57" s="249">
        <v>0</v>
      </c>
      <c r="X57" s="249">
        <v>0</v>
      </c>
      <c r="Y57" s="249">
        <v>0</v>
      </c>
      <c r="Z57" s="249">
        <v>0</v>
      </c>
      <c r="AA57" s="249">
        <v>0</v>
      </c>
      <c r="AB57" s="249">
        <v>0</v>
      </c>
      <c r="AC57" s="249">
        <v>0</v>
      </c>
      <c r="AD57" s="249">
        <v>0</v>
      </c>
      <c r="AE57" s="249">
        <v>0</v>
      </c>
      <c r="AF57" s="249">
        <v>0</v>
      </c>
      <c r="AG57" s="249">
        <v>0</v>
      </c>
      <c r="AH57" s="249">
        <v>0</v>
      </c>
      <c r="AI57" s="249">
        <v>0</v>
      </c>
      <c r="AJ57" s="249">
        <v>0</v>
      </c>
      <c r="AK57" s="249">
        <v>0</v>
      </c>
      <c r="AL57" s="249">
        <v>0</v>
      </c>
      <c r="AM57" s="249">
        <v>0</v>
      </c>
      <c r="AN57" s="249">
        <v>0</v>
      </c>
      <c r="AO57" s="249">
        <v>0</v>
      </c>
      <c r="AP57" s="249">
        <v>0</v>
      </c>
      <c r="AQ57" s="249">
        <v>0</v>
      </c>
      <c r="AR57" s="249">
        <v>0</v>
      </c>
      <c r="AS57" s="249">
        <v>0</v>
      </c>
      <c r="AT57" s="249">
        <v>0</v>
      </c>
      <c r="AU57" s="249">
        <v>0</v>
      </c>
      <c r="AV57" s="249">
        <v>0</v>
      </c>
      <c r="AW57" s="249">
        <v>0</v>
      </c>
      <c r="AX57" s="249">
        <v>0</v>
      </c>
      <c r="AY57" s="249">
        <v>0</v>
      </c>
      <c r="AZ57" s="249">
        <v>0</v>
      </c>
      <c r="BA57" s="249">
        <v>0</v>
      </c>
      <c r="BB57" s="249">
        <v>0</v>
      </c>
      <c r="BC57" s="249">
        <v>0</v>
      </c>
      <c r="BD57" s="249">
        <v>1</v>
      </c>
      <c r="BE57" s="249">
        <v>0</v>
      </c>
      <c r="BF57" s="249">
        <v>0</v>
      </c>
      <c r="BG57" s="249">
        <v>0</v>
      </c>
      <c r="BH57" s="249">
        <v>0</v>
      </c>
      <c r="BI57" s="249">
        <v>0</v>
      </c>
      <c r="BJ57" s="249">
        <v>0</v>
      </c>
      <c r="BK57" s="249">
        <v>0</v>
      </c>
      <c r="BL57" s="249">
        <v>0</v>
      </c>
      <c r="BM57" s="249">
        <v>0</v>
      </c>
      <c r="BN57" s="249">
        <v>0</v>
      </c>
      <c r="BO57" s="249">
        <v>0</v>
      </c>
      <c r="BP57" s="249">
        <v>0</v>
      </c>
      <c r="BQ57" s="249">
        <v>0</v>
      </c>
      <c r="BR57" s="249">
        <v>0</v>
      </c>
      <c r="BS57" s="249">
        <v>0</v>
      </c>
      <c r="BT57" s="249">
        <v>0</v>
      </c>
      <c r="BU57" s="249">
        <v>0</v>
      </c>
      <c r="BV57" s="249">
        <v>0</v>
      </c>
      <c r="BW57" s="249">
        <v>0</v>
      </c>
      <c r="BX57" s="249">
        <v>0</v>
      </c>
      <c r="BY57" s="249">
        <v>0</v>
      </c>
      <c r="BZ57" s="249">
        <v>0</v>
      </c>
      <c r="CA57" s="249">
        <v>0</v>
      </c>
      <c r="CB57" s="249">
        <v>0</v>
      </c>
      <c r="CC57" s="249">
        <v>0</v>
      </c>
      <c r="CD57" s="249">
        <v>0</v>
      </c>
      <c r="CE57" s="249">
        <v>0</v>
      </c>
      <c r="CF57" s="249">
        <v>0</v>
      </c>
      <c r="CG57" s="249">
        <v>0</v>
      </c>
      <c r="CH57" s="249">
        <v>0</v>
      </c>
      <c r="CI57" s="249">
        <v>0</v>
      </c>
      <c r="CJ57" s="249">
        <v>0</v>
      </c>
      <c r="CK57" s="249">
        <v>0</v>
      </c>
      <c r="CL57" s="249">
        <v>0</v>
      </c>
      <c r="CM57" s="249">
        <v>0</v>
      </c>
      <c r="CN57" s="249">
        <v>0</v>
      </c>
      <c r="CO57" s="249">
        <v>0</v>
      </c>
      <c r="CP57" s="249">
        <v>0</v>
      </c>
      <c r="CQ57" s="249">
        <v>0</v>
      </c>
      <c r="CR57" s="249">
        <v>0</v>
      </c>
      <c r="CS57" s="249">
        <v>0</v>
      </c>
      <c r="CT57" s="249">
        <v>0</v>
      </c>
      <c r="CU57" s="249">
        <v>0</v>
      </c>
      <c r="CV57" s="249">
        <v>0</v>
      </c>
      <c r="CW57" s="249">
        <v>0</v>
      </c>
      <c r="CX57" s="249">
        <v>0</v>
      </c>
      <c r="CY57" s="249">
        <v>0</v>
      </c>
      <c r="CZ57" s="249">
        <v>0</v>
      </c>
      <c r="DA57" s="249">
        <v>0</v>
      </c>
      <c r="DB57" s="249">
        <v>0</v>
      </c>
      <c r="DC57" s="249">
        <v>0</v>
      </c>
      <c r="DD57" s="250">
        <v>0</v>
      </c>
    </row>
    <row r="58" spans="1:108" x14ac:dyDescent="0.15">
      <c r="A58" s="255" t="s">
        <v>127</v>
      </c>
      <c r="B58" s="248" t="s">
        <v>128</v>
      </c>
      <c r="C58" s="249">
        <v>4.8976934675399404E-7</v>
      </c>
      <c r="D58" s="249">
        <v>1.8523614670691089E-7</v>
      </c>
      <c r="E58" s="249">
        <v>3.8814465966547974E-7</v>
      </c>
      <c r="F58" s="249">
        <v>8.0575746231422872E-7</v>
      </c>
      <c r="G58" s="249">
        <v>1.8123991812269883E-7</v>
      </c>
      <c r="H58" s="249">
        <v>0</v>
      </c>
      <c r="I58" s="249">
        <v>9.1270135922332661E-7</v>
      </c>
      <c r="J58" s="249">
        <v>1.8257445003079875E-7</v>
      </c>
      <c r="K58" s="249">
        <v>1.0792105261441108E-7</v>
      </c>
      <c r="L58" s="249">
        <v>1.4386616693954048E-7</v>
      </c>
      <c r="M58" s="249">
        <v>0</v>
      </c>
      <c r="N58" s="249">
        <v>1.7884590115307235E-7</v>
      </c>
      <c r="O58" s="249">
        <v>1.3102478566902237E-7</v>
      </c>
      <c r="P58" s="249">
        <v>4.9629648247469311E-7</v>
      </c>
      <c r="Q58" s="249">
        <v>1.1875397848980867E-7</v>
      </c>
      <c r="R58" s="249">
        <v>2.8492180814947599E-7</v>
      </c>
      <c r="S58" s="249">
        <v>8.6960929366583525E-8</v>
      </c>
      <c r="T58" s="249">
        <v>1.4963430673785802E-7</v>
      </c>
      <c r="U58" s="249">
        <v>2.8241609619439314E-7</v>
      </c>
      <c r="V58" s="249">
        <v>5.6226797654326066E-7</v>
      </c>
      <c r="W58" s="249">
        <v>0</v>
      </c>
      <c r="X58" s="249">
        <v>2.1635637262796234E-7</v>
      </c>
      <c r="Y58" s="249">
        <v>0</v>
      </c>
      <c r="Z58" s="249">
        <v>1.4492178121001428E-7</v>
      </c>
      <c r="AA58" s="249">
        <v>1.0559815241880606E-7</v>
      </c>
      <c r="AB58" s="249">
        <v>4.1894033338230723E-8</v>
      </c>
      <c r="AC58" s="249">
        <v>2.250734372507521E-7</v>
      </c>
      <c r="AD58" s="249">
        <v>1.7182006077462952E-7</v>
      </c>
      <c r="AE58" s="249">
        <v>2.5550007181962304E-7</v>
      </c>
      <c r="AF58" s="249">
        <v>1.4134734062585572E-7</v>
      </c>
      <c r="AG58" s="249">
        <v>1.9880909774284938E-7</v>
      </c>
      <c r="AH58" s="249">
        <v>4.7569105534041318E-7</v>
      </c>
      <c r="AI58" s="249">
        <v>2.7143544900256424E-7</v>
      </c>
      <c r="AJ58" s="249">
        <v>3.5903756942921842E-7</v>
      </c>
      <c r="AK58" s="249">
        <v>0</v>
      </c>
      <c r="AL58" s="249">
        <v>0</v>
      </c>
      <c r="AM58" s="249">
        <v>0</v>
      </c>
      <c r="AN58" s="249">
        <v>6.9120456355004478E-8</v>
      </c>
      <c r="AO58" s="249">
        <v>3.2161276683803376E-7</v>
      </c>
      <c r="AP58" s="249">
        <v>2.5184913523778047E-7</v>
      </c>
      <c r="AQ58" s="249">
        <v>1.982753573776936E-7</v>
      </c>
      <c r="AR58" s="249">
        <v>1.8524298333841349E-7</v>
      </c>
      <c r="AS58" s="249">
        <v>1.8879260372380329E-7</v>
      </c>
      <c r="AT58" s="249">
        <v>1.487249920109308E-7</v>
      </c>
      <c r="AU58" s="249">
        <v>1.4668917846372799E-7</v>
      </c>
      <c r="AV58" s="249">
        <v>2.367737393531898E-7</v>
      </c>
      <c r="AW58" s="249">
        <v>2.3590634454445544E-7</v>
      </c>
      <c r="AX58" s="249">
        <v>1.272189078955898E-7</v>
      </c>
      <c r="AY58" s="249">
        <v>8.9311954974401071E-8</v>
      </c>
      <c r="AZ58" s="249">
        <v>1.0830589654365691E-7</v>
      </c>
      <c r="BA58" s="249">
        <v>1.3097773212428568E-7</v>
      </c>
      <c r="BB58" s="249">
        <v>1.0635634365142416E-7</v>
      </c>
      <c r="BC58" s="249">
        <v>1.4678933308851324E-7</v>
      </c>
      <c r="BD58" s="249">
        <v>0</v>
      </c>
      <c r="BE58" s="249">
        <v>1.0002349908969537</v>
      </c>
      <c r="BF58" s="249">
        <v>1.1294994777708843E-7</v>
      </c>
      <c r="BG58" s="249">
        <v>6.0056430753925977E-8</v>
      </c>
      <c r="BH58" s="249">
        <v>8.9677830171441873E-8</v>
      </c>
      <c r="BI58" s="249">
        <v>1.4481536182846175E-7</v>
      </c>
      <c r="BJ58" s="249">
        <v>1.8921326346097856E-7</v>
      </c>
      <c r="BK58" s="249">
        <v>1.8635324639754877E-7</v>
      </c>
      <c r="BL58" s="249">
        <v>2.5737181537996358E-7</v>
      </c>
      <c r="BM58" s="249">
        <v>3.0185828833332024E-7</v>
      </c>
      <c r="BN58" s="249">
        <v>2.3290975752947175E-7</v>
      </c>
      <c r="BO58" s="249">
        <v>1.3023974065487858E-6</v>
      </c>
      <c r="BP58" s="249">
        <v>1.2090520132128049E-7</v>
      </c>
      <c r="BQ58" s="249">
        <v>5.3692064087904075E-7</v>
      </c>
      <c r="BR58" s="249">
        <v>4.6291686769974576E-7</v>
      </c>
      <c r="BS58" s="249">
        <v>1.9644051302887582E-7</v>
      </c>
      <c r="BT58" s="249">
        <v>1.0817100649328818E-7</v>
      </c>
      <c r="BU58" s="249">
        <v>1.3524910519584077E-7</v>
      </c>
      <c r="BV58" s="249">
        <v>7.1855890387542405E-8</v>
      </c>
      <c r="BW58" s="249">
        <v>1.7898364582598363E-8</v>
      </c>
      <c r="BX58" s="249">
        <v>1.1480479108455519E-7</v>
      </c>
      <c r="BY58" s="249">
        <v>2.0749909059204184E-7</v>
      </c>
      <c r="BZ58" s="249">
        <v>3.2572336343765224E-6</v>
      </c>
      <c r="CA58" s="249">
        <v>1.166568837444131E-7</v>
      </c>
      <c r="CB58" s="249">
        <v>2.5981124429604761E-7</v>
      </c>
      <c r="CC58" s="249">
        <v>2.4562893692446983E-7</v>
      </c>
      <c r="CD58" s="249">
        <v>1.8372650350275014E-7</v>
      </c>
      <c r="CE58" s="249">
        <v>1.9941885808158508E-7</v>
      </c>
      <c r="CF58" s="249">
        <v>8.4819202779027866E-8</v>
      </c>
      <c r="CG58" s="249">
        <v>1.5602384817635006E-7</v>
      </c>
      <c r="CH58" s="249">
        <v>2.2123739942922974E-7</v>
      </c>
      <c r="CI58" s="249">
        <v>3.5335160833535372E-7</v>
      </c>
      <c r="CJ58" s="249">
        <v>2.2317798228836226E-7</v>
      </c>
      <c r="CK58" s="249">
        <v>1.7349335315556225E-7</v>
      </c>
      <c r="CL58" s="249">
        <v>1.681149845540029E-6</v>
      </c>
      <c r="CM58" s="249">
        <v>1.1535990154769716E-7</v>
      </c>
      <c r="CN58" s="249">
        <v>1.1880979791170374E-7</v>
      </c>
      <c r="CO58" s="249">
        <v>9.3590980079056709E-8</v>
      </c>
      <c r="CP58" s="249">
        <v>2.0140895854368767E-7</v>
      </c>
      <c r="CQ58" s="249">
        <v>1.464048920550821E-7</v>
      </c>
      <c r="CR58" s="249">
        <v>1.2110977414218828E-7</v>
      </c>
      <c r="CS58" s="249">
        <v>2.2742127388902341E-7</v>
      </c>
      <c r="CT58" s="249">
        <v>1.4896232918044429E-6</v>
      </c>
      <c r="CU58" s="249">
        <v>1.7111077727934354E-7</v>
      </c>
      <c r="CV58" s="249">
        <v>1.7422015998414711E-5</v>
      </c>
      <c r="CW58" s="249">
        <v>1.3664811658322148E-7</v>
      </c>
      <c r="CX58" s="249">
        <v>3.1177071404539952E-7</v>
      </c>
      <c r="CY58" s="249">
        <v>1.4354862787144804E-7</v>
      </c>
      <c r="CZ58" s="249">
        <v>2.6576172180840821E-7</v>
      </c>
      <c r="DA58" s="249">
        <v>3.3644947407598629E-7</v>
      </c>
      <c r="DB58" s="249">
        <v>1.1707651257464191E-7</v>
      </c>
      <c r="DC58" s="249">
        <v>6.2028052146383289E-8</v>
      </c>
      <c r="DD58" s="250">
        <v>5.2544070921609605E-7</v>
      </c>
    </row>
    <row r="59" spans="1:108" x14ac:dyDescent="0.15">
      <c r="A59" s="251" t="s">
        <v>129</v>
      </c>
      <c r="B59" s="252" t="s">
        <v>130</v>
      </c>
      <c r="C59" s="253">
        <v>1.4098144298731376E-3</v>
      </c>
      <c r="D59" s="253">
        <v>5.3096334338827383E-4</v>
      </c>
      <c r="E59" s="253">
        <v>1.1171651866978495E-3</v>
      </c>
      <c r="F59" s="253">
        <v>2.3186386053078885E-3</v>
      </c>
      <c r="G59" s="253">
        <v>5.172763548509223E-4</v>
      </c>
      <c r="H59" s="253">
        <v>0</v>
      </c>
      <c r="I59" s="253">
        <v>2.6299462238265148E-3</v>
      </c>
      <c r="J59" s="253">
        <v>5.1983267505424722E-4</v>
      </c>
      <c r="K59" s="253">
        <v>3.0386781290160089E-4</v>
      </c>
      <c r="L59" s="253">
        <v>4.0408408581485227E-4</v>
      </c>
      <c r="M59" s="253">
        <v>0</v>
      </c>
      <c r="N59" s="253">
        <v>5.1388945101452901E-4</v>
      </c>
      <c r="O59" s="253">
        <v>3.7570428574265516E-4</v>
      </c>
      <c r="P59" s="253">
        <v>1.426608429378248E-3</v>
      </c>
      <c r="Q59" s="253">
        <v>3.4085385381509091E-4</v>
      </c>
      <c r="R59" s="253">
        <v>8.1860940317220784E-4</v>
      </c>
      <c r="S59" s="253">
        <v>2.4918942676334724E-4</v>
      </c>
      <c r="T59" s="253">
        <v>4.2989947119136064E-4</v>
      </c>
      <c r="U59" s="253">
        <v>8.1241983061584584E-4</v>
      </c>
      <c r="V59" s="253">
        <v>1.6145172234258973E-3</v>
      </c>
      <c r="W59" s="253">
        <v>0</v>
      </c>
      <c r="X59" s="253">
        <v>6.2230365845076499E-4</v>
      </c>
      <c r="Y59" s="253">
        <v>0</v>
      </c>
      <c r="Z59" s="253">
        <v>4.1592094662766738E-4</v>
      </c>
      <c r="AA59" s="253">
        <v>2.9809244368697189E-4</v>
      </c>
      <c r="AB59" s="253">
        <v>1.2029469407307622E-4</v>
      </c>
      <c r="AC59" s="253">
        <v>6.4518142664918266E-4</v>
      </c>
      <c r="AD59" s="253">
        <v>4.9355452830438244E-4</v>
      </c>
      <c r="AE59" s="253">
        <v>7.3271319361864896E-4</v>
      </c>
      <c r="AF59" s="253">
        <v>4.0502103305443293E-4</v>
      </c>
      <c r="AG59" s="253">
        <v>5.707965784712242E-4</v>
      </c>
      <c r="AH59" s="253">
        <v>1.3647850149661987E-3</v>
      </c>
      <c r="AI59" s="253">
        <v>7.8044231874103824E-4</v>
      </c>
      <c r="AJ59" s="253">
        <v>1.0278349816204445E-3</v>
      </c>
      <c r="AK59" s="253">
        <v>0</v>
      </c>
      <c r="AL59" s="253">
        <v>0</v>
      </c>
      <c r="AM59" s="253">
        <v>0</v>
      </c>
      <c r="AN59" s="253">
        <v>1.9643117249088521E-4</v>
      </c>
      <c r="AO59" s="253">
        <v>9.2448428214586043E-4</v>
      </c>
      <c r="AP59" s="253">
        <v>7.2375241118364424E-4</v>
      </c>
      <c r="AQ59" s="253">
        <v>5.6982657250122238E-4</v>
      </c>
      <c r="AR59" s="253">
        <v>5.3107289904158017E-4</v>
      </c>
      <c r="AS59" s="253">
        <v>5.3945460638657407E-4</v>
      </c>
      <c r="AT59" s="253">
        <v>4.3119005147045021E-4</v>
      </c>
      <c r="AU59" s="253">
        <v>4.211870060460583E-4</v>
      </c>
      <c r="AV59" s="253">
        <v>6.8112048047407514E-4</v>
      </c>
      <c r="AW59" s="253">
        <v>6.7830966464049454E-4</v>
      </c>
      <c r="AX59" s="253">
        <v>3.639880406950183E-4</v>
      </c>
      <c r="AY59" s="253">
        <v>2.5676647193138965E-4</v>
      </c>
      <c r="AZ59" s="253">
        <v>3.110564919318661E-4</v>
      </c>
      <c r="BA59" s="253">
        <v>3.7526163026946709E-4</v>
      </c>
      <c r="BB59" s="253">
        <v>3.052774204898933E-4</v>
      </c>
      <c r="BC59" s="253">
        <v>4.2180556643557984E-4</v>
      </c>
      <c r="BD59" s="253">
        <v>0</v>
      </c>
      <c r="BE59" s="253">
        <v>0.19502028076441427</v>
      </c>
      <c r="BF59" s="253">
        <v>1.1237379678145483</v>
      </c>
      <c r="BG59" s="253">
        <v>1.6497898878619477E-4</v>
      </c>
      <c r="BH59" s="253">
        <v>1.9040998217950016E-2</v>
      </c>
      <c r="BI59" s="253">
        <v>4.1648647487784894E-4</v>
      </c>
      <c r="BJ59" s="253">
        <v>5.4303523644763999E-4</v>
      </c>
      <c r="BK59" s="253">
        <v>5.2914046170314522E-4</v>
      </c>
      <c r="BL59" s="253">
        <v>7.3269116710595315E-4</v>
      </c>
      <c r="BM59" s="253">
        <v>8.6720692573661522E-4</v>
      </c>
      <c r="BN59" s="253">
        <v>6.6452747693134255E-4</v>
      </c>
      <c r="BO59" s="253">
        <v>3.7445579100005709E-3</v>
      </c>
      <c r="BP59" s="253">
        <v>3.4670873357420912E-4</v>
      </c>
      <c r="BQ59" s="253">
        <v>1.5397135967504545E-3</v>
      </c>
      <c r="BR59" s="253">
        <v>1.3231602051207941E-3</v>
      </c>
      <c r="BS59" s="253">
        <v>5.6376332576343934E-4</v>
      </c>
      <c r="BT59" s="253">
        <v>3.089700385993404E-4</v>
      </c>
      <c r="BU59" s="253">
        <v>3.8303582113016809E-4</v>
      </c>
      <c r="BV59" s="253">
        <v>2.0583745756135312E-4</v>
      </c>
      <c r="BW59" s="253">
        <v>5.1204400536164389E-5</v>
      </c>
      <c r="BX59" s="253">
        <v>3.3150962397881812E-4</v>
      </c>
      <c r="BY59" s="253">
        <v>5.9481264483235766E-4</v>
      </c>
      <c r="BZ59" s="253">
        <v>9.4201282512571607E-3</v>
      </c>
      <c r="CA59" s="253">
        <v>3.3380837362794445E-4</v>
      </c>
      <c r="CB59" s="253">
        <v>7.554801825455079E-4</v>
      </c>
      <c r="CC59" s="253">
        <v>7.0608176937094565E-4</v>
      </c>
      <c r="CD59" s="253">
        <v>5.2648578145103988E-4</v>
      </c>
      <c r="CE59" s="253">
        <v>5.6877332090171293E-4</v>
      </c>
      <c r="CF59" s="253">
        <v>2.4360363091735244E-4</v>
      </c>
      <c r="CG59" s="253">
        <v>4.4717495545237488E-4</v>
      </c>
      <c r="CH59" s="253">
        <v>6.3167707413562405E-4</v>
      </c>
      <c r="CI59" s="253">
        <v>1.0170189388331245E-3</v>
      </c>
      <c r="CJ59" s="253">
        <v>6.3976414816309065E-4</v>
      </c>
      <c r="CK59" s="253">
        <v>4.9910205625771969E-4</v>
      </c>
      <c r="CL59" s="253">
        <v>7.2745173040779734E-4</v>
      </c>
      <c r="CM59" s="253">
        <v>3.2698866591644298E-4</v>
      </c>
      <c r="CN59" s="253">
        <v>3.4118117761703287E-4</v>
      </c>
      <c r="CO59" s="253">
        <v>2.6815202401625222E-4</v>
      </c>
      <c r="CP59" s="253">
        <v>5.7335274803445746E-4</v>
      </c>
      <c r="CQ59" s="253">
        <v>4.1472435039042457E-4</v>
      </c>
      <c r="CR59" s="253">
        <v>3.4648741315270072E-4</v>
      </c>
      <c r="CS59" s="253">
        <v>6.5169387328440991E-4</v>
      </c>
      <c r="CT59" s="253">
        <v>4.2846681939515399E-3</v>
      </c>
      <c r="CU59" s="253">
        <v>4.9146706706194095E-4</v>
      </c>
      <c r="CV59" s="253">
        <v>5.0138308598571268E-2</v>
      </c>
      <c r="CW59" s="253">
        <v>3.9072299749326982E-4</v>
      </c>
      <c r="CX59" s="253">
        <v>8.9735085414974528E-4</v>
      </c>
      <c r="CY59" s="253">
        <v>4.113076903900268E-4</v>
      </c>
      <c r="CZ59" s="253">
        <v>7.6094259866393832E-4</v>
      </c>
      <c r="DA59" s="253">
        <v>9.6923250098768135E-4</v>
      </c>
      <c r="DB59" s="253">
        <v>3.3415815855161989E-4</v>
      </c>
      <c r="DC59" s="253">
        <v>1.7803427981368303E-4</v>
      </c>
      <c r="DD59" s="254">
        <v>5.5859464435371398E-4</v>
      </c>
    </row>
    <row r="60" spans="1:108" x14ac:dyDescent="0.15">
      <c r="A60" s="255" t="s">
        <v>131</v>
      </c>
      <c r="B60" s="248" t="s">
        <v>132</v>
      </c>
      <c r="C60" s="249">
        <v>4.8230724151960983E-6</v>
      </c>
      <c r="D60" s="249">
        <v>1.5082463449493829E-5</v>
      </c>
      <c r="E60" s="249">
        <v>2.5899144817130034E-6</v>
      </c>
      <c r="F60" s="249">
        <v>3.9566624140653003E-6</v>
      </c>
      <c r="G60" s="249">
        <v>8.5153692767800794E-4</v>
      </c>
      <c r="H60" s="249">
        <v>0</v>
      </c>
      <c r="I60" s="249">
        <v>1.1210000858654589E-5</v>
      </c>
      <c r="J60" s="249">
        <v>3.3752849280608301E-5</v>
      </c>
      <c r="K60" s="249">
        <v>2.9049083407176249E-5</v>
      </c>
      <c r="L60" s="249">
        <v>1.2285523134807351E-5</v>
      </c>
      <c r="M60" s="249">
        <v>0</v>
      </c>
      <c r="N60" s="249">
        <v>3.1011688422030735E-6</v>
      </c>
      <c r="O60" s="249">
        <v>2.587648133616313E-6</v>
      </c>
      <c r="P60" s="249">
        <v>9.6830573530474028E-6</v>
      </c>
      <c r="Q60" s="249">
        <v>3.3856013598719893E-6</v>
      </c>
      <c r="R60" s="249">
        <v>8.015446885759216E-6</v>
      </c>
      <c r="S60" s="249">
        <v>4.9935660030688599E-6</v>
      </c>
      <c r="T60" s="249">
        <v>2.523914402345124E-6</v>
      </c>
      <c r="U60" s="249">
        <v>1.0087617130991549E-5</v>
      </c>
      <c r="V60" s="249">
        <v>7.4410767745377613E-6</v>
      </c>
      <c r="W60" s="249">
        <v>0</v>
      </c>
      <c r="X60" s="249">
        <v>8.3159861001112998E-6</v>
      </c>
      <c r="Y60" s="249">
        <v>0</v>
      </c>
      <c r="Z60" s="249">
        <v>5.2488287996229779E-6</v>
      </c>
      <c r="AA60" s="249">
        <v>4.4571630013261265E-6</v>
      </c>
      <c r="AB60" s="249">
        <v>1.2788040680004467E-5</v>
      </c>
      <c r="AC60" s="249">
        <v>7.7964831698543861E-6</v>
      </c>
      <c r="AD60" s="249">
        <v>2.2668818584602441E-6</v>
      </c>
      <c r="AE60" s="249">
        <v>3.2574144820654953E-6</v>
      </c>
      <c r="AF60" s="249">
        <v>3.9227794292591385E-6</v>
      </c>
      <c r="AG60" s="249">
        <v>1.1179876582892928E-5</v>
      </c>
      <c r="AH60" s="249">
        <v>2.5206222829245519E-5</v>
      </c>
      <c r="AI60" s="249">
        <v>7.1751394178159742E-6</v>
      </c>
      <c r="AJ60" s="249">
        <v>1.4679828719570855E-5</v>
      </c>
      <c r="AK60" s="249">
        <v>0</v>
      </c>
      <c r="AL60" s="249">
        <v>0</v>
      </c>
      <c r="AM60" s="249">
        <v>0</v>
      </c>
      <c r="AN60" s="249">
        <v>8.9045965490673462E-6</v>
      </c>
      <c r="AO60" s="249">
        <v>2.6267156472261977E-5</v>
      </c>
      <c r="AP60" s="249">
        <v>3.3737095275818963E-6</v>
      </c>
      <c r="AQ60" s="249">
        <v>6.3300445609246468E-6</v>
      </c>
      <c r="AR60" s="249">
        <v>4.0888673466472558E-6</v>
      </c>
      <c r="AS60" s="249">
        <v>2.9310959238547184E-6</v>
      </c>
      <c r="AT60" s="249">
        <v>3.4506587571791547E-6</v>
      </c>
      <c r="AU60" s="249">
        <v>2.5694223145451679E-6</v>
      </c>
      <c r="AV60" s="249">
        <v>4.0490057073308817E-6</v>
      </c>
      <c r="AW60" s="249">
        <v>3.0277358083681981E-6</v>
      </c>
      <c r="AX60" s="249">
        <v>2.9105034248576336E-6</v>
      </c>
      <c r="AY60" s="249">
        <v>2.9768539698621165E-6</v>
      </c>
      <c r="AZ60" s="249">
        <v>1.9923577461554826E-6</v>
      </c>
      <c r="BA60" s="249">
        <v>2.4741163430384471E-6</v>
      </c>
      <c r="BB60" s="249">
        <v>2.8399820497669086E-6</v>
      </c>
      <c r="BC60" s="249">
        <v>3.5009471028405703E-6</v>
      </c>
      <c r="BD60" s="249">
        <v>0</v>
      </c>
      <c r="BE60" s="249">
        <v>5.1233460947575467E-6</v>
      </c>
      <c r="BF60" s="249">
        <v>2.6137097337302217E-6</v>
      </c>
      <c r="BG60" s="249">
        <v>1.0048525349887378</v>
      </c>
      <c r="BH60" s="249">
        <v>1.8599586590026481E-6</v>
      </c>
      <c r="BI60" s="249">
        <v>4.831588488142494E-6</v>
      </c>
      <c r="BJ60" s="249">
        <v>1.6415397429423703E-4</v>
      </c>
      <c r="BK60" s="249">
        <v>3.2766551968658773E-6</v>
      </c>
      <c r="BL60" s="249">
        <v>2.9010433500319448E-6</v>
      </c>
      <c r="BM60" s="249">
        <v>6.1485826945574434E-6</v>
      </c>
      <c r="BN60" s="249">
        <v>6.4262015328098851E-6</v>
      </c>
      <c r="BO60" s="249">
        <v>6.0683863144610827E-6</v>
      </c>
      <c r="BP60" s="249">
        <v>1.2479329445449767E-5</v>
      </c>
      <c r="BQ60" s="249">
        <v>2.571614383439626E-6</v>
      </c>
      <c r="BR60" s="249">
        <v>3.8831191327522318E-6</v>
      </c>
      <c r="BS60" s="249">
        <v>2.2506167190964659E-6</v>
      </c>
      <c r="BT60" s="249">
        <v>3.9801172540220562E-6</v>
      </c>
      <c r="BU60" s="249">
        <v>1.247160816061511E-6</v>
      </c>
      <c r="BV60" s="249">
        <v>5.8363814004279738E-7</v>
      </c>
      <c r="BW60" s="249">
        <v>4.250965439620971E-7</v>
      </c>
      <c r="BX60" s="249">
        <v>1.2597092952411633E-6</v>
      </c>
      <c r="BY60" s="249">
        <v>3.1037126716781548E-6</v>
      </c>
      <c r="BZ60" s="249">
        <v>9.3642190985558015E-6</v>
      </c>
      <c r="CA60" s="249">
        <v>1.5592941324249101E-3</v>
      </c>
      <c r="CB60" s="249">
        <v>8.8622285189260238E-6</v>
      </c>
      <c r="CC60" s="249">
        <v>1.3584011315740211E-6</v>
      </c>
      <c r="CD60" s="249">
        <v>1.1442198126770583E-6</v>
      </c>
      <c r="CE60" s="249">
        <v>2.306459346263993E-5</v>
      </c>
      <c r="CF60" s="249">
        <v>4.6729605251220878E-6</v>
      </c>
      <c r="CG60" s="249">
        <v>1.0432947434688828E-6</v>
      </c>
      <c r="CH60" s="249">
        <v>1.4558116423855179E-6</v>
      </c>
      <c r="CI60" s="249">
        <v>5.8779874094853446E-6</v>
      </c>
      <c r="CJ60" s="249">
        <v>2.0050420090469122E-6</v>
      </c>
      <c r="CK60" s="249">
        <v>2.7202505064121398E-6</v>
      </c>
      <c r="CL60" s="249">
        <v>3.9254161606355414E-5</v>
      </c>
      <c r="CM60" s="249">
        <v>4.5947329991227514E-6</v>
      </c>
      <c r="CN60" s="249">
        <v>4.0560302623752471E-6</v>
      </c>
      <c r="CO60" s="249">
        <v>1.2838714298281824E-6</v>
      </c>
      <c r="CP60" s="249">
        <v>1.0624547836040147E-6</v>
      </c>
      <c r="CQ60" s="249">
        <v>2.1217416088557935E-6</v>
      </c>
      <c r="CR60" s="249">
        <v>2.8348844067536265E-6</v>
      </c>
      <c r="CS60" s="249">
        <v>5.3304963797079405E-6</v>
      </c>
      <c r="CT60" s="249">
        <v>1.4105255934969441E-6</v>
      </c>
      <c r="CU60" s="249">
        <v>1.3913750937060114E-6</v>
      </c>
      <c r="CV60" s="249">
        <v>1.8944996133976278E-6</v>
      </c>
      <c r="CW60" s="249">
        <v>1.7336650416802724E-6</v>
      </c>
      <c r="CX60" s="249">
        <v>7.2621850809592663E-6</v>
      </c>
      <c r="CY60" s="249">
        <v>1.0273200805139897E-5</v>
      </c>
      <c r="CZ60" s="249">
        <v>2.683686212025639E-6</v>
      </c>
      <c r="DA60" s="249">
        <v>2.9363250184160093E-6</v>
      </c>
      <c r="DB60" s="249">
        <v>2.3730556526557927E-6</v>
      </c>
      <c r="DC60" s="249">
        <v>5.651016682485869E-6</v>
      </c>
      <c r="DD60" s="250">
        <v>1.2789884719658949E-5</v>
      </c>
    </row>
    <row r="61" spans="1:108" x14ac:dyDescent="0.15">
      <c r="A61" s="255" t="s">
        <v>133</v>
      </c>
      <c r="B61" s="248" t="s">
        <v>15</v>
      </c>
      <c r="C61" s="249">
        <v>6.1658741662437788E-7</v>
      </c>
      <c r="D61" s="249">
        <v>2.8674454668153209E-7</v>
      </c>
      <c r="E61" s="249">
        <v>6.3277439255726262E-7</v>
      </c>
      <c r="F61" s="249">
        <v>9.9299269338968188E-7</v>
      </c>
      <c r="G61" s="249">
        <v>3.2324834695966066E-7</v>
      </c>
      <c r="H61" s="249">
        <v>0</v>
      </c>
      <c r="I61" s="249">
        <v>1.7061067485820052E-6</v>
      </c>
      <c r="J61" s="249">
        <v>3.0190594843557192E-7</v>
      </c>
      <c r="K61" s="249">
        <v>2.1289877294908403E-7</v>
      </c>
      <c r="L61" s="249">
        <v>2.8368793519052327E-7</v>
      </c>
      <c r="M61" s="249">
        <v>0</v>
      </c>
      <c r="N61" s="249">
        <v>3.9168587466033481E-7</v>
      </c>
      <c r="O61" s="249">
        <v>4.558367725114903E-7</v>
      </c>
      <c r="P61" s="249">
        <v>6.7376574049560611E-7</v>
      </c>
      <c r="Q61" s="249">
        <v>3.4195680865154308E-7</v>
      </c>
      <c r="R61" s="249">
        <v>4.344798148834881E-7</v>
      </c>
      <c r="S61" s="249">
        <v>2.265368512915745E-7</v>
      </c>
      <c r="T61" s="249">
        <v>4.0724266763338945E-7</v>
      </c>
      <c r="U61" s="249">
        <v>4.2424271349057008E-7</v>
      </c>
      <c r="V61" s="249">
        <v>7.3625379128156024E-7</v>
      </c>
      <c r="W61" s="249">
        <v>0</v>
      </c>
      <c r="X61" s="249">
        <v>3.4782926055912933E-7</v>
      </c>
      <c r="Y61" s="249">
        <v>0</v>
      </c>
      <c r="Z61" s="249">
        <v>7.0711276686808035E-7</v>
      </c>
      <c r="AA61" s="249">
        <v>3.182163246445745E-7</v>
      </c>
      <c r="AB61" s="249">
        <v>6.8870668166912999E-8</v>
      </c>
      <c r="AC61" s="249">
        <v>3.4602080736809393E-7</v>
      </c>
      <c r="AD61" s="249">
        <v>3.254315500127996E-7</v>
      </c>
      <c r="AE61" s="249">
        <v>4.4710823804110026E-7</v>
      </c>
      <c r="AF61" s="249">
        <v>3.565286179924434E-7</v>
      </c>
      <c r="AG61" s="249">
        <v>4.4321577558211905E-7</v>
      </c>
      <c r="AH61" s="249">
        <v>7.3244892472620146E-7</v>
      </c>
      <c r="AI61" s="249">
        <v>4.8200282026553494E-7</v>
      </c>
      <c r="AJ61" s="249">
        <v>6.0037638043771018E-7</v>
      </c>
      <c r="AK61" s="249">
        <v>0</v>
      </c>
      <c r="AL61" s="249">
        <v>0</v>
      </c>
      <c r="AM61" s="249">
        <v>0</v>
      </c>
      <c r="AN61" s="249">
        <v>1.4305399874638971E-7</v>
      </c>
      <c r="AO61" s="249">
        <v>5.7381474972802148E-7</v>
      </c>
      <c r="AP61" s="249">
        <v>3.9648426013920421E-7</v>
      </c>
      <c r="AQ61" s="249">
        <v>4.086914104578928E-7</v>
      </c>
      <c r="AR61" s="249">
        <v>3.408892259499966E-7</v>
      </c>
      <c r="AS61" s="249">
        <v>4.1426850657444726E-7</v>
      </c>
      <c r="AT61" s="249">
        <v>3.5514346853160182E-7</v>
      </c>
      <c r="AU61" s="249">
        <v>3.4669013624189583E-7</v>
      </c>
      <c r="AV61" s="249">
        <v>3.7593282705002888E-7</v>
      </c>
      <c r="AW61" s="249">
        <v>4.0181246943537131E-7</v>
      </c>
      <c r="AX61" s="249">
        <v>2.9676564115881068E-7</v>
      </c>
      <c r="AY61" s="249">
        <v>2.7914885092552327E-7</v>
      </c>
      <c r="AZ61" s="249">
        <v>4.5646401754859144E-7</v>
      </c>
      <c r="BA61" s="249">
        <v>2.8274933732857244E-7</v>
      </c>
      <c r="BB61" s="249">
        <v>3.4913239676525818E-7</v>
      </c>
      <c r="BC61" s="249">
        <v>3.3741933860574057E-7</v>
      </c>
      <c r="BD61" s="249">
        <v>0</v>
      </c>
      <c r="BE61" s="249">
        <v>1.5219346004100965E-7</v>
      </c>
      <c r="BF61" s="249">
        <v>2.2920292603450446E-7</v>
      </c>
      <c r="BG61" s="249">
        <v>1.8721482468747759E-7</v>
      </c>
      <c r="BH61" s="249">
        <v>1.0014480336597773</v>
      </c>
      <c r="BI61" s="249">
        <v>3.2862631444462318E-7</v>
      </c>
      <c r="BJ61" s="249">
        <v>3.6673770216619077E-7</v>
      </c>
      <c r="BK61" s="249">
        <v>3.2393325120255322E-7</v>
      </c>
      <c r="BL61" s="249">
        <v>4.2982527180425199E-7</v>
      </c>
      <c r="BM61" s="249">
        <v>4.6155668669058412E-7</v>
      </c>
      <c r="BN61" s="249">
        <v>4.0658921790415135E-7</v>
      </c>
      <c r="BO61" s="249">
        <v>1.5807608959826496E-6</v>
      </c>
      <c r="BP61" s="249">
        <v>2.0412214744193236E-7</v>
      </c>
      <c r="BQ61" s="249">
        <v>7.8204683196338651E-7</v>
      </c>
      <c r="BR61" s="249">
        <v>1.0100579854932438E-6</v>
      </c>
      <c r="BS61" s="249">
        <v>6.6036239382857728E-7</v>
      </c>
      <c r="BT61" s="249">
        <v>3.7782012189596588E-7</v>
      </c>
      <c r="BU61" s="249">
        <v>2.800096280799848E-7</v>
      </c>
      <c r="BV61" s="249">
        <v>1.4120012920387981E-7</v>
      </c>
      <c r="BW61" s="249">
        <v>4.5767318639369351E-8</v>
      </c>
      <c r="BX61" s="249">
        <v>3.0078735557229666E-4</v>
      </c>
      <c r="BY61" s="249">
        <v>3.3279857477362603E-7</v>
      </c>
      <c r="BZ61" s="249">
        <v>4.3476741133307049E-6</v>
      </c>
      <c r="CA61" s="249">
        <v>1.0243059731921175E-6</v>
      </c>
      <c r="CB61" s="249">
        <v>6.2963657027181202E-4</v>
      </c>
      <c r="CC61" s="249">
        <v>8.2332789088970136E-7</v>
      </c>
      <c r="CD61" s="249">
        <v>3.613643113785554E-7</v>
      </c>
      <c r="CE61" s="249">
        <v>1.4709627286928958E-5</v>
      </c>
      <c r="CF61" s="249">
        <v>3.2020127025632724E-6</v>
      </c>
      <c r="CG61" s="249">
        <v>4.6389819081594352E-7</v>
      </c>
      <c r="CH61" s="249">
        <v>9.0028407502994804E-7</v>
      </c>
      <c r="CI61" s="249">
        <v>9.2095480475308292E-7</v>
      </c>
      <c r="CJ61" s="249">
        <v>6.9969201214071449E-7</v>
      </c>
      <c r="CK61" s="249">
        <v>2.2440760761465459E-6</v>
      </c>
      <c r="CL61" s="249">
        <v>1.7013187804854704E-5</v>
      </c>
      <c r="CM61" s="249">
        <v>4.6291708152405888E-7</v>
      </c>
      <c r="CN61" s="249">
        <v>4.2086209040472514E-7</v>
      </c>
      <c r="CO61" s="249">
        <v>2.4174249688270632E-7</v>
      </c>
      <c r="CP61" s="249">
        <v>3.1229598992273908E-7</v>
      </c>
      <c r="CQ61" s="249">
        <v>2.6905969595625828E-7</v>
      </c>
      <c r="CR61" s="249">
        <v>2.2403290799911246E-7</v>
      </c>
      <c r="CS61" s="249">
        <v>7.5263392456010343E-7</v>
      </c>
      <c r="CT61" s="249">
        <v>1.7941269745304274E-6</v>
      </c>
      <c r="CU61" s="249">
        <v>8.0927745438045139E-7</v>
      </c>
      <c r="CV61" s="249">
        <v>1.8301876717278439E-5</v>
      </c>
      <c r="CW61" s="249">
        <v>6.066304596286922E-7</v>
      </c>
      <c r="CX61" s="249">
        <v>1.088041076686417E-6</v>
      </c>
      <c r="CY61" s="249">
        <v>3.0748858340549336E-7</v>
      </c>
      <c r="CZ61" s="249">
        <v>5.3485528386514098E-7</v>
      </c>
      <c r="DA61" s="249">
        <v>6.9875370053466727E-7</v>
      </c>
      <c r="DB61" s="249">
        <v>6.5127691930892005E-7</v>
      </c>
      <c r="DC61" s="249">
        <v>1.7403105358676541E-7</v>
      </c>
      <c r="DD61" s="250">
        <v>4.8836268068703333E-6</v>
      </c>
    </row>
    <row r="62" spans="1:108" x14ac:dyDescent="0.15">
      <c r="A62" s="255" t="s">
        <v>134</v>
      </c>
      <c r="B62" s="248" t="s">
        <v>135</v>
      </c>
      <c r="C62" s="249">
        <v>4.211611704202859E-5</v>
      </c>
      <c r="D62" s="249">
        <v>4.6924691249026911E-5</v>
      </c>
      <c r="E62" s="249">
        <v>9.9279954999693511E-5</v>
      </c>
      <c r="F62" s="249">
        <v>2.2999701928098657E-4</v>
      </c>
      <c r="G62" s="249">
        <v>3.1068857846609744E-4</v>
      </c>
      <c r="H62" s="249">
        <v>0</v>
      </c>
      <c r="I62" s="249">
        <v>3.2216773163555953E-4</v>
      </c>
      <c r="J62" s="249">
        <v>7.4526807854119562E-5</v>
      </c>
      <c r="K62" s="249">
        <v>6.1744049512619967E-5</v>
      </c>
      <c r="L62" s="249">
        <v>3.2761468648289128E-5</v>
      </c>
      <c r="M62" s="249">
        <v>0</v>
      </c>
      <c r="N62" s="249">
        <v>1.0684695604199968E-4</v>
      </c>
      <c r="O62" s="249">
        <v>2.9731228593001461E-3</v>
      </c>
      <c r="P62" s="249">
        <v>2.6062846090593516E-4</v>
      </c>
      <c r="Q62" s="249">
        <v>1.2180922988151118E-3</v>
      </c>
      <c r="R62" s="249">
        <v>7.5915189002299062E-5</v>
      </c>
      <c r="S62" s="249">
        <v>6.4248885415415233E-5</v>
      </c>
      <c r="T62" s="249">
        <v>6.2585781993051393E-5</v>
      </c>
      <c r="U62" s="249">
        <v>4.835922024883183E-5</v>
      </c>
      <c r="V62" s="249">
        <v>8.658194177706328E-5</v>
      </c>
      <c r="W62" s="249">
        <v>0</v>
      </c>
      <c r="X62" s="249">
        <v>2.694442894033641E-4</v>
      </c>
      <c r="Y62" s="249">
        <v>0</v>
      </c>
      <c r="Z62" s="249">
        <v>6.6033242153677179E-5</v>
      </c>
      <c r="AA62" s="249">
        <v>6.4865231637384576E-5</v>
      </c>
      <c r="AB62" s="249">
        <v>4.8940228109162495E-6</v>
      </c>
      <c r="AC62" s="249">
        <v>8.6574538910479706E-5</v>
      </c>
      <c r="AD62" s="249">
        <v>6.4557600603043318E-5</v>
      </c>
      <c r="AE62" s="249">
        <v>9.9531074748727478E-5</v>
      </c>
      <c r="AF62" s="249">
        <v>4.2805431427540944E-4</v>
      </c>
      <c r="AG62" s="249">
        <v>4.8314611263888547E-4</v>
      </c>
      <c r="AH62" s="249">
        <v>1.0452959327001116E-4</v>
      </c>
      <c r="AI62" s="249">
        <v>7.1562737338825959E-4</v>
      </c>
      <c r="AJ62" s="249">
        <v>6.4837857087811672E-4</v>
      </c>
      <c r="AK62" s="249">
        <v>0</v>
      </c>
      <c r="AL62" s="249">
        <v>0</v>
      </c>
      <c r="AM62" s="249">
        <v>0</v>
      </c>
      <c r="AN62" s="249">
        <v>3.2549896635322883E-5</v>
      </c>
      <c r="AO62" s="249">
        <v>9.449165425445198E-5</v>
      </c>
      <c r="AP62" s="249">
        <v>4.4233814512770458E-4</v>
      </c>
      <c r="AQ62" s="249">
        <v>4.0016781968199066E-5</v>
      </c>
      <c r="AR62" s="249">
        <v>5.7460274913223603E-5</v>
      </c>
      <c r="AS62" s="249">
        <v>5.522017261606111E-5</v>
      </c>
      <c r="AT62" s="249">
        <v>1.0217524367218758E-3</v>
      </c>
      <c r="AU62" s="249">
        <v>2.9908597941360218E-4</v>
      </c>
      <c r="AV62" s="249">
        <v>1.1631130327412455E-4</v>
      </c>
      <c r="AW62" s="249">
        <v>2.5164266861968832E-4</v>
      </c>
      <c r="AX62" s="249">
        <v>1.4998411816476568E-4</v>
      </c>
      <c r="AY62" s="249">
        <v>6.6332148390229237E-5</v>
      </c>
      <c r="AZ62" s="249">
        <v>1.3397932497138349E-4</v>
      </c>
      <c r="BA62" s="249">
        <v>7.7870245619519581E-5</v>
      </c>
      <c r="BB62" s="249">
        <v>2.4710344263129396E-4</v>
      </c>
      <c r="BC62" s="249">
        <v>1.8625715423768209E-4</v>
      </c>
      <c r="BD62" s="249">
        <v>0</v>
      </c>
      <c r="BE62" s="249">
        <v>1.0796092336576155E-4</v>
      </c>
      <c r="BF62" s="249">
        <v>5.4096371807990414E-5</v>
      </c>
      <c r="BG62" s="249">
        <v>9.9553126335141432E-5</v>
      </c>
      <c r="BH62" s="249">
        <v>7.5475020379191422E-5</v>
      </c>
      <c r="BI62" s="249">
        <v>1.0139467397104127</v>
      </c>
      <c r="BJ62" s="249">
        <v>7.750999185564874E-5</v>
      </c>
      <c r="BK62" s="249">
        <v>2.4492649817118976E-4</v>
      </c>
      <c r="BL62" s="249">
        <v>6.9298010955690429E-4</v>
      </c>
      <c r="BM62" s="249">
        <v>5.4007340420058074E-4</v>
      </c>
      <c r="BN62" s="249">
        <v>4.8952149304823378E-4</v>
      </c>
      <c r="BO62" s="249">
        <v>9.1873938869060831E-5</v>
      </c>
      <c r="BP62" s="249">
        <v>4.9692029778811115E-5</v>
      </c>
      <c r="BQ62" s="249">
        <v>2.2646281001850233E-4</v>
      </c>
      <c r="BR62" s="249">
        <v>1.8629154866899259E-4</v>
      </c>
      <c r="BS62" s="249">
        <v>1.2883603431377506E-4</v>
      </c>
      <c r="BT62" s="249">
        <v>1.5371737664873856E-4</v>
      </c>
      <c r="BU62" s="249">
        <v>1.0271457221743604E-4</v>
      </c>
      <c r="BV62" s="249">
        <v>6.0088547990955643E-5</v>
      </c>
      <c r="BW62" s="249">
        <v>2.3206830067929015E-5</v>
      </c>
      <c r="BX62" s="249">
        <v>8.0814224749712157E-5</v>
      </c>
      <c r="BY62" s="249">
        <v>3.1118327184474476E-5</v>
      </c>
      <c r="BZ62" s="249">
        <v>1.5329596108739734E-4</v>
      </c>
      <c r="CA62" s="249">
        <v>2.2698921822062465E-4</v>
      </c>
      <c r="CB62" s="249">
        <v>1.2380336025107294E-4</v>
      </c>
      <c r="CC62" s="249">
        <v>1.5243712499091741E-4</v>
      </c>
      <c r="CD62" s="249">
        <v>1.0361450345608174E-4</v>
      </c>
      <c r="CE62" s="249">
        <v>1.6448912084849942E-4</v>
      </c>
      <c r="CF62" s="249">
        <v>1.2940601543256342E-4</v>
      </c>
      <c r="CG62" s="249">
        <v>3.4453468311472914E-4</v>
      </c>
      <c r="CH62" s="249">
        <v>4.308358155376858E-4</v>
      </c>
      <c r="CI62" s="249">
        <v>1.0633914200944413E-3</v>
      </c>
      <c r="CJ62" s="249">
        <v>3.6850402559094757E-4</v>
      </c>
      <c r="CK62" s="249">
        <v>2.9220309269199947E-4</v>
      </c>
      <c r="CL62" s="249">
        <v>2.4154099139583589E-4</v>
      </c>
      <c r="CM62" s="249">
        <v>4.205196727271651E-4</v>
      </c>
      <c r="CN62" s="249">
        <v>4.0177829930917861E-4</v>
      </c>
      <c r="CO62" s="249">
        <v>1.0377640611286001E-4</v>
      </c>
      <c r="CP62" s="249">
        <v>1.5293004652673742E-4</v>
      </c>
      <c r="CQ62" s="249">
        <v>6.2566212428791994E-4</v>
      </c>
      <c r="CR62" s="249">
        <v>4.5304235051306894E-4</v>
      </c>
      <c r="CS62" s="249">
        <v>8.7376110632851882E-4</v>
      </c>
      <c r="CT62" s="249">
        <v>8.7578473637445024E-4</v>
      </c>
      <c r="CU62" s="249">
        <v>5.386977543164668E-4</v>
      </c>
      <c r="CV62" s="249">
        <v>1.617918695926523E-4</v>
      </c>
      <c r="CW62" s="249">
        <v>6.6834053709266105E-4</v>
      </c>
      <c r="CX62" s="249">
        <v>4.5652527301955249E-4</v>
      </c>
      <c r="CY62" s="249">
        <v>3.3021908844043567E-4</v>
      </c>
      <c r="CZ62" s="249">
        <v>7.5154499704803521E-4</v>
      </c>
      <c r="DA62" s="249">
        <v>1.2700644674031216E-3</v>
      </c>
      <c r="DB62" s="249">
        <v>7.7500037405658353E-4</v>
      </c>
      <c r="DC62" s="249">
        <v>1.9171751514671549E-2</v>
      </c>
      <c r="DD62" s="250">
        <v>1.7177768560497404E-4</v>
      </c>
    </row>
    <row r="63" spans="1:108" x14ac:dyDescent="0.15">
      <c r="A63" s="255" t="s">
        <v>136</v>
      </c>
      <c r="B63" s="248" t="s">
        <v>137</v>
      </c>
      <c r="C63" s="249">
        <v>7.350801856758274E-4</v>
      </c>
      <c r="D63" s="249">
        <v>1.6491618414358881E-3</v>
      </c>
      <c r="E63" s="249">
        <v>1.1364899520353161E-4</v>
      </c>
      <c r="F63" s="249">
        <v>4.1525603235210741E-3</v>
      </c>
      <c r="G63" s="249">
        <v>1.0487656308779266E-4</v>
      </c>
      <c r="H63" s="249">
        <v>0</v>
      </c>
      <c r="I63" s="249">
        <v>7.6712571936188805E-5</v>
      </c>
      <c r="J63" s="249">
        <v>5.0137505330336962E-4</v>
      </c>
      <c r="K63" s="249">
        <v>1.135883800282744E-4</v>
      </c>
      <c r="L63" s="249">
        <v>5.4757949465516597E-4</v>
      </c>
      <c r="M63" s="249">
        <v>0</v>
      </c>
      <c r="N63" s="249">
        <v>7.0062304069825601E-4</v>
      </c>
      <c r="O63" s="249">
        <v>6.5082108235925957E-5</v>
      </c>
      <c r="P63" s="249">
        <v>1.2850824218496882E-2</v>
      </c>
      <c r="Q63" s="249">
        <v>5.765315805561287E-4</v>
      </c>
      <c r="R63" s="249">
        <v>7.2253182434517949E-3</v>
      </c>
      <c r="S63" s="249">
        <v>5.6113424539723717E-4</v>
      </c>
      <c r="T63" s="249">
        <v>2.683918230764072E-4</v>
      </c>
      <c r="U63" s="249">
        <v>1.8075483865536986E-2</v>
      </c>
      <c r="V63" s="249">
        <v>1.0428011279965043E-3</v>
      </c>
      <c r="W63" s="249">
        <v>0</v>
      </c>
      <c r="X63" s="249">
        <v>2.4268537374616929E-3</v>
      </c>
      <c r="Y63" s="249">
        <v>0</v>
      </c>
      <c r="Z63" s="249">
        <v>6.7560001412464936E-5</v>
      </c>
      <c r="AA63" s="249">
        <v>1.1963589305052756E-4</v>
      </c>
      <c r="AB63" s="249">
        <v>5.3555055544236573E-5</v>
      </c>
      <c r="AC63" s="249">
        <v>5.0403488167027138E-5</v>
      </c>
      <c r="AD63" s="249">
        <v>1.0731931382097905E-3</v>
      </c>
      <c r="AE63" s="249">
        <v>1.3304335759930467E-4</v>
      </c>
      <c r="AF63" s="249">
        <v>1.2211185858932211E-4</v>
      </c>
      <c r="AG63" s="249">
        <v>9.5291381464941861E-3</v>
      </c>
      <c r="AH63" s="249">
        <v>9.7496518332147741E-4</v>
      </c>
      <c r="AI63" s="249">
        <v>8.8723012632447099E-3</v>
      </c>
      <c r="AJ63" s="249">
        <v>6.0264397341017542E-4</v>
      </c>
      <c r="AK63" s="249">
        <v>0</v>
      </c>
      <c r="AL63" s="249">
        <v>0</v>
      </c>
      <c r="AM63" s="249">
        <v>0</v>
      </c>
      <c r="AN63" s="249">
        <v>6.2182111432993308E-5</v>
      </c>
      <c r="AO63" s="249">
        <v>3.0633657980095499E-2</v>
      </c>
      <c r="AP63" s="249">
        <v>1.6896255381812456E-3</v>
      </c>
      <c r="AQ63" s="249">
        <v>4.5007106121826026E-5</v>
      </c>
      <c r="AR63" s="249">
        <v>4.4967969869580578E-4</v>
      </c>
      <c r="AS63" s="249">
        <v>3.88906265098016E-5</v>
      </c>
      <c r="AT63" s="249">
        <v>4.0391630196644625E-5</v>
      </c>
      <c r="AU63" s="249">
        <v>1.1763653474062615E-4</v>
      </c>
      <c r="AV63" s="249">
        <v>1.7811694647008969E-4</v>
      </c>
      <c r="AW63" s="249">
        <v>2.6887389442059606E-4</v>
      </c>
      <c r="AX63" s="249">
        <v>6.1861415048241445E-5</v>
      </c>
      <c r="AY63" s="249">
        <v>4.7373526796648738E-5</v>
      </c>
      <c r="AZ63" s="249">
        <v>5.5220929311150083E-5</v>
      </c>
      <c r="BA63" s="249">
        <v>1.17396685002024E-4</v>
      </c>
      <c r="BB63" s="249">
        <v>6.6702082989207533E-5</v>
      </c>
      <c r="BC63" s="249">
        <v>5.8108682337576916E-5</v>
      </c>
      <c r="BD63" s="249">
        <v>0</v>
      </c>
      <c r="BE63" s="249">
        <v>4.4616840892194161E-5</v>
      </c>
      <c r="BF63" s="249">
        <v>1.2359755042773193E-4</v>
      </c>
      <c r="BG63" s="249">
        <v>3.7440960057055943E-5</v>
      </c>
      <c r="BH63" s="249">
        <v>4.8876795331711728E-5</v>
      </c>
      <c r="BI63" s="249">
        <v>1.8222842850183803E-4</v>
      </c>
      <c r="BJ63" s="249">
        <v>1.0000795966491349</v>
      </c>
      <c r="BK63" s="249">
        <v>3.083859512146937E-4</v>
      </c>
      <c r="BL63" s="249">
        <v>1.1063834437802059E-4</v>
      </c>
      <c r="BM63" s="249">
        <v>2.3735162675191698E-4</v>
      </c>
      <c r="BN63" s="249">
        <v>6.3025045644568949E-5</v>
      </c>
      <c r="BO63" s="249">
        <v>3.5679651146671818E-3</v>
      </c>
      <c r="BP63" s="249">
        <v>3.1119942628717498E-3</v>
      </c>
      <c r="BQ63" s="249">
        <v>1.0086681779096237E-4</v>
      </c>
      <c r="BR63" s="249">
        <v>2.0978953730600028E-4</v>
      </c>
      <c r="BS63" s="249">
        <v>4.8966835776622394E-5</v>
      </c>
      <c r="BT63" s="249">
        <v>1.8561593600856072E-5</v>
      </c>
      <c r="BU63" s="249">
        <v>4.949227507332575E-5</v>
      </c>
      <c r="BV63" s="249">
        <v>1.7922912091595263E-5</v>
      </c>
      <c r="BW63" s="249">
        <v>3.6528533155167362E-6</v>
      </c>
      <c r="BX63" s="249">
        <v>1.1797746035242685E-4</v>
      </c>
      <c r="BY63" s="249">
        <v>9.4081174124722165E-5</v>
      </c>
      <c r="BZ63" s="249">
        <v>2.0398205109039027E-5</v>
      </c>
      <c r="CA63" s="249">
        <v>1.7835386394018799E-5</v>
      </c>
      <c r="CB63" s="249">
        <v>1.3408958335286489E-5</v>
      </c>
      <c r="CC63" s="249">
        <v>1.6065942037081788E-5</v>
      </c>
      <c r="CD63" s="249">
        <v>9.8437000005337208E-5</v>
      </c>
      <c r="CE63" s="249">
        <v>2.9132011183515832E-5</v>
      </c>
      <c r="CF63" s="249">
        <v>2.7020254869147497E-5</v>
      </c>
      <c r="CG63" s="249">
        <v>3.4361380385871834E-5</v>
      </c>
      <c r="CH63" s="249">
        <v>3.286476506155163E-5</v>
      </c>
      <c r="CI63" s="249">
        <v>2.5793367775355826E-5</v>
      </c>
      <c r="CJ63" s="249">
        <v>2.8383632662155031E-5</v>
      </c>
      <c r="CK63" s="249">
        <v>2.1496296958177936E-4</v>
      </c>
      <c r="CL63" s="249">
        <v>2.7369325050862578E-5</v>
      </c>
      <c r="CM63" s="249">
        <v>5.6434846865859586E-5</v>
      </c>
      <c r="CN63" s="249">
        <v>2.4301520931670281E-5</v>
      </c>
      <c r="CO63" s="249">
        <v>2.9287052709645855E-5</v>
      </c>
      <c r="CP63" s="249">
        <v>3.4788152505421872E-5</v>
      </c>
      <c r="CQ63" s="249">
        <v>6.0474947277019443E-5</v>
      </c>
      <c r="CR63" s="249">
        <v>5.4482303312498515E-5</v>
      </c>
      <c r="CS63" s="249">
        <v>2.9028369362821718E-5</v>
      </c>
      <c r="CT63" s="249">
        <v>1.0309787276327884E-5</v>
      </c>
      <c r="CU63" s="249">
        <v>3.9615181575174329E-5</v>
      </c>
      <c r="CV63" s="249">
        <v>2.1412654173371408E-5</v>
      </c>
      <c r="CW63" s="249">
        <v>2.6663898271960821E-5</v>
      </c>
      <c r="CX63" s="249">
        <v>1.5617801018624587E-4</v>
      </c>
      <c r="CY63" s="249">
        <v>1.6815146854636843E-4</v>
      </c>
      <c r="CZ63" s="249">
        <v>9.4598295342594773E-5</v>
      </c>
      <c r="DA63" s="249">
        <v>9.5533363047740831E-5</v>
      </c>
      <c r="DB63" s="249">
        <v>4.9029057309335914E-5</v>
      </c>
      <c r="DC63" s="249">
        <v>2.6460818295134716E-4</v>
      </c>
      <c r="DD63" s="250">
        <v>4.1101814414587932E-5</v>
      </c>
    </row>
    <row r="64" spans="1:108" x14ac:dyDescent="0.15">
      <c r="A64" s="251" t="s">
        <v>138</v>
      </c>
      <c r="B64" s="252" t="s">
        <v>139</v>
      </c>
      <c r="C64" s="253">
        <v>0</v>
      </c>
      <c r="D64" s="253">
        <v>0</v>
      </c>
      <c r="E64" s="253">
        <v>0</v>
      </c>
      <c r="F64" s="253">
        <v>0</v>
      </c>
      <c r="G64" s="253">
        <v>0</v>
      </c>
      <c r="H64" s="253">
        <v>0</v>
      </c>
      <c r="I64" s="253">
        <v>0</v>
      </c>
      <c r="J64" s="253">
        <v>0</v>
      </c>
      <c r="K64" s="253">
        <v>0</v>
      </c>
      <c r="L64" s="253">
        <v>0</v>
      </c>
      <c r="M64" s="253">
        <v>0</v>
      </c>
      <c r="N64" s="253">
        <v>0</v>
      </c>
      <c r="O64" s="253">
        <v>0</v>
      </c>
      <c r="P64" s="253">
        <v>0</v>
      </c>
      <c r="Q64" s="253">
        <v>0</v>
      </c>
      <c r="R64" s="253">
        <v>0</v>
      </c>
      <c r="S64" s="253">
        <v>0</v>
      </c>
      <c r="T64" s="253">
        <v>0</v>
      </c>
      <c r="U64" s="253">
        <v>0</v>
      </c>
      <c r="V64" s="253">
        <v>0</v>
      </c>
      <c r="W64" s="253">
        <v>0</v>
      </c>
      <c r="X64" s="253">
        <v>0</v>
      </c>
      <c r="Y64" s="253">
        <v>0</v>
      </c>
      <c r="Z64" s="253">
        <v>0</v>
      </c>
      <c r="AA64" s="253">
        <v>0</v>
      </c>
      <c r="AB64" s="253">
        <v>0</v>
      </c>
      <c r="AC64" s="253">
        <v>0</v>
      </c>
      <c r="AD64" s="253">
        <v>0</v>
      </c>
      <c r="AE64" s="253">
        <v>0</v>
      </c>
      <c r="AF64" s="253">
        <v>0</v>
      </c>
      <c r="AG64" s="253">
        <v>0</v>
      </c>
      <c r="AH64" s="253">
        <v>0</v>
      </c>
      <c r="AI64" s="253">
        <v>0</v>
      </c>
      <c r="AJ64" s="253">
        <v>0</v>
      </c>
      <c r="AK64" s="253">
        <v>0</v>
      </c>
      <c r="AL64" s="253">
        <v>0</v>
      </c>
      <c r="AM64" s="253">
        <v>0</v>
      </c>
      <c r="AN64" s="253">
        <v>0</v>
      </c>
      <c r="AO64" s="253">
        <v>0</v>
      </c>
      <c r="AP64" s="253">
        <v>0</v>
      </c>
      <c r="AQ64" s="253">
        <v>0</v>
      </c>
      <c r="AR64" s="253">
        <v>0</v>
      </c>
      <c r="AS64" s="253">
        <v>0</v>
      </c>
      <c r="AT64" s="253">
        <v>0</v>
      </c>
      <c r="AU64" s="253">
        <v>0</v>
      </c>
      <c r="AV64" s="253">
        <v>0</v>
      </c>
      <c r="AW64" s="253">
        <v>0</v>
      </c>
      <c r="AX64" s="253">
        <v>0</v>
      </c>
      <c r="AY64" s="253">
        <v>0</v>
      </c>
      <c r="AZ64" s="253">
        <v>0</v>
      </c>
      <c r="BA64" s="253">
        <v>0</v>
      </c>
      <c r="BB64" s="253">
        <v>0</v>
      </c>
      <c r="BC64" s="253">
        <v>0</v>
      </c>
      <c r="BD64" s="253">
        <v>0</v>
      </c>
      <c r="BE64" s="253">
        <v>0</v>
      </c>
      <c r="BF64" s="253">
        <v>0</v>
      </c>
      <c r="BG64" s="253">
        <v>0</v>
      </c>
      <c r="BH64" s="253">
        <v>0</v>
      </c>
      <c r="BI64" s="253">
        <v>0</v>
      </c>
      <c r="BJ64" s="253">
        <v>0</v>
      </c>
      <c r="BK64" s="253">
        <v>1</v>
      </c>
      <c r="BL64" s="253">
        <v>0</v>
      </c>
      <c r="BM64" s="253">
        <v>0</v>
      </c>
      <c r="BN64" s="253">
        <v>0</v>
      </c>
      <c r="BO64" s="253">
        <v>0</v>
      </c>
      <c r="BP64" s="253">
        <v>0</v>
      </c>
      <c r="BQ64" s="253">
        <v>0</v>
      </c>
      <c r="BR64" s="253">
        <v>0</v>
      </c>
      <c r="BS64" s="253">
        <v>0</v>
      </c>
      <c r="BT64" s="253">
        <v>0</v>
      </c>
      <c r="BU64" s="253">
        <v>0</v>
      </c>
      <c r="BV64" s="253">
        <v>0</v>
      </c>
      <c r="BW64" s="253">
        <v>0</v>
      </c>
      <c r="BX64" s="253">
        <v>0</v>
      </c>
      <c r="BY64" s="253">
        <v>0</v>
      </c>
      <c r="BZ64" s="253">
        <v>0</v>
      </c>
      <c r="CA64" s="253">
        <v>0</v>
      </c>
      <c r="CB64" s="253">
        <v>0</v>
      </c>
      <c r="CC64" s="253">
        <v>0</v>
      </c>
      <c r="CD64" s="253">
        <v>0</v>
      </c>
      <c r="CE64" s="253">
        <v>0</v>
      </c>
      <c r="CF64" s="253">
        <v>0</v>
      </c>
      <c r="CG64" s="253">
        <v>0</v>
      </c>
      <c r="CH64" s="253">
        <v>0</v>
      </c>
      <c r="CI64" s="253">
        <v>0</v>
      </c>
      <c r="CJ64" s="253">
        <v>0</v>
      </c>
      <c r="CK64" s="253">
        <v>0</v>
      </c>
      <c r="CL64" s="253">
        <v>0</v>
      </c>
      <c r="CM64" s="253">
        <v>0</v>
      </c>
      <c r="CN64" s="253">
        <v>0</v>
      </c>
      <c r="CO64" s="253">
        <v>0</v>
      </c>
      <c r="CP64" s="253">
        <v>0</v>
      </c>
      <c r="CQ64" s="253">
        <v>0</v>
      </c>
      <c r="CR64" s="253">
        <v>0</v>
      </c>
      <c r="CS64" s="253">
        <v>0</v>
      </c>
      <c r="CT64" s="253">
        <v>0</v>
      </c>
      <c r="CU64" s="253">
        <v>0</v>
      </c>
      <c r="CV64" s="253">
        <v>0</v>
      </c>
      <c r="CW64" s="253">
        <v>0</v>
      </c>
      <c r="CX64" s="253">
        <v>0</v>
      </c>
      <c r="CY64" s="253">
        <v>0</v>
      </c>
      <c r="CZ64" s="253">
        <v>0</v>
      </c>
      <c r="DA64" s="253">
        <v>0</v>
      </c>
      <c r="DB64" s="253">
        <v>0</v>
      </c>
      <c r="DC64" s="253">
        <v>0</v>
      </c>
      <c r="DD64" s="254">
        <v>0</v>
      </c>
    </row>
    <row r="65" spans="1:108" x14ac:dyDescent="0.15">
      <c r="A65" s="255" t="s">
        <v>140</v>
      </c>
      <c r="B65" s="248" t="s">
        <v>141</v>
      </c>
      <c r="C65" s="249">
        <v>3.9111775037359957E-3</v>
      </c>
      <c r="D65" s="249">
        <v>2.4601090569667285E-3</v>
      </c>
      <c r="E65" s="249">
        <v>2.7046726752929049E-3</v>
      </c>
      <c r="F65" s="249">
        <v>3.3566852466897904E-3</v>
      </c>
      <c r="G65" s="249">
        <v>2.2018419211242966E-3</v>
      </c>
      <c r="H65" s="249">
        <v>0</v>
      </c>
      <c r="I65" s="249">
        <v>5.1376571256566209E-3</v>
      </c>
      <c r="J65" s="249">
        <v>2.1486629316364602E-3</v>
      </c>
      <c r="K65" s="249">
        <v>1.7174648895548143E-3</v>
      </c>
      <c r="L65" s="249">
        <v>1.1809877504322158E-3</v>
      </c>
      <c r="M65" s="249">
        <v>0</v>
      </c>
      <c r="N65" s="249">
        <v>2.7038110840708822E-3</v>
      </c>
      <c r="O65" s="249">
        <v>2.572748835793347E-3</v>
      </c>
      <c r="P65" s="249">
        <v>2.3838548013164454E-3</v>
      </c>
      <c r="Q65" s="249">
        <v>2.7520628595121862E-3</v>
      </c>
      <c r="R65" s="249">
        <v>7.9032898420492315E-3</v>
      </c>
      <c r="S65" s="249">
        <v>4.3629115732179468E-3</v>
      </c>
      <c r="T65" s="249">
        <v>2.6481215443323182E-3</v>
      </c>
      <c r="U65" s="249">
        <v>3.9767426593598082E-3</v>
      </c>
      <c r="V65" s="249">
        <v>9.0737032452257466E-3</v>
      </c>
      <c r="W65" s="249">
        <v>0</v>
      </c>
      <c r="X65" s="249">
        <v>7.2467961573201862E-3</v>
      </c>
      <c r="Y65" s="249">
        <v>0</v>
      </c>
      <c r="Z65" s="249">
        <v>2.1384805284819655E-3</v>
      </c>
      <c r="AA65" s="249">
        <v>3.0399513250752405E-3</v>
      </c>
      <c r="AB65" s="249">
        <v>3.9623739053941631E-4</v>
      </c>
      <c r="AC65" s="249">
        <v>4.4941864579478843E-3</v>
      </c>
      <c r="AD65" s="249">
        <v>4.3339276898453323E-3</v>
      </c>
      <c r="AE65" s="249">
        <v>2.1642738566447365E-3</v>
      </c>
      <c r="AF65" s="249">
        <v>1.7745492276272598E-3</v>
      </c>
      <c r="AG65" s="249">
        <v>6.0500366314579015E-3</v>
      </c>
      <c r="AH65" s="249">
        <v>6.0279798930473385E-3</v>
      </c>
      <c r="AI65" s="249">
        <v>5.4233979883745193E-3</v>
      </c>
      <c r="AJ65" s="249">
        <v>7.2604285595280309E-3</v>
      </c>
      <c r="AK65" s="249">
        <v>0</v>
      </c>
      <c r="AL65" s="249">
        <v>0</v>
      </c>
      <c r="AM65" s="249">
        <v>0</v>
      </c>
      <c r="AN65" s="249">
        <v>2.3030517738322097E-3</v>
      </c>
      <c r="AO65" s="249">
        <v>5.1347263928540107E-3</v>
      </c>
      <c r="AP65" s="249">
        <v>3.9656834546198949E-3</v>
      </c>
      <c r="AQ65" s="249">
        <v>5.268673810279817E-3</v>
      </c>
      <c r="AR65" s="249">
        <v>4.0886008299030078E-3</v>
      </c>
      <c r="AS65" s="249">
        <v>2.5450613039911868E-3</v>
      </c>
      <c r="AT65" s="249">
        <v>1.7710316722464768E-3</v>
      </c>
      <c r="AU65" s="249">
        <v>2.3484304727545368E-3</v>
      </c>
      <c r="AV65" s="249">
        <v>2.6776608419772007E-3</v>
      </c>
      <c r="AW65" s="249">
        <v>6.7196658581483003E-3</v>
      </c>
      <c r="AX65" s="249">
        <v>2.6545039260850948E-3</v>
      </c>
      <c r="AY65" s="249">
        <v>1.7454328146031502E-3</v>
      </c>
      <c r="AZ65" s="249">
        <v>2.6063092066998671E-3</v>
      </c>
      <c r="BA65" s="249">
        <v>3.5898073257951781E-3</v>
      </c>
      <c r="BB65" s="249">
        <v>3.2673762884416237E-3</v>
      </c>
      <c r="BC65" s="249">
        <v>2.131710492771948E-3</v>
      </c>
      <c r="BD65" s="249">
        <v>0</v>
      </c>
      <c r="BE65" s="249">
        <v>1.2975512256750265E-3</v>
      </c>
      <c r="BF65" s="249">
        <v>1.3802513066754432E-3</v>
      </c>
      <c r="BG65" s="249">
        <v>1.3597563399579977E-3</v>
      </c>
      <c r="BH65" s="249">
        <v>1.6665312057735288E-3</v>
      </c>
      <c r="BI65" s="249">
        <v>2.5837039400333391E-3</v>
      </c>
      <c r="BJ65" s="249">
        <v>1.5230044065163322E-3</v>
      </c>
      <c r="BK65" s="249">
        <v>1.5430874973489008E-3</v>
      </c>
      <c r="BL65" s="249">
        <v>1.0020608878899497</v>
      </c>
      <c r="BM65" s="249">
        <v>1.6770050701266971E-3</v>
      </c>
      <c r="BN65" s="249">
        <v>1.2219501003814281E-3</v>
      </c>
      <c r="BO65" s="249">
        <v>1.4877587381184901E-2</v>
      </c>
      <c r="BP65" s="249">
        <v>2.4487455107665569E-2</v>
      </c>
      <c r="BQ65" s="249">
        <v>2.9356503390956384E-2</v>
      </c>
      <c r="BR65" s="249">
        <v>4.4057037134649733E-3</v>
      </c>
      <c r="BS65" s="249">
        <v>3.8997603150319939E-3</v>
      </c>
      <c r="BT65" s="249">
        <v>3.2209640014625057E-3</v>
      </c>
      <c r="BU65" s="249">
        <v>6.5956365057602256E-3</v>
      </c>
      <c r="BV65" s="249">
        <v>1.3591242612356882E-2</v>
      </c>
      <c r="BW65" s="249">
        <v>1.3233302655470139E-2</v>
      </c>
      <c r="BX65" s="249">
        <v>1.5487234012732148E-2</v>
      </c>
      <c r="BY65" s="249">
        <v>5.4001930784846263E-4</v>
      </c>
      <c r="BZ65" s="249">
        <v>1.3243343997571322E-2</v>
      </c>
      <c r="CA65" s="249">
        <v>6.0421977069658322E-3</v>
      </c>
      <c r="CB65" s="249">
        <v>2.1828957070966991E-3</v>
      </c>
      <c r="CC65" s="249">
        <v>4.9087509466950252E-3</v>
      </c>
      <c r="CD65" s="249">
        <v>1.2706885943634599E-2</v>
      </c>
      <c r="CE65" s="249">
        <v>1.2589232203953617E-2</v>
      </c>
      <c r="CF65" s="249">
        <v>2.5138853148016665E-3</v>
      </c>
      <c r="CG65" s="249">
        <v>6.2395095646283214E-3</v>
      </c>
      <c r="CH65" s="249">
        <v>8.4950634660910206E-3</v>
      </c>
      <c r="CI65" s="249">
        <v>1.4122291715300645E-3</v>
      </c>
      <c r="CJ65" s="249">
        <v>9.8202513411255656E-3</v>
      </c>
      <c r="CK65" s="249">
        <v>2.453609395896473E-3</v>
      </c>
      <c r="CL65" s="249">
        <v>7.9212239652127949E-3</v>
      </c>
      <c r="CM65" s="249">
        <v>7.0104177759129213E-3</v>
      </c>
      <c r="CN65" s="249">
        <v>2.6095017319580668E-3</v>
      </c>
      <c r="CO65" s="249">
        <v>3.0051382760085867E-3</v>
      </c>
      <c r="CP65" s="249">
        <v>1.947525703486167E-3</v>
      </c>
      <c r="CQ65" s="249">
        <v>4.5269729986417064E-3</v>
      </c>
      <c r="CR65" s="249">
        <v>3.6315658645717872E-3</v>
      </c>
      <c r="CS65" s="249">
        <v>3.2880429424756294E-3</v>
      </c>
      <c r="CT65" s="249">
        <v>1.9517534953442893E-3</v>
      </c>
      <c r="CU65" s="249">
        <v>3.2874543583849246E-3</v>
      </c>
      <c r="CV65" s="249">
        <v>1.0491833287172682E-3</v>
      </c>
      <c r="CW65" s="249">
        <v>2.1207961000307279E-3</v>
      </c>
      <c r="CX65" s="249">
        <v>4.8313030724975205E-3</v>
      </c>
      <c r="CY65" s="249">
        <v>2.6588552172160476E-3</v>
      </c>
      <c r="CZ65" s="249">
        <v>4.5132775363980844E-3</v>
      </c>
      <c r="DA65" s="249">
        <v>5.9777970907738979E-3</v>
      </c>
      <c r="DB65" s="249">
        <v>2.8454721027631859E-3</v>
      </c>
      <c r="DC65" s="249">
        <v>1.496646469392144E-3</v>
      </c>
      <c r="DD65" s="250">
        <v>2.8103525331203438E-3</v>
      </c>
    </row>
    <row r="66" spans="1:108" x14ac:dyDescent="0.15">
      <c r="A66" s="255" t="s">
        <v>142</v>
      </c>
      <c r="B66" s="248" t="s">
        <v>143</v>
      </c>
      <c r="C66" s="249">
        <v>0</v>
      </c>
      <c r="D66" s="249">
        <v>0</v>
      </c>
      <c r="E66" s="249">
        <v>0</v>
      </c>
      <c r="F66" s="249">
        <v>0</v>
      </c>
      <c r="G66" s="249">
        <v>0</v>
      </c>
      <c r="H66" s="249">
        <v>0</v>
      </c>
      <c r="I66" s="249">
        <v>0</v>
      </c>
      <c r="J66" s="249">
        <v>0</v>
      </c>
      <c r="K66" s="249">
        <v>0</v>
      </c>
      <c r="L66" s="249">
        <v>0</v>
      </c>
      <c r="M66" s="249">
        <v>0</v>
      </c>
      <c r="N66" s="249">
        <v>0</v>
      </c>
      <c r="O66" s="249">
        <v>0</v>
      </c>
      <c r="P66" s="249">
        <v>0</v>
      </c>
      <c r="Q66" s="249">
        <v>0</v>
      </c>
      <c r="R66" s="249">
        <v>0</v>
      </c>
      <c r="S66" s="249">
        <v>0</v>
      </c>
      <c r="T66" s="249">
        <v>0</v>
      </c>
      <c r="U66" s="249">
        <v>0</v>
      </c>
      <c r="V66" s="249">
        <v>0</v>
      </c>
      <c r="W66" s="249">
        <v>0</v>
      </c>
      <c r="X66" s="249">
        <v>0</v>
      </c>
      <c r="Y66" s="249">
        <v>0</v>
      </c>
      <c r="Z66" s="249">
        <v>0</v>
      </c>
      <c r="AA66" s="249">
        <v>0</v>
      </c>
      <c r="AB66" s="249">
        <v>0</v>
      </c>
      <c r="AC66" s="249">
        <v>0</v>
      </c>
      <c r="AD66" s="249">
        <v>0</v>
      </c>
      <c r="AE66" s="249">
        <v>0</v>
      </c>
      <c r="AF66" s="249">
        <v>0</v>
      </c>
      <c r="AG66" s="249">
        <v>0</v>
      </c>
      <c r="AH66" s="249">
        <v>0</v>
      </c>
      <c r="AI66" s="249">
        <v>0</v>
      </c>
      <c r="AJ66" s="249">
        <v>0</v>
      </c>
      <c r="AK66" s="249">
        <v>0</v>
      </c>
      <c r="AL66" s="249">
        <v>0</v>
      </c>
      <c r="AM66" s="249">
        <v>0</v>
      </c>
      <c r="AN66" s="249">
        <v>0</v>
      </c>
      <c r="AO66" s="249">
        <v>0</v>
      </c>
      <c r="AP66" s="249">
        <v>0</v>
      </c>
      <c r="AQ66" s="249">
        <v>0</v>
      </c>
      <c r="AR66" s="249">
        <v>0</v>
      </c>
      <c r="AS66" s="249">
        <v>0</v>
      </c>
      <c r="AT66" s="249">
        <v>0</v>
      </c>
      <c r="AU66" s="249">
        <v>0</v>
      </c>
      <c r="AV66" s="249">
        <v>0</v>
      </c>
      <c r="AW66" s="249">
        <v>0</v>
      </c>
      <c r="AX66" s="249">
        <v>0</v>
      </c>
      <c r="AY66" s="249">
        <v>0</v>
      </c>
      <c r="AZ66" s="249">
        <v>0</v>
      </c>
      <c r="BA66" s="249">
        <v>0</v>
      </c>
      <c r="BB66" s="249">
        <v>0</v>
      </c>
      <c r="BC66" s="249">
        <v>0</v>
      </c>
      <c r="BD66" s="249">
        <v>0</v>
      </c>
      <c r="BE66" s="249">
        <v>0</v>
      </c>
      <c r="BF66" s="249">
        <v>0</v>
      </c>
      <c r="BG66" s="249">
        <v>0</v>
      </c>
      <c r="BH66" s="249">
        <v>0</v>
      </c>
      <c r="BI66" s="249">
        <v>0</v>
      </c>
      <c r="BJ66" s="249">
        <v>0</v>
      </c>
      <c r="BK66" s="249">
        <v>0</v>
      </c>
      <c r="BL66" s="249">
        <v>0</v>
      </c>
      <c r="BM66" s="249">
        <v>1</v>
      </c>
      <c r="BN66" s="249">
        <v>0</v>
      </c>
      <c r="BO66" s="249">
        <v>0</v>
      </c>
      <c r="BP66" s="249">
        <v>0</v>
      </c>
      <c r="BQ66" s="249">
        <v>0</v>
      </c>
      <c r="BR66" s="249">
        <v>0</v>
      </c>
      <c r="BS66" s="249">
        <v>0</v>
      </c>
      <c r="BT66" s="249">
        <v>0</v>
      </c>
      <c r="BU66" s="249">
        <v>0</v>
      </c>
      <c r="BV66" s="249">
        <v>0</v>
      </c>
      <c r="BW66" s="249">
        <v>0</v>
      </c>
      <c r="BX66" s="249">
        <v>0</v>
      </c>
      <c r="BY66" s="249">
        <v>0</v>
      </c>
      <c r="BZ66" s="249">
        <v>0</v>
      </c>
      <c r="CA66" s="249">
        <v>0</v>
      </c>
      <c r="CB66" s="249">
        <v>0</v>
      </c>
      <c r="CC66" s="249">
        <v>0</v>
      </c>
      <c r="CD66" s="249">
        <v>0</v>
      </c>
      <c r="CE66" s="249">
        <v>0</v>
      </c>
      <c r="CF66" s="249">
        <v>0</v>
      </c>
      <c r="CG66" s="249">
        <v>0</v>
      </c>
      <c r="CH66" s="249">
        <v>0</v>
      </c>
      <c r="CI66" s="249">
        <v>0</v>
      </c>
      <c r="CJ66" s="249">
        <v>0</v>
      </c>
      <c r="CK66" s="249">
        <v>0</v>
      </c>
      <c r="CL66" s="249">
        <v>0</v>
      </c>
      <c r="CM66" s="249">
        <v>0</v>
      </c>
      <c r="CN66" s="249">
        <v>0</v>
      </c>
      <c r="CO66" s="249">
        <v>0</v>
      </c>
      <c r="CP66" s="249">
        <v>0</v>
      </c>
      <c r="CQ66" s="249">
        <v>0</v>
      </c>
      <c r="CR66" s="249">
        <v>0</v>
      </c>
      <c r="CS66" s="249">
        <v>0</v>
      </c>
      <c r="CT66" s="249">
        <v>0</v>
      </c>
      <c r="CU66" s="249">
        <v>0</v>
      </c>
      <c r="CV66" s="249">
        <v>0</v>
      </c>
      <c r="CW66" s="249">
        <v>0</v>
      </c>
      <c r="CX66" s="249">
        <v>0</v>
      </c>
      <c r="CY66" s="249">
        <v>0</v>
      </c>
      <c r="CZ66" s="249">
        <v>0</v>
      </c>
      <c r="DA66" s="249">
        <v>0</v>
      </c>
      <c r="DB66" s="249">
        <v>0</v>
      </c>
      <c r="DC66" s="249">
        <v>0</v>
      </c>
      <c r="DD66" s="250">
        <v>0</v>
      </c>
    </row>
    <row r="67" spans="1:108" x14ac:dyDescent="0.15">
      <c r="A67" s="255" t="s">
        <v>144</v>
      </c>
      <c r="B67" s="248" t="s">
        <v>145</v>
      </c>
      <c r="C67" s="249">
        <v>0</v>
      </c>
      <c r="D67" s="249">
        <v>0</v>
      </c>
      <c r="E67" s="249">
        <v>0</v>
      </c>
      <c r="F67" s="249">
        <v>0</v>
      </c>
      <c r="G67" s="249">
        <v>0</v>
      </c>
      <c r="H67" s="249">
        <v>0</v>
      </c>
      <c r="I67" s="249">
        <v>0</v>
      </c>
      <c r="J67" s="249">
        <v>0</v>
      </c>
      <c r="K67" s="249">
        <v>0</v>
      </c>
      <c r="L67" s="249">
        <v>0</v>
      </c>
      <c r="M67" s="249">
        <v>0</v>
      </c>
      <c r="N67" s="249">
        <v>0</v>
      </c>
      <c r="O67" s="249">
        <v>0</v>
      </c>
      <c r="P67" s="249">
        <v>0</v>
      </c>
      <c r="Q67" s="249">
        <v>0</v>
      </c>
      <c r="R67" s="249">
        <v>0</v>
      </c>
      <c r="S67" s="249">
        <v>0</v>
      </c>
      <c r="T67" s="249">
        <v>0</v>
      </c>
      <c r="U67" s="249">
        <v>0</v>
      </c>
      <c r="V67" s="249">
        <v>0</v>
      </c>
      <c r="W67" s="249">
        <v>0</v>
      </c>
      <c r="X67" s="249">
        <v>0</v>
      </c>
      <c r="Y67" s="249">
        <v>0</v>
      </c>
      <c r="Z67" s="249">
        <v>0</v>
      </c>
      <c r="AA67" s="249">
        <v>0</v>
      </c>
      <c r="AB67" s="249">
        <v>0</v>
      </c>
      <c r="AC67" s="249">
        <v>0</v>
      </c>
      <c r="AD67" s="249">
        <v>0</v>
      </c>
      <c r="AE67" s="249">
        <v>0</v>
      </c>
      <c r="AF67" s="249">
        <v>0</v>
      </c>
      <c r="AG67" s="249">
        <v>0</v>
      </c>
      <c r="AH67" s="249">
        <v>0</v>
      </c>
      <c r="AI67" s="249">
        <v>0</v>
      </c>
      <c r="AJ67" s="249">
        <v>0</v>
      </c>
      <c r="AK67" s="249">
        <v>0</v>
      </c>
      <c r="AL67" s="249">
        <v>0</v>
      </c>
      <c r="AM67" s="249">
        <v>0</v>
      </c>
      <c r="AN67" s="249">
        <v>0</v>
      </c>
      <c r="AO67" s="249">
        <v>0</v>
      </c>
      <c r="AP67" s="249">
        <v>0</v>
      </c>
      <c r="AQ67" s="249">
        <v>0</v>
      </c>
      <c r="AR67" s="249">
        <v>0</v>
      </c>
      <c r="AS67" s="249">
        <v>0</v>
      </c>
      <c r="AT67" s="249">
        <v>0</v>
      </c>
      <c r="AU67" s="249">
        <v>0</v>
      </c>
      <c r="AV67" s="249">
        <v>0</v>
      </c>
      <c r="AW67" s="249">
        <v>0</v>
      </c>
      <c r="AX67" s="249">
        <v>0</v>
      </c>
      <c r="AY67" s="249">
        <v>0</v>
      </c>
      <c r="AZ67" s="249">
        <v>0</v>
      </c>
      <c r="BA67" s="249">
        <v>0</v>
      </c>
      <c r="BB67" s="249">
        <v>0</v>
      </c>
      <c r="BC67" s="249">
        <v>0</v>
      </c>
      <c r="BD67" s="249">
        <v>0</v>
      </c>
      <c r="BE67" s="249">
        <v>0</v>
      </c>
      <c r="BF67" s="249">
        <v>0</v>
      </c>
      <c r="BG67" s="249">
        <v>0</v>
      </c>
      <c r="BH67" s="249">
        <v>0</v>
      </c>
      <c r="BI67" s="249">
        <v>0</v>
      </c>
      <c r="BJ67" s="249">
        <v>0</v>
      </c>
      <c r="BK67" s="249">
        <v>0</v>
      </c>
      <c r="BL67" s="249">
        <v>0</v>
      </c>
      <c r="BM67" s="249">
        <v>0</v>
      </c>
      <c r="BN67" s="249">
        <v>1</v>
      </c>
      <c r="BO67" s="249">
        <v>0</v>
      </c>
      <c r="BP67" s="249">
        <v>0</v>
      </c>
      <c r="BQ67" s="249">
        <v>0</v>
      </c>
      <c r="BR67" s="249">
        <v>0</v>
      </c>
      <c r="BS67" s="249">
        <v>0</v>
      </c>
      <c r="BT67" s="249">
        <v>0</v>
      </c>
      <c r="BU67" s="249">
        <v>0</v>
      </c>
      <c r="BV67" s="249">
        <v>0</v>
      </c>
      <c r="BW67" s="249">
        <v>0</v>
      </c>
      <c r="BX67" s="249">
        <v>0</v>
      </c>
      <c r="BY67" s="249">
        <v>0</v>
      </c>
      <c r="BZ67" s="249">
        <v>0</v>
      </c>
      <c r="CA67" s="249">
        <v>0</v>
      </c>
      <c r="CB67" s="249">
        <v>0</v>
      </c>
      <c r="CC67" s="249">
        <v>0</v>
      </c>
      <c r="CD67" s="249">
        <v>0</v>
      </c>
      <c r="CE67" s="249">
        <v>0</v>
      </c>
      <c r="CF67" s="249">
        <v>0</v>
      </c>
      <c r="CG67" s="249">
        <v>0</v>
      </c>
      <c r="CH67" s="249">
        <v>0</v>
      </c>
      <c r="CI67" s="249">
        <v>0</v>
      </c>
      <c r="CJ67" s="249">
        <v>0</v>
      </c>
      <c r="CK67" s="249">
        <v>0</v>
      </c>
      <c r="CL67" s="249">
        <v>0</v>
      </c>
      <c r="CM67" s="249">
        <v>0</v>
      </c>
      <c r="CN67" s="249">
        <v>0</v>
      </c>
      <c r="CO67" s="249">
        <v>0</v>
      </c>
      <c r="CP67" s="249">
        <v>0</v>
      </c>
      <c r="CQ67" s="249">
        <v>0</v>
      </c>
      <c r="CR67" s="249">
        <v>0</v>
      </c>
      <c r="CS67" s="249">
        <v>0</v>
      </c>
      <c r="CT67" s="249">
        <v>0</v>
      </c>
      <c r="CU67" s="249">
        <v>0</v>
      </c>
      <c r="CV67" s="249">
        <v>0</v>
      </c>
      <c r="CW67" s="249">
        <v>0</v>
      </c>
      <c r="CX67" s="249">
        <v>0</v>
      </c>
      <c r="CY67" s="249">
        <v>0</v>
      </c>
      <c r="CZ67" s="249">
        <v>0</v>
      </c>
      <c r="DA67" s="249">
        <v>0</v>
      </c>
      <c r="DB67" s="249">
        <v>0</v>
      </c>
      <c r="DC67" s="249">
        <v>0</v>
      </c>
      <c r="DD67" s="250">
        <v>0</v>
      </c>
    </row>
    <row r="68" spans="1:108" x14ac:dyDescent="0.15">
      <c r="A68" s="255" t="s">
        <v>146</v>
      </c>
      <c r="B68" s="248" t="s">
        <v>147</v>
      </c>
      <c r="C68" s="249">
        <v>7.554453399450314E-3</v>
      </c>
      <c r="D68" s="249">
        <v>8.5817012024283715E-3</v>
      </c>
      <c r="E68" s="249">
        <v>1.9719636539320774E-2</v>
      </c>
      <c r="F68" s="249">
        <v>6.0028279293072497E-3</v>
      </c>
      <c r="G68" s="249">
        <v>1.2626828688356366E-2</v>
      </c>
      <c r="H68" s="249">
        <v>0</v>
      </c>
      <c r="I68" s="249">
        <v>2.231401950270025E-2</v>
      </c>
      <c r="J68" s="249">
        <v>9.2447447174615737E-3</v>
      </c>
      <c r="K68" s="249">
        <v>6.5689946301046931E-3</v>
      </c>
      <c r="L68" s="249">
        <v>6.6046067973106522E-3</v>
      </c>
      <c r="M68" s="249">
        <v>0</v>
      </c>
      <c r="N68" s="249">
        <v>2.6892212924297401E-2</v>
      </c>
      <c r="O68" s="249">
        <v>1.3205332404905989E-2</v>
      </c>
      <c r="P68" s="249">
        <v>1.2942292889204137E-2</v>
      </c>
      <c r="Q68" s="249">
        <v>9.0366001028985565E-3</v>
      </c>
      <c r="R68" s="249">
        <v>0.1178039675288246</v>
      </c>
      <c r="S68" s="249">
        <v>1.5369416287951026E-2</v>
      </c>
      <c r="T68" s="249">
        <v>1.8076657282791491E-2</v>
      </c>
      <c r="U68" s="249">
        <v>3.973269020636324E-2</v>
      </c>
      <c r="V68" s="249">
        <v>0.1401780671063512</v>
      </c>
      <c r="W68" s="249">
        <v>0</v>
      </c>
      <c r="X68" s="249">
        <v>3.64112257572358E-2</v>
      </c>
      <c r="Y68" s="249">
        <v>0</v>
      </c>
      <c r="Z68" s="249">
        <v>7.7466032242958218E-3</v>
      </c>
      <c r="AA68" s="249">
        <v>1.9780269632156306E-2</v>
      </c>
      <c r="AB68" s="249">
        <v>7.1452566727474307E-3</v>
      </c>
      <c r="AC68" s="249">
        <v>1.3899970386940316E-2</v>
      </c>
      <c r="AD68" s="249">
        <v>1.8324982506624735E-2</v>
      </c>
      <c r="AE68" s="249">
        <v>1.9611572910890204E-2</v>
      </c>
      <c r="AF68" s="249">
        <v>6.5817517866078763E-3</v>
      </c>
      <c r="AG68" s="249">
        <v>2.6722438381837757E-2</v>
      </c>
      <c r="AH68" s="249">
        <v>2.7607801146615159E-2</v>
      </c>
      <c r="AI68" s="249">
        <v>2.5749604476876773E-2</v>
      </c>
      <c r="AJ68" s="249">
        <v>2.3723604762295066E-2</v>
      </c>
      <c r="AK68" s="249">
        <v>0</v>
      </c>
      <c r="AL68" s="249">
        <v>0</v>
      </c>
      <c r="AM68" s="249">
        <v>0</v>
      </c>
      <c r="AN68" s="249">
        <v>1.061749669300039E-2</v>
      </c>
      <c r="AO68" s="249">
        <v>3.5830818907548641E-2</v>
      </c>
      <c r="AP68" s="249">
        <v>1.7622343871394313E-2</v>
      </c>
      <c r="AQ68" s="249">
        <v>8.2683040694174498E-3</v>
      </c>
      <c r="AR68" s="249">
        <v>1.5855780115733391E-2</v>
      </c>
      <c r="AS68" s="249">
        <v>7.4388394952527017E-3</v>
      </c>
      <c r="AT68" s="249">
        <v>7.7377833000747973E-3</v>
      </c>
      <c r="AU68" s="249">
        <v>6.0823489518283405E-3</v>
      </c>
      <c r="AV68" s="249">
        <v>2.1359939969175394E-2</v>
      </c>
      <c r="AW68" s="249">
        <v>1.736695614926018E-2</v>
      </c>
      <c r="AX68" s="249">
        <v>8.1860641822387135E-3</v>
      </c>
      <c r="AY68" s="249">
        <v>5.8048154861157046E-3</v>
      </c>
      <c r="AZ68" s="249">
        <v>5.5114744590070708E-3</v>
      </c>
      <c r="BA68" s="249">
        <v>1.0104056392310441E-2</v>
      </c>
      <c r="BB68" s="249">
        <v>5.6694265880329747E-3</v>
      </c>
      <c r="BC68" s="249">
        <v>6.7339845828924116E-3</v>
      </c>
      <c r="BD68" s="249">
        <v>0</v>
      </c>
      <c r="BE68" s="249">
        <v>4.84190600755757E-3</v>
      </c>
      <c r="BF68" s="249">
        <v>1.0039714664541259E-2</v>
      </c>
      <c r="BG68" s="249">
        <v>6.1732031823375716E-3</v>
      </c>
      <c r="BH68" s="249">
        <v>8.9984563930217611E-3</v>
      </c>
      <c r="BI68" s="249">
        <v>6.5450141992922694E-3</v>
      </c>
      <c r="BJ68" s="249">
        <v>1.5640549680239962E-2</v>
      </c>
      <c r="BK68" s="249">
        <v>3.5351070028034662E-3</v>
      </c>
      <c r="BL68" s="249">
        <v>3.01333705974764E-3</v>
      </c>
      <c r="BM68" s="249">
        <v>3.8843449511506193E-3</v>
      </c>
      <c r="BN68" s="249">
        <v>3.6002670016789585E-3</v>
      </c>
      <c r="BO68" s="249">
        <v>1.1306220302440744</v>
      </c>
      <c r="BP68" s="249">
        <v>1.7320786414363246E-2</v>
      </c>
      <c r="BQ68" s="249">
        <v>2.6658303811041013E-2</v>
      </c>
      <c r="BR68" s="249">
        <v>6.2947377103541508E-2</v>
      </c>
      <c r="BS68" s="249">
        <v>1.1415363688432673E-2</v>
      </c>
      <c r="BT68" s="249">
        <v>3.4190367148119348E-3</v>
      </c>
      <c r="BU68" s="249">
        <v>1.3262760970006121E-2</v>
      </c>
      <c r="BV68" s="249">
        <v>4.4762691736267958E-3</v>
      </c>
      <c r="BW68" s="249">
        <v>3.917407424745138E-4</v>
      </c>
      <c r="BX68" s="249">
        <v>3.5962145742225428E-2</v>
      </c>
      <c r="BY68" s="249">
        <v>1.1480384201140747E-3</v>
      </c>
      <c r="BZ68" s="249">
        <v>4.287160724671446E-3</v>
      </c>
      <c r="CA68" s="249">
        <v>2.7638144493255749E-3</v>
      </c>
      <c r="CB68" s="249">
        <v>2.9051714531998351E-3</v>
      </c>
      <c r="CC68" s="249">
        <v>2.842631697937934E-3</v>
      </c>
      <c r="CD68" s="249">
        <v>2.7008352426043856E-2</v>
      </c>
      <c r="CE68" s="249">
        <v>6.2412646414259348E-3</v>
      </c>
      <c r="CF68" s="249">
        <v>4.8669852506249452E-3</v>
      </c>
      <c r="CG68" s="249">
        <v>8.4042425074584721E-3</v>
      </c>
      <c r="CH68" s="249">
        <v>5.0591549862822657E-3</v>
      </c>
      <c r="CI68" s="249">
        <v>2.6081428790874143E-3</v>
      </c>
      <c r="CJ68" s="249">
        <v>5.0584588722226492E-3</v>
      </c>
      <c r="CK68" s="249">
        <v>7.3480575606830346E-3</v>
      </c>
      <c r="CL68" s="249">
        <v>6.0511595998772472E-3</v>
      </c>
      <c r="CM68" s="249">
        <v>1.2996636892806531E-2</v>
      </c>
      <c r="CN68" s="249">
        <v>4.9454617028158133E-3</v>
      </c>
      <c r="CO68" s="249">
        <v>6.2393066289707496E-3</v>
      </c>
      <c r="CP68" s="249">
        <v>6.5805564014768357E-3</v>
      </c>
      <c r="CQ68" s="249">
        <v>1.0911192100471808E-2</v>
      </c>
      <c r="CR68" s="249">
        <v>8.9246445606681185E-3</v>
      </c>
      <c r="CS68" s="249">
        <v>3.1928936013391061E-3</v>
      </c>
      <c r="CT68" s="249">
        <v>2.1430314019297804E-3</v>
      </c>
      <c r="CU68" s="249">
        <v>5.5810077380360531E-3</v>
      </c>
      <c r="CV68" s="249">
        <v>2.6599061997962157E-3</v>
      </c>
      <c r="CW68" s="249">
        <v>3.9609242584544707E-3</v>
      </c>
      <c r="CX68" s="249">
        <v>2.9457616757816552E-2</v>
      </c>
      <c r="CY68" s="249">
        <v>1.346629750425918E-2</v>
      </c>
      <c r="CZ68" s="249">
        <v>2.2115752274658472E-2</v>
      </c>
      <c r="DA68" s="249">
        <v>2.5316595198554146E-2</v>
      </c>
      <c r="DB68" s="249">
        <v>9.4893889197194738E-3</v>
      </c>
      <c r="DC68" s="249">
        <v>6.9618944973814613E-3</v>
      </c>
      <c r="DD68" s="250">
        <v>5.4170377388976761E-3</v>
      </c>
    </row>
    <row r="69" spans="1:108" x14ac:dyDescent="0.15">
      <c r="A69" s="251" t="s">
        <v>148</v>
      </c>
      <c r="B69" s="252" t="s">
        <v>149</v>
      </c>
      <c r="C69" s="253">
        <v>3.8123429094296741E-4</v>
      </c>
      <c r="D69" s="253">
        <v>3.366998200725236E-4</v>
      </c>
      <c r="E69" s="253">
        <v>7.485958082030955E-4</v>
      </c>
      <c r="F69" s="253">
        <v>3.8036627979545529E-4</v>
      </c>
      <c r="G69" s="253">
        <v>2.7910470632082482E-4</v>
      </c>
      <c r="H69" s="253">
        <v>0</v>
      </c>
      <c r="I69" s="253">
        <v>2.3976127547267368E-4</v>
      </c>
      <c r="J69" s="253">
        <v>1.1451165200378106E-3</v>
      </c>
      <c r="K69" s="253">
        <v>5.1477216638706486E-4</v>
      </c>
      <c r="L69" s="253">
        <v>7.0141726312594234E-4</v>
      </c>
      <c r="M69" s="253">
        <v>0</v>
      </c>
      <c r="N69" s="253">
        <v>3.9068774784337861E-3</v>
      </c>
      <c r="O69" s="253">
        <v>1.0502141749486773E-3</v>
      </c>
      <c r="P69" s="253">
        <v>3.3171037668541786E-4</v>
      </c>
      <c r="Q69" s="253">
        <v>4.5212142549146269E-4</v>
      </c>
      <c r="R69" s="253">
        <v>1.1147018182606921E-3</v>
      </c>
      <c r="S69" s="253">
        <v>5.9689368427400837E-4</v>
      </c>
      <c r="T69" s="253">
        <v>5.9941570285482735E-4</v>
      </c>
      <c r="U69" s="253">
        <v>7.1635714766176721E-3</v>
      </c>
      <c r="V69" s="253">
        <v>2.0734692571170556E-3</v>
      </c>
      <c r="W69" s="253">
        <v>0</v>
      </c>
      <c r="X69" s="253">
        <v>1.5169305389178675E-3</v>
      </c>
      <c r="Y69" s="253">
        <v>0</v>
      </c>
      <c r="Z69" s="253">
        <v>1.6599889020014369E-3</v>
      </c>
      <c r="AA69" s="253">
        <v>1.1122167546993814E-3</v>
      </c>
      <c r="AB69" s="253">
        <v>3.5226171223217595E-5</v>
      </c>
      <c r="AC69" s="253">
        <v>2.2615333735820717E-4</v>
      </c>
      <c r="AD69" s="253">
        <v>2.7635588981005468E-3</v>
      </c>
      <c r="AE69" s="253">
        <v>3.3820634509358744E-3</v>
      </c>
      <c r="AF69" s="253">
        <v>3.9554902775859656E-4</v>
      </c>
      <c r="AG69" s="253">
        <v>8.2454341162950043E-3</v>
      </c>
      <c r="AH69" s="253">
        <v>5.4886347403002597E-4</v>
      </c>
      <c r="AI69" s="253">
        <v>8.920703199461236E-3</v>
      </c>
      <c r="AJ69" s="253">
        <v>1.1054879982370501E-3</v>
      </c>
      <c r="AK69" s="253">
        <v>0</v>
      </c>
      <c r="AL69" s="253">
        <v>0</v>
      </c>
      <c r="AM69" s="253">
        <v>0</v>
      </c>
      <c r="AN69" s="253">
        <v>2.29617382602143E-4</v>
      </c>
      <c r="AO69" s="253">
        <v>5.904560874720996E-4</v>
      </c>
      <c r="AP69" s="253">
        <v>2.2526189300414272E-3</v>
      </c>
      <c r="AQ69" s="253">
        <v>1.1762383371744585E-3</v>
      </c>
      <c r="AR69" s="253">
        <v>2.1189743855467677E-3</v>
      </c>
      <c r="AS69" s="253">
        <v>8.5685038465972382E-4</v>
      </c>
      <c r="AT69" s="253">
        <v>6.3482237815856322E-4</v>
      </c>
      <c r="AU69" s="253">
        <v>1.0739601153600972E-3</v>
      </c>
      <c r="AV69" s="253">
        <v>1.565053486265253E-3</v>
      </c>
      <c r="AW69" s="253">
        <v>1.2196259102372703E-3</v>
      </c>
      <c r="AX69" s="253">
        <v>7.2907614737842245E-4</v>
      </c>
      <c r="AY69" s="253">
        <v>2.6510389273066499E-4</v>
      </c>
      <c r="AZ69" s="253">
        <v>3.8546329552931137E-4</v>
      </c>
      <c r="BA69" s="253">
        <v>1.1400873865427879E-3</v>
      </c>
      <c r="BB69" s="253">
        <v>6.9672252276291823E-4</v>
      </c>
      <c r="BC69" s="253">
        <v>5.6833488121353594E-4</v>
      </c>
      <c r="BD69" s="253">
        <v>0</v>
      </c>
      <c r="BE69" s="253">
        <v>2.954859004077698E-3</v>
      </c>
      <c r="BF69" s="253">
        <v>3.0596951412141899E-3</v>
      </c>
      <c r="BG69" s="253">
        <v>2.6860030394651311E-4</v>
      </c>
      <c r="BH69" s="253">
        <v>2.6895917863406726E-3</v>
      </c>
      <c r="BI69" s="253">
        <v>9.4975559399568764E-4</v>
      </c>
      <c r="BJ69" s="253">
        <v>1.508954804080233E-3</v>
      </c>
      <c r="BK69" s="253">
        <v>5.6757314194759358E-4</v>
      </c>
      <c r="BL69" s="253">
        <v>6.2571386772723411E-4</v>
      </c>
      <c r="BM69" s="253">
        <v>4.3360542189829228E-4</v>
      </c>
      <c r="BN69" s="253">
        <v>7.9373029732344362E-4</v>
      </c>
      <c r="BO69" s="253">
        <v>2.0311888267928054E-3</v>
      </c>
      <c r="BP69" s="253">
        <v>1.0057139532480808</v>
      </c>
      <c r="BQ69" s="253">
        <v>8.2180499140254836E-4</v>
      </c>
      <c r="BR69" s="253">
        <v>1.7255187313038058E-3</v>
      </c>
      <c r="BS69" s="253">
        <v>1.9847631330957727E-3</v>
      </c>
      <c r="BT69" s="253">
        <v>5.2503492913245269E-4</v>
      </c>
      <c r="BU69" s="253">
        <v>1.5220467107979069E-3</v>
      </c>
      <c r="BV69" s="253">
        <v>2.4558383676245578E-4</v>
      </c>
      <c r="BW69" s="253">
        <v>6.0478304134239886E-5</v>
      </c>
      <c r="BX69" s="253">
        <v>4.683495093885106E-4</v>
      </c>
      <c r="BY69" s="253">
        <v>1.3237522948644271E-4</v>
      </c>
      <c r="BZ69" s="253">
        <v>5.8196253823638634E-4</v>
      </c>
      <c r="CA69" s="253">
        <v>6.7836610669160663E-4</v>
      </c>
      <c r="CB69" s="253">
        <v>3.6322732571176516E-4</v>
      </c>
      <c r="CC69" s="253">
        <v>4.2850478251130853E-4</v>
      </c>
      <c r="CD69" s="253">
        <v>2.6750491855737806E-4</v>
      </c>
      <c r="CE69" s="253">
        <v>5.1767954105637652E-4</v>
      </c>
      <c r="CF69" s="253">
        <v>6.5663582911651788E-4</v>
      </c>
      <c r="CG69" s="253">
        <v>6.5614640979180219E-4</v>
      </c>
      <c r="CH69" s="253">
        <v>6.065278896776415E-4</v>
      </c>
      <c r="CI69" s="253">
        <v>2.7050008493783716E-4</v>
      </c>
      <c r="CJ69" s="253">
        <v>7.9258816037085114E-4</v>
      </c>
      <c r="CK69" s="253">
        <v>6.1638046026732363E-4</v>
      </c>
      <c r="CL69" s="253">
        <v>1.1592273784486642E-3</v>
      </c>
      <c r="CM69" s="253">
        <v>2.1520870230631729E-3</v>
      </c>
      <c r="CN69" s="253">
        <v>5.7404532124774891E-4</v>
      </c>
      <c r="CO69" s="253">
        <v>1.1727594548405235E-3</v>
      </c>
      <c r="CP69" s="253">
        <v>1.2606845467527028E-3</v>
      </c>
      <c r="CQ69" s="253">
        <v>3.2705542311027886E-3</v>
      </c>
      <c r="CR69" s="253">
        <v>2.9903431026938186E-3</v>
      </c>
      <c r="CS69" s="253">
        <v>8.4824530165678134E-4</v>
      </c>
      <c r="CT69" s="253">
        <v>1.8390659394184778E-4</v>
      </c>
      <c r="CU69" s="253">
        <v>4.4776570154467151E-4</v>
      </c>
      <c r="CV69" s="253">
        <v>7.7400862493782823E-4</v>
      </c>
      <c r="CW69" s="253">
        <v>9.2411217981008039E-4</v>
      </c>
      <c r="CX69" s="253">
        <v>9.6207665710589026E-3</v>
      </c>
      <c r="CY69" s="253">
        <v>7.6000146635820118E-3</v>
      </c>
      <c r="CZ69" s="253">
        <v>5.3732414786970117E-3</v>
      </c>
      <c r="DA69" s="253">
        <v>1.0665558945648168E-3</v>
      </c>
      <c r="DB69" s="253">
        <v>2.3173321155566125E-3</v>
      </c>
      <c r="DC69" s="253">
        <v>4.6284266706446084E-4</v>
      </c>
      <c r="DD69" s="254">
        <v>4.9469633331345841E-4</v>
      </c>
    </row>
    <row r="70" spans="1:108" x14ac:dyDescent="0.15">
      <c r="A70" s="255" t="s">
        <v>150</v>
      </c>
      <c r="B70" s="248" t="s">
        <v>151</v>
      </c>
      <c r="C70" s="249">
        <v>1.0936143385034563E-3</v>
      </c>
      <c r="D70" s="249">
        <v>1.9879977234328492E-3</v>
      </c>
      <c r="E70" s="249">
        <v>2.4647080978597003E-3</v>
      </c>
      <c r="F70" s="249">
        <v>1.3470943918074798E-3</v>
      </c>
      <c r="G70" s="249">
        <v>1.0718956408021887E-3</v>
      </c>
      <c r="H70" s="249">
        <v>0</v>
      </c>
      <c r="I70" s="249">
        <v>4.8590010562763446E-3</v>
      </c>
      <c r="J70" s="249">
        <v>2.8323960295803894E-3</v>
      </c>
      <c r="K70" s="249">
        <v>1.3676531903101313E-3</v>
      </c>
      <c r="L70" s="249">
        <v>8.2082891043159503E-4</v>
      </c>
      <c r="M70" s="249">
        <v>0</v>
      </c>
      <c r="N70" s="249">
        <v>1.5337504098417529E-3</v>
      </c>
      <c r="O70" s="249">
        <v>1.8412707778658018E-3</v>
      </c>
      <c r="P70" s="249">
        <v>1.365606304818336E-3</v>
      </c>
      <c r="Q70" s="249">
        <v>1.0414580421725327E-3</v>
      </c>
      <c r="R70" s="249">
        <v>1.5990112223625817E-3</v>
      </c>
      <c r="S70" s="249">
        <v>1.1383237336208385E-3</v>
      </c>
      <c r="T70" s="249">
        <v>9.2856397899491463E-4</v>
      </c>
      <c r="U70" s="249">
        <v>1.8955896170745874E-3</v>
      </c>
      <c r="V70" s="249">
        <v>3.1716849072433982E-3</v>
      </c>
      <c r="W70" s="249">
        <v>0</v>
      </c>
      <c r="X70" s="249">
        <v>1.500509150911155E-3</v>
      </c>
      <c r="Y70" s="249">
        <v>0</v>
      </c>
      <c r="Z70" s="249">
        <v>3.355449634676795E-3</v>
      </c>
      <c r="AA70" s="249">
        <v>1.8974155272149728E-3</v>
      </c>
      <c r="AB70" s="249">
        <v>1.6800679925192756E-4</v>
      </c>
      <c r="AC70" s="249">
        <v>1.0286338453462389E-3</v>
      </c>
      <c r="AD70" s="249">
        <v>1.0351512434988346E-3</v>
      </c>
      <c r="AE70" s="249">
        <v>6.6220931926858724E-4</v>
      </c>
      <c r="AF70" s="249">
        <v>1.1786830058459602E-3</v>
      </c>
      <c r="AG70" s="249">
        <v>1.4603656653214539E-3</v>
      </c>
      <c r="AH70" s="249">
        <v>2.40599578299663E-3</v>
      </c>
      <c r="AI70" s="249">
        <v>1.4803724163827366E-3</v>
      </c>
      <c r="AJ70" s="249">
        <v>1.2003392531895593E-3</v>
      </c>
      <c r="AK70" s="249">
        <v>0</v>
      </c>
      <c r="AL70" s="249">
        <v>0</v>
      </c>
      <c r="AM70" s="249">
        <v>0</v>
      </c>
      <c r="AN70" s="249">
        <v>3.6574536918332291E-4</v>
      </c>
      <c r="AO70" s="249">
        <v>2.3304271329932526E-3</v>
      </c>
      <c r="AP70" s="249">
        <v>8.8683082021375566E-4</v>
      </c>
      <c r="AQ70" s="249">
        <v>9.6674306863753646E-4</v>
      </c>
      <c r="AR70" s="249">
        <v>1.0415294285131395E-3</v>
      </c>
      <c r="AS70" s="249">
        <v>1.1300665996550649E-3</v>
      </c>
      <c r="AT70" s="249">
        <v>9.3265700649509259E-4</v>
      </c>
      <c r="AU70" s="249">
        <v>8.2267918645299528E-4</v>
      </c>
      <c r="AV70" s="249">
        <v>1.8186420309859439E-3</v>
      </c>
      <c r="AW70" s="249">
        <v>1.7604557666875348E-3</v>
      </c>
      <c r="AX70" s="249">
        <v>5.6112852978620258E-4</v>
      </c>
      <c r="AY70" s="249">
        <v>9.3429370889753897E-4</v>
      </c>
      <c r="AZ70" s="249">
        <v>6.9679753179447757E-4</v>
      </c>
      <c r="BA70" s="249">
        <v>9.8811511656461399E-4</v>
      </c>
      <c r="BB70" s="249">
        <v>5.9617703810064344E-4</v>
      </c>
      <c r="BC70" s="249">
        <v>6.9669470389061917E-4</v>
      </c>
      <c r="BD70" s="249">
        <v>0</v>
      </c>
      <c r="BE70" s="249">
        <v>5.6887880529463174E-4</v>
      </c>
      <c r="BF70" s="249">
        <v>8.2465191876348893E-4</v>
      </c>
      <c r="BG70" s="249">
        <v>1.4749580598880307E-3</v>
      </c>
      <c r="BH70" s="249">
        <v>4.6790812085852556E-4</v>
      </c>
      <c r="BI70" s="249">
        <v>1.3896012847978716E-3</v>
      </c>
      <c r="BJ70" s="249">
        <v>1.9637612389818131E-3</v>
      </c>
      <c r="BK70" s="249">
        <v>1.2942149428169247E-3</v>
      </c>
      <c r="BL70" s="249">
        <v>1.9751911186387094E-3</v>
      </c>
      <c r="BM70" s="249">
        <v>1.3808979013938078E-3</v>
      </c>
      <c r="BN70" s="249">
        <v>1.3599350404764376E-3</v>
      </c>
      <c r="BO70" s="249">
        <v>1.5329428316619305E-3</v>
      </c>
      <c r="BP70" s="249">
        <v>3.406195545673073E-3</v>
      </c>
      <c r="BQ70" s="249">
        <v>1.0715176134811735</v>
      </c>
      <c r="BR70" s="249">
        <v>9.9098889664758563E-3</v>
      </c>
      <c r="BS70" s="249">
        <v>3.1825282507009977E-3</v>
      </c>
      <c r="BT70" s="249">
        <v>1.7057401599715504E-3</v>
      </c>
      <c r="BU70" s="249">
        <v>3.7077564757791275E-3</v>
      </c>
      <c r="BV70" s="249">
        <v>7.5795698407196037E-4</v>
      </c>
      <c r="BW70" s="249">
        <v>2.0073737838766754E-4</v>
      </c>
      <c r="BX70" s="249">
        <v>7.5465203552756918E-3</v>
      </c>
      <c r="BY70" s="249">
        <v>4.8033258825329615E-4</v>
      </c>
      <c r="BZ70" s="249">
        <v>1.1754727508077514E-2</v>
      </c>
      <c r="CA70" s="249">
        <v>2.0287784956089421E-3</v>
      </c>
      <c r="CB70" s="249">
        <v>1.0040025989536713E-3</v>
      </c>
      <c r="CC70" s="249">
        <v>1.4542074319754794E-3</v>
      </c>
      <c r="CD70" s="249">
        <v>2.2700976783563915E-3</v>
      </c>
      <c r="CE70" s="249">
        <v>4.2424394147841356E-3</v>
      </c>
      <c r="CF70" s="249">
        <v>1.3315939224113182E-3</v>
      </c>
      <c r="CG70" s="249">
        <v>6.4507907155283671E-3</v>
      </c>
      <c r="CH70" s="249">
        <v>1.4683555848824714E-3</v>
      </c>
      <c r="CI70" s="249">
        <v>7.735341275963535E-4</v>
      </c>
      <c r="CJ70" s="249">
        <v>2.6921768773004472E-3</v>
      </c>
      <c r="CK70" s="249">
        <v>1.6078244318968851E-3</v>
      </c>
      <c r="CL70" s="249">
        <v>4.2084709517484029E-3</v>
      </c>
      <c r="CM70" s="249">
        <v>9.5217136392258175E-3</v>
      </c>
      <c r="CN70" s="249">
        <v>4.1327367798056156E-3</v>
      </c>
      <c r="CO70" s="249">
        <v>5.9424484113626145E-3</v>
      </c>
      <c r="CP70" s="249">
        <v>3.7815187665367115E-3</v>
      </c>
      <c r="CQ70" s="249">
        <v>7.3186156702333294E-3</v>
      </c>
      <c r="CR70" s="249">
        <v>9.2911386686334776E-3</v>
      </c>
      <c r="CS70" s="249">
        <v>2.9560706853325315E-3</v>
      </c>
      <c r="CT70" s="249">
        <v>6.7884009893731548E-4</v>
      </c>
      <c r="CU70" s="249">
        <v>1.091270410206902E-3</v>
      </c>
      <c r="CV70" s="249">
        <v>9.4423990785117622E-4</v>
      </c>
      <c r="CW70" s="249">
        <v>1.3534366929976774E-3</v>
      </c>
      <c r="CX70" s="249">
        <v>1.5997897292253482E-2</v>
      </c>
      <c r="CY70" s="249">
        <v>1.0403660324335475E-2</v>
      </c>
      <c r="CZ70" s="249">
        <v>2.1363480988779097E-2</v>
      </c>
      <c r="DA70" s="249">
        <v>9.0661025599387199E-3</v>
      </c>
      <c r="DB70" s="249">
        <v>3.8735977147935051E-3</v>
      </c>
      <c r="DC70" s="249">
        <v>7.2645049198754458E-4</v>
      </c>
      <c r="DD70" s="250">
        <v>3.1643247788903741E-3</v>
      </c>
    </row>
    <row r="71" spans="1:108" x14ac:dyDescent="0.15">
      <c r="A71" s="255" t="s">
        <v>152</v>
      </c>
      <c r="B71" s="248" t="s">
        <v>153</v>
      </c>
      <c r="C71" s="249">
        <v>4.9526575098188827E-4</v>
      </c>
      <c r="D71" s="249">
        <v>9.4857986234435929E-4</v>
      </c>
      <c r="E71" s="249">
        <v>1.9843689994878187E-3</v>
      </c>
      <c r="F71" s="249">
        <v>5.7221875878583125E-4</v>
      </c>
      <c r="G71" s="249">
        <v>7.1056958498138785E-4</v>
      </c>
      <c r="H71" s="249">
        <v>0</v>
      </c>
      <c r="I71" s="249">
        <v>1.9599272482987767E-3</v>
      </c>
      <c r="J71" s="249">
        <v>1.8488974931139658E-3</v>
      </c>
      <c r="K71" s="249">
        <v>5.2865332030928671E-4</v>
      </c>
      <c r="L71" s="249">
        <v>7.3303104379005858E-4</v>
      </c>
      <c r="M71" s="249">
        <v>0</v>
      </c>
      <c r="N71" s="249">
        <v>8.4449921240984803E-4</v>
      </c>
      <c r="O71" s="249">
        <v>7.1442966847091354E-4</v>
      </c>
      <c r="P71" s="249">
        <v>1.0987823783125425E-3</v>
      </c>
      <c r="Q71" s="249">
        <v>5.5826856204039643E-4</v>
      </c>
      <c r="R71" s="249">
        <v>3.1199950769073975E-3</v>
      </c>
      <c r="S71" s="249">
        <v>8.5129525659013582E-4</v>
      </c>
      <c r="T71" s="249">
        <v>1.058437008933447E-3</v>
      </c>
      <c r="U71" s="249">
        <v>4.9800950527044635E-3</v>
      </c>
      <c r="V71" s="249">
        <v>8.3312889566258957E-3</v>
      </c>
      <c r="W71" s="249">
        <v>0</v>
      </c>
      <c r="X71" s="249">
        <v>1.1143800781067792E-3</v>
      </c>
      <c r="Y71" s="249">
        <v>0</v>
      </c>
      <c r="Z71" s="249">
        <v>3.007482332742431E-3</v>
      </c>
      <c r="AA71" s="249">
        <v>1.408680355373959E-3</v>
      </c>
      <c r="AB71" s="249">
        <v>2.1258162995442908E-4</v>
      </c>
      <c r="AC71" s="249">
        <v>5.5758935418021374E-4</v>
      </c>
      <c r="AD71" s="249">
        <v>5.9299618222271352E-4</v>
      </c>
      <c r="AE71" s="249">
        <v>8.2652428436627708E-4</v>
      </c>
      <c r="AF71" s="249">
        <v>7.3966483450376059E-4</v>
      </c>
      <c r="AG71" s="249">
        <v>1.1897310340125531E-3</v>
      </c>
      <c r="AH71" s="249">
        <v>3.7302863995437494E-3</v>
      </c>
      <c r="AI71" s="249">
        <v>1.0796270877483965E-3</v>
      </c>
      <c r="AJ71" s="249">
        <v>3.286211211411749E-3</v>
      </c>
      <c r="AK71" s="249">
        <v>0</v>
      </c>
      <c r="AL71" s="249">
        <v>0</v>
      </c>
      <c r="AM71" s="249">
        <v>0</v>
      </c>
      <c r="AN71" s="249">
        <v>4.0136064562540841E-4</v>
      </c>
      <c r="AO71" s="249">
        <v>1.3122977326736789E-3</v>
      </c>
      <c r="AP71" s="249">
        <v>6.9855924974219791E-4</v>
      </c>
      <c r="AQ71" s="249">
        <v>4.2158478069015062E-4</v>
      </c>
      <c r="AR71" s="249">
        <v>5.7481817483997859E-4</v>
      </c>
      <c r="AS71" s="249">
        <v>5.2981641117510027E-4</v>
      </c>
      <c r="AT71" s="249">
        <v>3.5724269503449124E-4</v>
      </c>
      <c r="AU71" s="249">
        <v>4.1735109487001776E-4</v>
      </c>
      <c r="AV71" s="249">
        <v>1.2786215368621903E-3</v>
      </c>
      <c r="AW71" s="249">
        <v>1.1244201160630495E-3</v>
      </c>
      <c r="AX71" s="249">
        <v>3.8368536284099318E-4</v>
      </c>
      <c r="AY71" s="249">
        <v>2.8288342626472013E-4</v>
      </c>
      <c r="AZ71" s="249">
        <v>3.9127124527292545E-4</v>
      </c>
      <c r="BA71" s="249">
        <v>1.5247878594872621E-3</v>
      </c>
      <c r="BB71" s="249">
        <v>4.2237021881407302E-4</v>
      </c>
      <c r="BC71" s="249">
        <v>5.6302986012653536E-4</v>
      </c>
      <c r="BD71" s="249">
        <v>0</v>
      </c>
      <c r="BE71" s="249">
        <v>2.8661028012688644E-4</v>
      </c>
      <c r="BF71" s="249">
        <v>3.9899793895843005E-4</v>
      </c>
      <c r="BG71" s="249">
        <v>9.926806678807337E-4</v>
      </c>
      <c r="BH71" s="249">
        <v>2.8965615793451298E-3</v>
      </c>
      <c r="BI71" s="249">
        <v>4.2348302215699287E-4</v>
      </c>
      <c r="BJ71" s="249">
        <v>8.8194073798624059E-4</v>
      </c>
      <c r="BK71" s="249">
        <v>7.0833039471327255E-4</v>
      </c>
      <c r="BL71" s="249">
        <v>4.8728073074486006E-4</v>
      </c>
      <c r="BM71" s="249">
        <v>4.0911926302335819E-3</v>
      </c>
      <c r="BN71" s="249">
        <v>4.5485118220962573E-3</v>
      </c>
      <c r="BO71" s="249">
        <v>2.7327395391552822E-2</v>
      </c>
      <c r="BP71" s="249">
        <v>1.5616909219643E-3</v>
      </c>
      <c r="BQ71" s="249">
        <v>1.8976111232950348E-3</v>
      </c>
      <c r="BR71" s="249">
        <v>1.0018358538836416</v>
      </c>
      <c r="BS71" s="249">
        <v>1.4180526735449682E-3</v>
      </c>
      <c r="BT71" s="249">
        <v>2.2936860565385578E-3</v>
      </c>
      <c r="BU71" s="249">
        <v>8.3617166849799494E-4</v>
      </c>
      <c r="BV71" s="249">
        <v>3.6089610808971262E-4</v>
      </c>
      <c r="BW71" s="249">
        <v>2.0566774955520093E-4</v>
      </c>
      <c r="BX71" s="249">
        <v>1.6107771097229745E-2</v>
      </c>
      <c r="BY71" s="249">
        <v>7.0739124819693699E-4</v>
      </c>
      <c r="BZ71" s="249">
        <v>7.9533638433725864E-4</v>
      </c>
      <c r="CA71" s="249">
        <v>2.6688317935883252E-3</v>
      </c>
      <c r="CB71" s="249">
        <v>1.6355109469372714E-3</v>
      </c>
      <c r="CC71" s="249">
        <v>2.9553172258616144E-3</v>
      </c>
      <c r="CD71" s="249">
        <v>1.9164212726651972E-3</v>
      </c>
      <c r="CE71" s="249">
        <v>6.2928656075916366E-3</v>
      </c>
      <c r="CF71" s="249">
        <v>1.5468575050711212E-3</v>
      </c>
      <c r="CG71" s="249">
        <v>6.7717098805865437E-3</v>
      </c>
      <c r="CH71" s="249">
        <v>6.8953769970205104E-3</v>
      </c>
      <c r="CI71" s="249">
        <v>4.6148134563069824E-4</v>
      </c>
      <c r="CJ71" s="249">
        <v>3.8583360151174602E-3</v>
      </c>
      <c r="CK71" s="249">
        <v>1.0583189046405037E-3</v>
      </c>
      <c r="CL71" s="249">
        <v>1.6068697590239968E-2</v>
      </c>
      <c r="CM71" s="249">
        <v>3.8595790871264251E-3</v>
      </c>
      <c r="CN71" s="249">
        <v>1.3386715316686401E-3</v>
      </c>
      <c r="CO71" s="249">
        <v>2.9165758655049319E-3</v>
      </c>
      <c r="CP71" s="249">
        <v>4.0276141685211542E-3</v>
      </c>
      <c r="CQ71" s="249">
        <v>3.1715628433558766E-3</v>
      </c>
      <c r="CR71" s="249">
        <v>3.4658632976875088E-3</v>
      </c>
      <c r="CS71" s="249">
        <v>4.1796120634229894E-4</v>
      </c>
      <c r="CT71" s="249">
        <v>5.3564421584820687E-4</v>
      </c>
      <c r="CU71" s="249">
        <v>2.3531080605263734E-3</v>
      </c>
      <c r="CV71" s="249">
        <v>5.4662266590907113E-4</v>
      </c>
      <c r="CW71" s="249">
        <v>4.2302269557812104E-4</v>
      </c>
      <c r="CX71" s="249">
        <v>3.6209300572420382E-2</v>
      </c>
      <c r="CY71" s="249">
        <v>1.0795147886259297E-2</v>
      </c>
      <c r="CZ71" s="249">
        <v>1.1489034980914086E-2</v>
      </c>
      <c r="DA71" s="249">
        <v>1.0702894543533384E-2</v>
      </c>
      <c r="DB71" s="249">
        <v>6.5233344291412308E-3</v>
      </c>
      <c r="DC71" s="249">
        <v>4.4462484068558703E-4</v>
      </c>
      <c r="DD71" s="250">
        <v>1.4307576700548576E-2</v>
      </c>
    </row>
    <row r="72" spans="1:108" x14ac:dyDescent="0.15">
      <c r="A72" s="255" t="s">
        <v>154</v>
      </c>
      <c r="B72" s="248" t="s">
        <v>155</v>
      </c>
      <c r="C72" s="249">
        <v>6.2649339269565618E-2</v>
      </c>
      <c r="D72" s="249">
        <v>6.379216654145492E-2</v>
      </c>
      <c r="E72" s="249">
        <v>4.124298800557652E-2</v>
      </c>
      <c r="F72" s="249">
        <v>3.3571397351891255E-2</v>
      </c>
      <c r="G72" s="249">
        <v>6.7572935665468958E-2</v>
      </c>
      <c r="H72" s="249">
        <v>0</v>
      </c>
      <c r="I72" s="249">
        <v>2.8528507810587234E-2</v>
      </c>
      <c r="J72" s="249">
        <v>6.4846900983639072E-2</v>
      </c>
      <c r="K72" s="249">
        <v>3.3252631654916119E-2</v>
      </c>
      <c r="L72" s="249">
        <v>7.8228551097590318E-2</v>
      </c>
      <c r="M72" s="249">
        <v>0</v>
      </c>
      <c r="N72" s="249">
        <v>4.7562447605342721E-2</v>
      </c>
      <c r="O72" s="249">
        <v>6.1958945082299655E-2</v>
      </c>
      <c r="P72" s="249">
        <v>5.6671812867200556E-2</v>
      </c>
      <c r="Q72" s="249">
        <v>5.7456768068530908E-2</v>
      </c>
      <c r="R72" s="249">
        <v>5.0658840989091541E-2</v>
      </c>
      <c r="S72" s="249">
        <v>5.7697725336044288E-2</v>
      </c>
      <c r="T72" s="249">
        <v>5.3542744706559717E-2</v>
      </c>
      <c r="U72" s="249">
        <v>2.6713282090851213E-2</v>
      </c>
      <c r="V72" s="249">
        <v>2.7569505261348288E-2</v>
      </c>
      <c r="W72" s="249">
        <v>0</v>
      </c>
      <c r="X72" s="249">
        <v>4.4877793028623818E-2</v>
      </c>
      <c r="Y72" s="249">
        <v>0</v>
      </c>
      <c r="Z72" s="249">
        <v>3.0890859325293278E-2</v>
      </c>
      <c r="AA72" s="249">
        <v>3.778431364090247E-2</v>
      </c>
      <c r="AB72" s="249">
        <v>6.2643079184997652E-3</v>
      </c>
      <c r="AC72" s="249">
        <v>4.0691479830001605E-2</v>
      </c>
      <c r="AD72" s="249">
        <v>4.4078058739889507E-2</v>
      </c>
      <c r="AE72" s="249">
        <v>4.2195086696421712E-2</v>
      </c>
      <c r="AF72" s="249">
        <v>6.6913715913497193E-2</v>
      </c>
      <c r="AG72" s="249">
        <v>3.2620337702160274E-2</v>
      </c>
      <c r="AH72" s="249">
        <v>3.3279154934942365E-2</v>
      </c>
      <c r="AI72" s="249">
        <v>3.717929660611128E-2</v>
      </c>
      <c r="AJ72" s="249">
        <v>3.3950522492056781E-2</v>
      </c>
      <c r="AK72" s="249">
        <v>0</v>
      </c>
      <c r="AL72" s="249">
        <v>0</v>
      </c>
      <c r="AM72" s="249">
        <v>0</v>
      </c>
      <c r="AN72" s="249">
        <v>5.2440883319781834E-2</v>
      </c>
      <c r="AO72" s="249">
        <v>1.4205281436572336E-2</v>
      </c>
      <c r="AP72" s="249">
        <v>4.3800527343348071E-2</v>
      </c>
      <c r="AQ72" s="249">
        <v>3.8295398415446727E-2</v>
      </c>
      <c r="AR72" s="249">
        <v>3.3310342607692424E-2</v>
      </c>
      <c r="AS72" s="249">
        <v>3.2059333128708664E-2</v>
      </c>
      <c r="AT72" s="249">
        <v>3.7391141240023601E-2</v>
      </c>
      <c r="AU72" s="249">
        <v>3.603456785244849E-2</v>
      </c>
      <c r="AV72" s="249">
        <v>3.6600750193488289E-2</v>
      </c>
      <c r="AW72" s="249">
        <v>3.3925092936993792E-2</v>
      </c>
      <c r="AX72" s="249">
        <v>4.0893341200619257E-2</v>
      </c>
      <c r="AY72" s="249">
        <v>4.2383908797426942E-2</v>
      </c>
      <c r="AZ72" s="249">
        <v>2.8848521883586581E-2</v>
      </c>
      <c r="BA72" s="249">
        <v>3.5004948037573522E-2</v>
      </c>
      <c r="BB72" s="249">
        <v>3.5918098112658836E-2</v>
      </c>
      <c r="BC72" s="249">
        <v>3.2735420958362502E-2</v>
      </c>
      <c r="BD72" s="249">
        <v>0</v>
      </c>
      <c r="BE72" s="249">
        <v>2.207402622032251E-2</v>
      </c>
      <c r="BF72" s="249">
        <v>5.2895726311044722E-2</v>
      </c>
      <c r="BG72" s="249">
        <v>4.1688534842989372E-2</v>
      </c>
      <c r="BH72" s="249">
        <v>2.8720377444015427E-2</v>
      </c>
      <c r="BI72" s="249">
        <v>7.3111767915675974E-2</v>
      </c>
      <c r="BJ72" s="249">
        <v>8.3330053931876483E-3</v>
      </c>
      <c r="BK72" s="249">
        <v>4.3692456945285167E-2</v>
      </c>
      <c r="BL72" s="249">
        <v>5.0627067732630093E-2</v>
      </c>
      <c r="BM72" s="249">
        <v>3.554814385126686E-2</v>
      </c>
      <c r="BN72" s="249">
        <v>2.7393523175045013E-2</v>
      </c>
      <c r="BO72" s="249">
        <v>1.322727997824571E-2</v>
      </c>
      <c r="BP72" s="249">
        <v>1.919388391932994E-2</v>
      </c>
      <c r="BQ72" s="249">
        <v>1.9631408093930196E-2</v>
      </c>
      <c r="BR72" s="249">
        <v>1.4942152317546285E-2</v>
      </c>
      <c r="BS72" s="249">
        <v>1.0123397397661016</v>
      </c>
      <c r="BT72" s="249">
        <v>7.0396182646862175E-3</v>
      </c>
      <c r="BU72" s="249">
        <v>4.8287177080990999E-3</v>
      </c>
      <c r="BV72" s="249">
        <v>4.9591052070313288E-3</v>
      </c>
      <c r="BW72" s="249">
        <v>2.0269593896252549E-3</v>
      </c>
      <c r="BX72" s="249">
        <v>4.9257738064000054E-3</v>
      </c>
      <c r="BY72" s="249">
        <v>4.003232422828424E-3</v>
      </c>
      <c r="BZ72" s="249">
        <v>8.3437858665659628E-2</v>
      </c>
      <c r="CA72" s="249">
        <v>1.7139172381280925E-2</v>
      </c>
      <c r="CB72" s="249">
        <v>8.73599047102761E-3</v>
      </c>
      <c r="CC72" s="249">
        <v>8.2549760735707908E-3</v>
      </c>
      <c r="CD72" s="249">
        <v>8.3482102311129187E-3</v>
      </c>
      <c r="CE72" s="249">
        <v>8.5270363769868376E-3</v>
      </c>
      <c r="CF72" s="249">
        <v>8.8889908516582225E-3</v>
      </c>
      <c r="CG72" s="249">
        <v>8.3868378892145712E-3</v>
      </c>
      <c r="CH72" s="249">
        <v>9.4610310784747007E-3</v>
      </c>
      <c r="CI72" s="249">
        <v>1.4654369074735477E-2</v>
      </c>
      <c r="CJ72" s="249">
        <v>1.0107062936031246E-2</v>
      </c>
      <c r="CK72" s="249">
        <v>4.1889162100882261E-2</v>
      </c>
      <c r="CL72" s="249">
        <v>9.3555123472097036E-3</v>
      </c>
      <c r="CM72" s="249">
        <v>1.0190032745593165E-2</v>
      </c>
      <c r="CN72" s="249">
        <v>9.3010245918356497E-3</v>
      </c>
      <c r="CO72" s="249">
        <v>4.6193754206474168E-2</v>
      </c>
      <c r="CP72" s="249">
        <v>1.4038654133964068E-2</v>
      </c>
      <c r="CQ72" s="249">
        <v>2.4738630283622012E-2</v>
      </c>
      <c r="CR72" s="249">
        <v>2.3545266650849335E-2</v>
      </c>
      <c r="CS72" s="249">
        <v>3.4142972852892868E-2</v>
      </c>
      <c r="CT72" s="249">
        <v>1.2744052143463452E-2</v>
      </c>
      <c r="CU72" s="249">
        <v>1.3735648040956162E-2</v>
      </c>
      <c r="CV72" s="249">
        <v>3.3053822743563575E-2</v>
      </c>
      <c r="CW72" s="249">
        <v>1.1673984276622021E-2</v>
      </c>
      <c r="CX72" s="249">
        <v>5.1736960268612256E-2</v>
      </c>
      <c r="CY72" s="249">
        <v>8.9010488054138512E-2</v>
      </c>
      <c r="CZ72" s="249">
        <v>2.7970749206902921E-2</v>
      </c>
      <c r="DA72" s="249">
        <v>2.5673491505387825E-2</v>
      </c>
      <c r="DB72" s="249">
        <v>1.9290544326887388E-2</v>
      </c>
      <c r="DC72" s="249">
        <v>0.16000655081727261</v>
      </c>
      <c r="DD72" s="250">
        <v>1.3359343049989274E-2</v>
      </c>
    </row>
    <row r="73" spans="1:108" x14ac:dyDescent="0.15">
      <c r="A73" s="255" t="s">
        <v>156</v>
      </c>
      <c r="B73" s="248" t="s">
        <v>157</v>
      </c>
      <c r="C73" s="249">
        <v>8.5318555597440268E-3</v>
      </c>
      <c r="D73" s="249">
        <v>7.9888112654381369E-3</v>
      </c>
      <c r="E73" s="249">
        <v>1.4093208037999183E-2</v>
      </c>
      <c r="F73" s="249">
        <v>3.2724360507784739E-2</v>
      </c>
      <c r="G73" s="249">
        <v>1.4568935597533162E-2</v>
      </c>
      <c r="H73" s="249">
        <v>0</v>
      </c>
      <c r="I73" s="249">
        <v>3.2633634368428692E-2</v>
      </c>
      <c r="J73" s="249">
        <v>7.4620409581914226E-3</v>
      </c>
      <c r="K73" s="249">
        <v>1.5473305233978175E-2</v>
      </c>
      <c r="L73" s="249">
        <v>6.6113445668825044E-3</v>
      </c>
      <c r="M73" s="249">
        <v>0</v>
      </c>
      <c r="N73" s="249">
        <v>1.804016054547088E-2</v>
      </c>
      <c r="O73" s="249">
        <v>1.8582170308995141E-2</v>
      </c>
      <c r="P73" s="249">
        <v>1.8918739537440464E-2</v>
      </c>
      <c r="Q73" s="249">
        <v>1.5806505020467029E-2</v>
      </c>
      <c r="R73" s="249">
        <v>1.2918725005905206E-2</v>
      </c>
      <c r="S73" s="249">
        <v>1.061543595660199E-2</v>
      </c>
      <c r="T73" s="249">
        <v>1.1193097219749006E-2</v>
      </c>
      <c r="U73" s="249">
        <v>1.1984511623021598E-2</v>
      </c>
      <c r="V73" s="249">
        <v>1.4894049866164931E-2</v>
      </c>
      <c r="W73" s="249">
        <v>0</v>
      </c>
      <c r="X73" s="249">
        <v>8.111562601096722E-3</v>
      </c>
      <c r="Y73" s="249">
        <v>0</v>
      </c>
      <c r="Z73" s="249">
        <v>7.61841313815573E-3</v>
      </c>
      <c r="AA73" s="249">
        <v>2.3788641121252476E-2</v>
      </c>
      <c r="AB73" s="249">
        <v>3.461353458104804E-3</v>
      </c>
      <c r="AC73" s="249">
        <v>5.3660766687240102E-3</v>
      </c>
      <c r="AD73" s="249">
        <v>5.139321284212124E-3</v>
      </c>
      <c r="AE73" s="249">
        <v>7.5730470859459269E-3</v>
      </c>
      <c r="AF73" s="249">
        <v>8.3936322449401097E-3</v>
      </c>
      <c r="AG73" s="249">
        <v>1.337053929482985E-2</v>
      </c>
      <c r="AH73" s="249">
        <v>1.663607445236507E-2</v>
      </c>
      <c r="AI73" s="249">
        <v>1.9806418115828311E-2</v>
      </c>
      <c r="AJ73" s="249">
        <v>1.242063687807142E-2</v>
      </c>
      <c r="AK73" s="249">
        <v>0</v>
      </c>
      <c r="AL73" s="249">
        <v>0</v>
      </c>
      <c r="AM73" s="249">
        <v>0</v>
      </c>
      <c r="AN73" s="249">
        <v>7.6791505754914948E-3</v>
      </c>
      <c r="AO73" s="249">
        <v>1.6932996559965028E-2</v>
      </c>
      <c r="AP73" s="249">
        <v>8.9284043905855769E-3</v>
      </c>
      <c r="AQ73" s="249">
        <v>1.4786355481747903E-2</v>
      </c>
      <c r="AR73" s="249">
        <v>9.9627428838970546E-3</v>
      </c>
      <c r="AS73" s="249">
        <v>7.8079438125833829E-3</v>
      </c>
      <c r="AT73" s="249">
        <v>8.4811323793257207E-3</v>
      </c>
      <c r="AU73" s="249">
        <v>1.3320747150691875E-2</v>
      </c>
      <c r="AV73" s="249">
        <v>7.9089980061152736E-3</v>
      </c>
      <c r="AW73" s="249">
        <v>8.8990022788488655E-3</v>
      </c>
      <c r="AX73" s="249">
        <v>6.3215787252099021E-3</v>
      </c>
      <c r="AY73" s="249">
        <v>7.1392032978948054E-3</v>
      </c>
      <c r="AZ73" s="249">
        <v>9.1014021918872784E-3</v>
      </c>
      <c r="BA73" s="249">
        <v>1.0997705206386859E-2</v>
      </c>
      <c r="BB73" s="249">
        <v>8.2656583074827723E-3</v>
      </c>
      <c r="BC73" s="249">
        <v>1.0093039952156083E-2</v>
      </c>
      <c r="BD73" s="249">
        <v>0</v>
      </c>
      <c r="BE73" s="249">
        <v>4.3877285283235295E-3</v>
      </c>
      <c r="BF73" s="249">
        <v>5.5780780218682323E-3</v>
      </c>
      <c r="BG73" s="249">
        <v>1.4330770837849191E-2</v>
      </c>
      <c r="BH73" s="249">
        <v>9.5150783582511889E-3</v>
      </c>
      <c r="BI73" s="249">
        <v>2.1987509137704465E-2</v>
      </c>
      <c r="BJ73" s="249">
        <v>1.1707213378362877E-2</v>
      </c>
      <c r="BK73" s="249">
        <v>1.3167711430199982E-2</v>
      </c>
      <c r="BL73" s="249">
        <v>9.5555929138798276E-3</v>
      </c>
      <c r="BM73" s="249">
        <v>2.0193516233318991E-2</v>
      </c>
      <c r="BN73" s="249">
        <v>2.6475254188586331E-2</v>
      </c>
      <c r="BO73" s="249">
        <v>2.4293072741709117E-2</v>
      </c>
      <c r="BP73" s="249">
        <v>8.0527800637565979E-3</v>
      </c>
      <c r="BQ73" s="249">
        <v>2.7840083469820347E-2</v>
      </c>
      <c r="BR73" s="249">
        <v>3.1342635214550239E-2</v>
      </c>
      <c r="BS73" s="249">
        <v>1.6680368708559174E-2</v>
      </c>
      <c r="BT73" s="249">
        <v>1.0344480497165043</v>
      </c>
      <c r="BU73" s="249">
        <v>0.1039673313748091</v>
      </c>
      <c r="BV73" s="249">
        <v>7.3121000361214564E-2</v>
      </c>
      <c r="BW73" s="249">
        <v>8.6686844750047509E-2</v>
      </c>
      <c r="BX73" s="249">
        <v>4.1976213244847078E-2</v>
      </c>
      <c r="BY73" s="249">
        <v>4.5095663968713227E-3</v>
      </c>
      <c r="BZ73" s="249">
        <v>4.6204695005383017E-2</v>
      </c>
      <c r="CA73" s="249">
        <v>6.4074405725274244E-2</v>
      </c>
      <c r="CB73" s="249">
        <v>1.9976369218107363E-2</v>
      </c>
      <c r="CC73" s="249">
        <v>2.0856788311103519E-2</v>
      </c>
      <c r="CD73" s="249">
        <v>8.781052593235578E-3</v>
      </c>
      <c r="CE73" s="249">
        <v>1.235796024410196E-2</v>
      </c>
      <c r="CF73" s="249">
        <v>3.2817207811807769E-3</v>
      </c>
      <c r="CG73" s="249">
        <v>1.1485605289684044E-2</v>
      </c>
      <c r="CH73" s="249">
        <v>7.7808096609985437E-3</v>
      </c>
      <c r="CI73" s="249">
        <v>7.7265332106172249E-3</v>
      </c>
      <c r="CJ73" s="249">
        <v>1.0432058363689578E-2</v>
      </c>
      <c r="CK73" s="249">
        <v>7.1208563380087799E-3</v>
      </c>
      <c r="CL73" s="249">
        <v>1.8495179891631224E-2</v>
      </c>
      <c r="CM73" s="249">
        <v>1.1991646543372949E-2</v>
      </c>
      <c r="CN73" s="249">
        <v>1.599374762706004E-3</v>
      </c>
      <c r="CO73" s="249">
        <v>8.6599012818064855E-3</v>
      </c>
      <c r="CP73" s="249">
        <v>2.6232799655053554E-2</v>
      </c>
      <c r="CQ73" s="249">
        <v>1.9530203187185638E-2</v>
      </c>
      <c r="CR73" s="249">
        <v>8.1913706479016662E-3</v>
      </c>
      <c r="CS73" s="249">
        <v>2.1660668050137069E-2</v>
      </c>
      <c r="CT73" s="249">
        <v>2.8874783237443073E-2</v>
      </c>
      <c r="CU73" s="249">
        <v>6.2120555686758748E-3</v>
      </c>
      <c r="CV73" s="249">
        <v>6.8351286518232544E-3</v>
      </c>
      <c r="CW73" s="249">
        <v>6.5978988211190873E-3</v>
      </c>
      <c r="CX73" s="249">
        <v>2.5785116936063383E-2</v>
      </c>
      <c r="CY73" s="249">
        <v>9.0888367861532791E-3</v>
      </c>
      <c r="CZ73" s="249">
        <v>7.3985204891981156E-3</v>
      </c>
      <c r="DA73" s="249">
        <v>1.6131422305549606E-2</v>
      </c>
      <c r="DB73" s="249">
        <v>5.3066044274971327E-3</v>
      </c>
      <c r="DC73" s="249">
        <v>4.8520846416084534E-3</v>
      </c>
      <c r="DD73" s="250">
        <v>1.045517941008209E-2</v>
      </c>
    </row>
    <row r="74" spans="1:108" x14ac:dyDescent="0.15">
      <c r="A74" s="251" t="s">
        <v>158</v>
      </c>
      <c r="B74" s="252" t="s">
        <v>16</v>
      </c>
      <c r="C74" s="253">
        <v>2.1774815274542315E-3</v>
      </c>
      <c r="D74" s="253">
        <v>1.8962596912494405E-3</v>
      </c>
      <c r="E74" s="253">
        <v>7.4434075184371829E-3</v>
      </c>
      <c r="F74" s="253">
        <v>2.4040457565008013E-3</v>
      </c>
      <c r="G74" s="253">
        <v>1.9434051417856202E-3</v>
      </c>
      <c r="H74" s="253">
        <v>0</v>
      </c>
      <c r="I74" s="253">
        <v>5.8080394840308086E-3</v>
      </c>
      <c r="J74" s="253">
        <v>2.21405887293465E-3</v>
      </c>
      <c r="K74" s="253">
        <v>1.8070475384355416E-3</v>
      </c>
      <c r="L74" s="253">
        <v>1.7354459599804731E-3</v>
      </c>
      <c r="M74" s="253">
        <v>0</v>
      </c>
      <c r="N74" s="253">
        <v>1.8185636269502665E-3</v>
      </c>
      <c r="O74" s="253">
        <v>2.6069587320782287E-3</v>
      </c>
      <c r="P74" s="253">
        <v>2.4872852181863974E-3</v>
      </c>
      <c r="Q74" s="253">
        <v>3.0164932201247382E-3</v>
      </c>
      <c r="R74" s="253">
        <v>2.2073712615752208E-3</v>
      </c>
      <c r="S74" s="253">
        <v>1.565220216051144E-3</v>
      </c>
      <c r="T74" s="253">
        <v>2.7890178529707582E-3</v>
      </c>
      <c r="U74" s="253">
        <v>1.4648033789864928E-3</v>
      </c>
      <c r="V74" s="253">
        <v>2.8698296345285403E-3</v>
      </c>
      <c r="W74" s="253">
        <v>0</v>
      </c>
      <c r="X74" s="253">
        <v>1.7454943861660553E-3</v>
      </c>
      <c r="Y74" s="253">
        <v>0</v>
      </c>
      <c r="Z74" s="253">
        <v>2.2130920351210244E-3</v>
      </c>
      <c r="AA74" s="253">
        <v>3.0621150006199388E-3</v>
      </c>
      <c r="AB74" s="253">
        <v>5.7705344932246715E-4</v>
      </c>
      <c r="AC74" s="253">
        <v>1.5935935525438023E-3</v>
      </c>
      <c r="AD74" s="253">
        <v>1.9183792812627854E-3</v>
      </c>
      <c r="AE74" s="253">
        <v>1.6116688477511259E-3</v>
      </c>
      <c r="AF74" s="253">
        <v>2.0453021007054584E-3</v>
      </c>
      <c r="AG74" s="253">
        <v>2.2478167313216557E-3</v>
      </c>
      <c r="AH74" s="253">
        <v>4.4632449223259698E-3</v>
      </c>
      <c r="AI74" s="253">
        <v>2.2434830350839159E-3</v>
      </c>
      <c r="AJ74" s="253">
        <v>2.3116589653082022E-3</v>
      </c>
      <c r="AK74" s="253">
        <v>0</v>
      </c>
      <c r="AL74" s="253">
        <v>0</v>
      </c>
      <c r="AM74" s="253">
        <v>0</v>
      </c>
      <c r="AN74" s="253">
        <v>1.3402134333308567E-3</v>
      </c>
      <c r="AO74" s="253">
        <v>2.4472052660458122E-3</v>
      </c>
      <c r="AP74" s="253">
        <v>1.6907105187828344E-3</v>
      </c>
      <c r="AQ74" s="253">
        <v>3.4853133871654059E-3</v>
      </c>
      <c r="AR74" s="253">
        <v>1.8379427405272384E-3</v>
      </c>
      <c r="AS74" s="253">
        <v>2.0372445544184293E-3</v>
      </c>
      <c r="AT74" s="253">
        <v>1.5682590653208059E-3</v>
      </c>
      <c r="AU74" s="253">
        <v>1.3767047768860044E-3</v>
      </c>
      <c r="AV74" s="253">
        <v>1.5118163888981509E-3</v>
      </c>
      <c r="AW74" s="253">
        <v>1.4734038551625491E-3</v>
      </c>
      <c r="AX74" s="253">
        <v>1.2425623524171239E-3</v>
      </c>
      <c r="AY74" s="253">
        <v>2.0405902632715926E-3</v>
      </c>
      <c r="AZ74" s="253">
        <v>1.2974349953189137E-3</v>
      </c>
      <c r="BA74" s="253">
        <v>2.0313487566179559E-3</v>
      </c>
      <c r="BB74" s="253">
        <v>1.5453158678784466E-3</v>
      </c>
      <c r="BC74" s="253">
        <v>1.5636481638573781E-3</v>
      </c>
      <c r="BD74" s="253">
        <v>0</v>
      </c>
      <c r="BE74" s="253">
        <v>8.1518993833747588E-4</v>
      </c>
      <c r="BF74" s="253">
        <v>1.1581246517587682E-3</v>
      </c>
      <c r="BG74" s="253">
        <v>1.0337878809312437E-3</v>
      </c>
      <c r="BH74" s="253">
        <v>1.018718519771271E-3</v>
      </c>
      <c r="BI74" s="253">
        <v>2.1339948433109859E-3</v>
      </c>
      <c r="BJ74" s="253">
        <v>5.4526310481528232E-3</v>
      </c>
      <c r="BK74" s="253">
        <v>3.7116539507825465E-3</v>
      </c>
      <c r="BL74" s="253">
        <v>2.2742209972345918E-3</v>
      </c>
      <c r="BM74" s="253">
        <v>2.4921968160474092E-3</v>
      </c>
      <c r="BN74" s="253">
        <v>2.119236588919791E-3</v>
      </c>
      <c r="BO74" s="253">
        <v>5.0747750548231774E-3</v>
      </c>
      <c r="BP74" s="253">
        <v>4.0339553331939114E-3</v>
      </c>
      <c r="BQ74" s="253">
        <v>1.7953277237852401E-3</v>
      </c>
      <c r="BR74" s="253">
        <v>2.0872545120441972E-3</v>
      </c>
      <c r="BS74" s="253">
        <v>9.4123366845359126E-3</v>
      </c>
      <c r="BT74" s="253">
        <v>5.7848371999764687E-3</v>
      </c>
      <c r="BU74" s="253">
        <v>1.0179411496191295</v>
      </c>
      <c r="BV74" s="253">
        <v>3.9088863948349602E-2</v>
      </c>
      <c r="BW74" s="253">
        <v>3.5673012843543839E-3</v>
      </c>
      <c r="BX74" s="253">
        <v>1.4642907001112977E-3</v>
      </c>
      <c r="BY74" s="253">
        <v>1.6401580067179075E-3</v>
      </c>
      <c r="BZ74" s="253">
        <v>1.9129572594226124E-2</v>
      </c>
      <c r="CA74" s="253">
        <v>4.2668477764593558E-2</v>
      </c>
      <c r="CB74" s="253">
        <v>3.3038509256050987E-3</v>
      </c>
      <c r="CC74" s="253">
        <v>3.1146830750330996E-2</v>
      </c>
      <c r="CD74" s="253">
        <v>2.4666330161323038E-2</v>
      </c>
      <c r="CE74" s="253">
        <v>8.8501291456647199E-3</v>
      </c>
      <c r="CF74" s="253">
        <v>7.0226212073491038E-3</v>
      </c>
      <c r="CG74" s="253">
        <v>5.2941041823142141E-3</v>
      </c>
      <c r="CH74" s="253">
        <v>3.9199079310660179E-3</v>
      </c>
      <c r="CI74" s="253">
        <v>1.3082800097393148E-2</v>
      </c>
      <c r="CJ74" s="253">
        <v>2.0407157203839229E-2</v>
      </c>
      <c r="CK74" s="253">
        <v>3.9457698808264144E-3</v>
      </c>
      <c r="CL74" s="253">
        <v>1.2939970011535203E-3</v>
      </c>
      <c r="CM74" s="253">
        <v>1.1627216175166093E-3</v>
      </c>
      <c r="CN74" s="253">
        <v>1.3172173692282782E-3</v>
      </c>
      <c r="CO74" s="253">
        <v>7.9923236804283308E-3</v>
      </c>
      <c r="CP74" s="253">
        <v>4.9234902885419212E-3</v>
      </c>
      <c r="CQ74" s="253">
        <v>2.2918049901545176E-3</v>
      </c>
      <c r="CR74" s="253">
        <v>4.4102958096529964E-3</v>
      </c>
      <c r="CS74" s="253">
        <v>8.0569294556468128E-3</v>
      </c>
      <c r="CT74" s="253">
        <v>4.5219297480215753E-3</v>
      </c>
      <c r="CU74" s="253">
        <v>2.4712625558753897E-3</v>
      </c>
      <c r="CV74" s="253">
        <v>1.3950782515456893E-3</v>
      </c>
      <c r="CW74" s="253">
        <v>6.65406134399903E-3</v>
      </c>
      <c r="CX74" s="253">
        <v>6.5067316003856197E-3</v>
      </c>
      <c r="CY74" s="253">
        <v>4.6056883279123467E-3</v>
      </c>
      <c r="CZ74" s="253">
        <v>1.1943500790061599E-2</v>
      </c>
      <c r="DA74" s="253">
        <v>4.6423189908953765E-3</v>
      </c>
      <c r="DB74" s="253">
        <v>7.4375585918875281E-3</v>
      </c>
      <c r="DC74" s="253">
        <v>1.867964199930273E-3</v>
      </c>
      <c r="DD74" s="254">
        <v>1.1068915840221898E-2</v>
      </c>
    </row>
    <row r="75" spans="1:108" x14ac:dyDescent="0.15">
      <c r="A75" s="255" t="s">
        <v>159</v>
      </c>
      <c r="B75" s="248" t="s">
        <v>160</v>
      </c>
      <c r="C75" s="249">
        <v>0</v>
      </c>
      <c r="D75" s="249">
        <v>0</v>
      </c>
      <c r="E75" s="249">
        <v>0</v>
      </c>
      <c r="F75" s="249">
        <v>0</v>
      </c>
      <c r="G75" s="249">
        <v>0</v>
      </c>
      <c r="H75" s="249">
        <v>0</v>
      </c>
      <c r="I75" s="249">
        <v>0</v>
      </c>
      <c r="J75" s="249">
        <v>0</v>
      </c>
      <c r="K75" s="249">
        <v>0</v>
      </c>
      <c r="L75" s="249">
        <v>0</v>
      </c>
      <c r="M75" s="249">
        <v>0</v>
      </c>
      <c r="N75" s="249">
        <v>0</v>
      </c>
      <c r="O75" s="249">
        <v>0</v>
      </c>
      <c r="P75" s="249">
        <v>0</v>
      </c>
      <c r="Q75" s="249">
        <v>0</v>
      </c>
      <c r="R75" s="249">
        <v>0</v>
      </c>
      <c r="S75" s="249">
        <v>0</v>
      </c>
      <c r="T75" s="249">
        <v>0</v>
      </c>
      <c r="U75" s="249">
        <v>0</v>
      </c>
      <c r="V75" s="249">
        <v>0</v>
      </c>
      <c r="W75" s="249">
        <v>0</v>
      </c>
      <c r="X75" s="249">
        <v>0</v>
      </c>
      <c r="Y75" s="249">
        <v>0</v>
      </c>
      <c r="Z75" s="249">
        <v>0</v>
      </c>
      <c r="AA75" s="249">
        <v>0</v>
      </c>
      <c r="AB75" s="249">
        <v>0</v>
      </c>
      <c r="AC75" s="249">
        <v>0</v>
      </c>
      <c r="AD75" s="249">
        <v>0</v>
      </c>
      <c r="AE75" s="249">
        <v>0</v>
      </c>
      <c r="AF75" s="249">
        <v>0</v>
      </c>
      <c r="AG75" s="249">
        <v>0</v>
      </c>
      <c r="AH75" s="249">
        <v>0</v>
      </c>
      <c r="AI75" s="249">
        <v>0</v>
      </c>
      <c r="AJ75" s="249">
        <v>0</v>
      </c>
      <c r="AK75" s="249">
        <v>0</v>
      </c>
      <c r="AL75" s="249">
        <v>0</v>
      </c>
      <c r="AM75" s="249">
        <v>0</v>
      </c>
      <c r="AN75" s="249">
        <v>0</v>
      </c>
      <c r="AO75" s="249">
        <v>0</v>
      </c>
      <c r="AP75" s="249">
        <v>0</v>
      </c>
      <c r="AQ75" s="249">
        <v>0</v>
      </c>
      <c r="AR75" s="249">
        <v>0</v>
      </c>
      <c r="AS75" s="249">
        <v>0</v>
      </c>
      <c r="AT75" s="249">
        <v>0</v>
      </c>
      <c r="AU75" s="249">
        <v>0</v>
      </c>
      <c r="AV75" s="249">
        <v>0</v>
      </c>
      <c r="AW75" s="249">
        <v>0</v>
      </c>
      <c r="AX75" s="249">
        <v>0</v>
      </c>
      <c r="AY75" s="249">
        <v>0</v>
      </c>
      <c r="AZ75" s="249">
        <v>0</v>
      </c>
      <c r="BA75" s="249">
        <v>0</v>
      </c>
      <c r="BB75" s="249">
        <v>0</v>
      </c>
      <c r="BC75" s="249">
        <v>0</v>
      </c>
      <c r="BD75" s="249">
        <v>0</v>
      </c>
      <c r="BE75" s="249">
        <v>0</v>
      </c>
      <c r="BF75" s="249">
        <v>0</v>
      </c>
      <c r="BG75" s="249">
        <v>0</v>
      </c>
      <c r="BH75" s="249">
        <v>0</v>
      </c>
      <c r="BI75" s="249">
        <v>0</v>
      </c>
      <c r="BJ75" s="249">
        <v>0</v>
      </c>
      <c r="BK75" s="249">
        <v>0</v>
      </c>
      <c r="BL75" s="249">
        <v>0</v>
      </c>
      <c r="BM75" s="249">
        <v>0</v>
      </c>
      <c r="BN75" s="249">
        <v>0</v>
      </c>
      <c r="BO75" s="249">
        <v>0</v>
      </c>
      <c r="BP75" s="249">
        <v>0</v>
      </c>
      <c r="BQ75" s="249">
        <v>0</v>
      </c>
      <c r="BR75" s="249">
        <v>0</v>
      </c>
      <c r="BS75" s="249">
        <v>0</v>
      </c>
      <c r="BT75" s="249">
        <v>0</v>
      </c>
      <c r="BU75" s="249">
        <v>0</v>
      </c>
      <c r="BV75" s="249">
        <v>1</v>
      </c>
      <c r="BW75" s="249">
        <v>0</v>
      </c>
      <c r="BX75" s="249">
        <v>0</v>
      </c>
      <c r="BY75" s="249">
        <v>0</v>
      </c>
      <c r="BZ75" s="249">
        <v>0</v>
      </c>
      <c r="CA75" s="249">
        <v>0</v>
      </c>
      <c r="CB75" s="249">
        <v>0</v>
      </c>
      <c r="CC75" s="249">
        <v>0</v>
      </c>
      <c r="CD75" s="249">
        <v>0</v>
      </c>
      <c r="CE75" s="249">
        <v>0</v>
      </c>
      <c r="CF75" s="249">
        <v>0</v>
      </c>
      <c r="CG75" s="249">
        <v>0</v>
      </c>
      <c r="CH75" s="249">
        <v>0</v>
      </c>
      <c r="CI75" s="249">
        <v>0</v>
      </c>
      <c r="CJ75" s="249">
        <v>0</v>
      </c>
      <c r="CK75" s="249">
        <v>0</v>
      </c>
      <c r="CL75" s="249">
        <v>0</v>
      </c>
      <c r="CM75" s="249">
        <v>0</v>
      </c>
      <c r="CN75" s="249">
        <v>0</v>
      </c>
      <c r="CO75" s="249">
        <v>0</v>
      </c>
      <c r="CP75" s="249">
        <v>0</v>
      </c>
      <c r="CQ75" s="249">
        <v>0</v>
      </c>
      <c r="CR75" s="249">
        <v>0</v>
      </c>
      <c r="CS75" s="249">
        <v>0</v>
      </c>
      <c r="CT75" s="249">
        <v>0</v>
      </c>
      <c r="CU75" s="249">
        <v>0</v>
      </c>
      <c r="CV75" s="249">
        <v>0</v>
      </c>
      <c r="CW75" s="249">
        <v>0</v>
      </c>
      <c r="CX75" s="249">
        <v>0</v>
      </c>
      <c r="CY75" s="249">
        <v>0</v>
      </c>
      <c r="CZ75" s="249">
        <v>0</v>
      </c>
      <c r="DA75" s="249">
        <v>0</v>
      </c>
      <c r="DB75" s="249">
        <v>0</v>
      </c>
      <c r="DC75" s="249">
        <v>0</v>
      </c>
      <c r="DD75" s="250">
        <v>0</v>
      </c>
    </row>
    <row r="76" spans="1:108" x14ac:dyDescent="0.15">
      <c r="A76" s="255" t="s">
        <v>161</v>
      </c>
      <c r="B76" s="248" t="s">
        <v>426</v>
      </c>
      <c r="C76" s="249">
        <v>0</v>
      </c>
      <c r="D76" s="249">
        <v>0</v>
      </c>
      <c r="E76" s="249">
        <v>0</v>
      </c>
      <c r="F76" s="249">
        <v>0</v>
      </c>
      <c r="G76" s="249">
        <v>0</v>
      </c>
      <c r="H76" s="249">
        <v>0</v>
      </c>
      <c r="I76" s="249">
        <v>0</v>
      </c>
      <c r="J76" s="249">
        <v>0</v>
      </c>
      <c r="K76" s="249">
        <v>0</v>
      </c>
      <c r="L76" s="249">
        <v>0</v>
      </c>
      <c r="M76" s="249">
        <v>0</v>
      </c>
      <c r="N76" s="249">
        <v>0</v>
      </c>
      <c r="O76" s="249">
        <v>0</v>
      </c>
      <c r="P76" s="249">
        <v>0</v>
      </c>
      <c r="Q76" s="249">
        <v>0</v>
      </c>
      <c r="R76" s="249">
        <v>0</v>
      </c>
      <c r="S76" s="249">
        <v>0</v>
      </c>
      <c r="T76" s="249">
        <v>0</v>
      </c>
      <c r="U76" s="249">
        <v>0</v>
      </c>
      <c r="V76" s="249">
        <v>0</v>
      </c>
      <c r="W76" s="249">
        <v>0</v>
      </c>
      <c r="X76" s="249">
        <v>0</v>
      </c>
      <c r="Y76" s="249">
        <v>0</v>
      </c>
      <c r="Z76" s="249">
        <v>0</v>
      </c>
      <c r="AA76" s="249">
        <v>0</v>
      </c>
      <c r="AB76" s="249">
        <v>0</v>
      </c>
      <c r="AC76" s="249">
        <v>0</v>
      </c>
      <c r="AD76" s="249">
        <v>0</v>
      </c>
      <c r="AE76" s="249">
        <v>0</v>
      </c>
      <c r="AF76" s="249">
        <v>0</v>
      </c>
      <c r="AG76" s="249">
        <v>0</v>
      </c>
      <c r="AH76" s="249">
        <v>0</v>
      </c>
      <c r="AI76" s="249">
        <v>0</v>
      </c>
      <c r="AJ76" s="249">
        <v>0</v>
      </c>
      <c r="AK76" s="249">
        <v>0</v>
      </c>
      <c r="AL76" s="249">
        <v>0</v>
      </c>
      <c r="AM76" s="249">
        <v>0</v>
      </c>
      <c r="AN76" s="249">
        <v>0</v>
      </c>
      <c r="AO76" s="249">
        <v>0</v>
      </c>
      <c r="AP76" s="249">
        <v>0</v>
      </c>
      <c r="AQ76" s="249">
        <v>0</v>
      </c>
      <c r="AR76" s="249">
        <v>0</v>
      </c>
      <c r="AS76" s="249">
        <v>0</v>
      </c>
      <c r="AT76" s="249">
        <v>0</v>
      </c>
      <c r="AU76" s="249">
        <v>0</v>
      </c>
      <c r="AV76" s="249">
        <v>0</v>
      </c>
      <c r="AW76" s="249">
        <v>0</v>
      </c>
      <c r="AX76" s="249">
        <v>0</v>
      </c>
      <c r="AY76" s="249">
        <v>0</v>
      </c>
      <c r="AZ76" s="249">
        <v>0</v>
      </c>
      <c r="BA76" s="249">
        <v>0</v>
      </c>
      <c r="BB76" s="249">
        <v>0</v>
      </c>
      <c r="BC76" s="249">
        <v>0</v>
      </c>
      <c r="BD76" s="249">
        <v>0</v>
      </c>
      <c r="BE76" s="249">
        <v>0</v>
      </c>
      <c r="BF76" s="249">
        <v>0</v>
      </c>
      <c r="BG76" s="249">
        <v>0</v>
      </c>
      <c r="BH76" s="249">
        <v>0</v>
      </c>
      <c r="BI76" s="249">
        <v>0</v>
      </c>
      <c r="BJ76" s="249">
        <v>0</v>
      </c>
      <c r="BK76" s="249">
        <v>0</v>
      </c>
      <c r="BL76" s="249">
        <v>0</v>
      </c>
      <c r="BM76" s="249">
        <v>0</v>
      </c>
      <c r="BN76" s="249">
        <v>0</v>
      </c>
      <c r="BO76" s="249">
        <v>0</v>
      </c>
      <c r="BP76" s="249">
        <v>0</v>
      </c>
      <c r="BQ76" s="249">
        <v>0</v>
      </c>
      <c r="BR76" s="249">
        <v>0</v>
      </c>
      <c r="BS76" s="249">
        <v>0</v>
      </c>
      <c r="BT76" s="249">
        <v>0</v>
      </c>
      <c r="BU76" s="249">
        <v>0</v>
      </c>
      <c r="BV76" s="249">
        <v>0</v>
      </c>
      <c r="BW76" s="249">
        <v>1</v>
      </c>
      <c r="BX76" s="249">
        <v>0</v>
      </c>
      <c r="BY76" s="249">
        <v>0</v>
      </c>
      <c r="BZ76" s="249">
        <v>0</v>
      </c>
      <c r="CA76" s="249">
        <v>0</v>
      </c>
      <c r="CB76" s="249">
        <v>0</v>
      </c>
      <c r="CC76" s="249">
        <v>0</v>
      </c>
      <c r="CD76" s="249">
        <v>0</v>
      </c>
      <c r="CE76" s="249">
        <v>0</v>
      </c>
      <c r="CF76" s="249">
        <v>0</v>
      </c>
      <c r="CG76" s="249">
        <v>0</v>
      </c>
      <c r="CH76" s="249">
        <v>0</v>
      </c>
      <c r="CI76" s="249">
        <v>0</v>
      </c>
      <c r="CJ76" s="249">
        <v>0</v>
      </c>
      <c r="CK76" s="249">
        <v>0</v>
      </c>
      <c r="CL76" s="249">
        <v>0</v>
      </c>
      <c r="CM76" s="249">
        <v>0</v>
      </c>
      <c r="CN76" s="249">
        <v>0</v>
      </c>
      <c r="CO76" s="249">
        <v>0</v>
      </c>
      <c r="CP76" s="249">
        <v>0</v>
      </c>
      <c r="CQ76" s="249">
        <v>0</v>
      </c>
      <c r="CR76" s="249">
        <v>0</v>
      </c>
      <c r="CS76" s="249">
        <v>0</v>
      </c>
      <c r="CT76" s="249">
        <v>0</v>
      </c>
      <c r="CU76" s="249">
        <v>0</v>
      </c>
      <c r="CV76" s="249">
        <v>0</v>
      </c>
      <c r="CW76" s="249">
        <v>0</v>
      </c>
      <c r="CX76" s="249">
        <v>0</v>
      </c>
      <c r="CY76" s="249">
        <v>0</v>
      </c>
      <c r="CZ76" s="249">
        <v>0</v>
      </c>
      <c r="DA76" s="249">
        <v>0</v>
      </c>
      <c r="DB76" s="249">
        <v>0</v>
      </c>
      <c r="DC76" s="249">
        <v>0</v>
      </c>
      <c r="DD76" s="250">
        <v>0</v>
      </c>
    </row>
    <row r="77" spans="1:108" x14ac:dyDescent="0.15">
      <c r="A77" s="255" t="s">
        <v>163</v>
      </c>
      <c r="B77" s="248" t="s">
        <v>164</v>
      </c>
      <c r="C77" s="249">
        <v>1.4626170001073935E-5</v>
      </c>
      <c r="D77" s="249">
        <v>1.5137641799154225E-5</v>
      </c>
      <c r="E77" s="249">
        <v>2.1939123295146148E-5</v>
      </c>
      <c r="F77" s="249">
        <v>3.8813536790530654E-5</v>
      </c>
      <c r="G77" s="249">
        <v>2.108251336571778E-5</v>
      </c>
      <c r="H77" s="249">
        <v>0</v>
      </c>
      <c r="I77" s="249">
        <v>1.04328610982526E-4</v>
      </c>
      <c r="J77" s="249">
        <v>1.9760858131251151E-5</v>
      </c>
      <c r="K77" s="249">
        <v>1.643526648049792E-5</v>
      </c>
      <c r="L77" s="249">
        <v>2.1684311976586428E-5</v>
      </c>
      <c r="M77" s="249">
        <v>0</v>
      </c>
      <c r="N77" s="249">
        <v>3.6331038037824262E-5</v>
      </c>
      <c r="O77" s="249">
        <v>5.6043487245328183E-5</v>
      </c>
      <c r="P77" s="249">
        <v>3.3866700302570427E-5</v>
      </c>
      <c r="Q77" s="249">
        <v>4.3971411546765447E-5</v>
      </c>
      <c r="R77" s="249">
        <v>3.3192521470416602E-5</v>
      </c>
      <c r="S77" s="249">
        <v>4.8906460267218485E-5</v>
      </c>
      <c r="T77" s="249">
        <v>6.1259480837085159E-5</v>
      </c>
      <c r="U77" s="249">
        <v>3.4858302072846531E-5</v>
      </c>
      <c r="V77" s="249">
        <v>3.4700549054718713E-5</v>
      </c>
      <c r="W77" s="249">
        <v>0</v>
      </c>
      <c r="X77" s="249">
        <v>4.2599737529436527E-5</v>
      </c>
      <c r="Y77" s="249">
        <v>0</v>
      </c>
      <c r="Z77" s="249">
        <v>8.8364566505082925E-5</v>
      </c>
      <c r="AA77" s="249">
        <v>4.876518681741474E-5</v>
      </c>
      <c r="AB77" s="249">
        <v>5.803291492160251E-6</v>
      </c>
      <c r="AC77" s="249">
        <v>2.4139827365324381E-5</v>
      </c>
      <c r="AD77" s="249">
        <v>6.5036879845475765E-5</v>
      </c>
      <c r="AE77" s="249">
        <v>3.5450218673800111E-5</v>
      </c>
      <c r="AF77" s="249">
        <v>4.6205409614649547E-5</v>
      </c>
      <c r="AG77" s="249">
        <v>6.1784611628970673E-5</v>
      </c>
      <c r="AH77" s="249">
        <v>4.3229639597371833E-5</v>
      </c>
      <c r="AI77" s="249">
        <v>7.776221015664414E-5</v>
      </c>
      <c r="AJ77" s="249">
        <v>1.2376129058503849E-4</v>
      </c>
      <c r="AK77" s="249">
        <v>0</v>
      </c>
      <c r="AL77" s="249">
        <v>0</v>
      </c>
      <c r="AM77" s="249">
        <v>0</v>
      </c>
      <c r="AN77" s="249">
        <v>1.2385769379221271E-5</v>
      </c>
      <c r="AO77" s="249">
        <v>3.9210992098815093E-5</v>
      </c>
      <c r="AP77" s="249">
        <v>4.7574754095695212E-5</v>
      </c>
      <c r="AQ77" s="249">
        <v>8.7446582818319623E-5</v>
      </c>
      <c r="AR77" s="249">
        <v>3.2083753091764931E-5</v>
      </c>
      <c r="AS77" s="249">
        <v>3.5297457513353758E-5</v>
      </c>
      <c r="AT77" s="249">
        <v>5.1406854495229981E-5</v>
      </c>
      <c r="AU77" s="249">
        <v>5.8624124603277369E-5</v>
      </c>
      <c r="AV77" s="249">
        <v>7.4847112672338145E-5</v>
      </c>
      <c r="AW77" s="249">
        <v>9.0867165670846517E-5</v>
      </c>
      <c r="AX77" s="249">
        <v>2.3058603372210226E-5</v>
      </c>
      <c r="AY77" s="249">
        <v>4.0943056293846792E-5</v>
      </c>
      <c r="AZ77" s="249">
        <v>1.0433896025503771E-4</v>
      </c>
      <c r="BA77" s="249">
        <v>3.1346292597136374E-5</v>
      </c>
      <c r="BB77" s="249">
        <v>2.2243191458159919E-4</v>
      </c>
      <c r="BC77" s="249">
        <v>9.7192127601652078E-5</v>
      </c>
      <c r="BD77" s="249">
        <v>0</v>
      </c>
      <c r="BE77" s="249">
        <v>1.2763717114910564E-5</v>
      </c>
      <c r="BF77" s="249">
        <v>2.21814368723927E-5</v>
      </c>
      <c r="BG77" s="249">
        <v>1.1503314867956624E-4</v>
      </c>
      <c r="BH77" s="249">
        <v>3.2841823847899419E-5</v>
      </c>
      <c r="BI77" s="249">
        <v>4.5076491769716163E-5</v>
      </c>
      <c r="BJ77" s="249">
        <v>4.6082670659696923E-5</v>
      </c>
      <c r="BK77" s="249">
        <v>3.6189340476911579E-5</v>
      </c>
      <c r="BL77" s="249">
        <v>3.9129218604726447E-5</v>
      </c>
      <c r="BM77" s="249">
        <v>3.905263008445599E-5</v>
      </c>
      <c r="BN77" s="249">
        <v>3.1431655497817095E-5</v>
      </c>
      <c r="BO77" s="249">
        <v>3.3997607241745101E-5</v>
      </c>
      <c r="BP77" s="249">
        <v>1.7870516076511563E-5</v>
      </c>
      <c r="BQ77" s="249">
        <v>5.7383561141741874E-5</v>
      </c>
      <c r="BR77" s="249">
        <v>2.2490133232434551E-4</v>
      </c>
      <c r="BS77" s="249">
        <v>9.1184309654328383E-5</v>
      </c>
      <c r="BT77" s="249">
        <v>2.1492847195236196E-4</v>
      </c>
      <c r="BU77" s="249">
        <v>4.3929196896073744E-5</v>
      </c>
      <c r="BV77" s="249">
        <v>2.0995721375944356E-5</v>
      </c>
      <c r="BW77" s="249">
        <v>1.8740231679088349E-5</v>
      </c>
      <c r="BX77" s="249">
        <v>1.0000259162084224</v>
      </c>
      <c r="BY77" s="249">
        <v>1.2228300088505794E-5</v>
      </c>
      <c r="BZ77" s="249">
        <v>3.0055789854987601E-5</v>
      </c>
      <c r="CA77" s="249">
        <v>8.9881079118645692E-5</v>
      </c>
      <c r="CB77" s="249">
        <v>2.8645422299547437E-5</v>
      </c>
      <c r="CC77" s="249">
        <v>1.189201910563427E-4</v>
      </c>
      <c r="CD77" s="249">
        <v>4.1079949737845596E-5</v>
      </c>
      <c r="CE77" s="249">
        <v>5.3391241215423399E-5</v>
      </c>
      <c r="CF77" s="249">
        <v>5.7101585817474921E-5</v>
      </c>
      <c r="CG77" s="249">
        <v>6.3590730931430215E-5</v>
      </c>
      <c r="CH77" s="249">
        <v>8.7427217450480855E-5</v>
      </c>
      <c r="CI77" s="249">
        <v>2.5091977960336106E-5</v>
      </c>
      <c r="CJ77" s="249">
        <v>9.6448273331793704E-5</v>
      </c>
      <c r="CK77" s="249">
        <v>5.1671005666843013E-5</v>
      </c>
      <c r="CL77" s="249">
        <v>1.1454512618529078E-4</v>
      </c>
      <c r="CM77" s="249">
        <v>8.8861510454439353E-5</v>
      </c>
      <c r="CN77" s="249">
        <v>8.5903774035555886E-5</v>
      </c>
      <c r="CO77" s="249">
        <v>4.0744640464572403E-5</v>
      </c>
      <c r="CP77" s="249">
        <v>5.6439904206020665E-5</v>
      </c>
      <c r="CQ77" s="249">
        <v>3.4255883054555514E-5</v>
      </c>
      <c r="CR77" s="249">
        <v>2.3247510790159382E-5</v>
      </c>
      <c r="CS77" s="249">
        <v>1.1874864224560222E-4</v>
      </c>
      <c r="CT77" s="249">
        <v>2.2964660252196008E-5</v>
      </c>
      <c r="CU77" s="249">
        <v>4.2296561244890375E-5</v>
      </c>
      <c r="CV77" s="249">
        <v>1.5656776218393554E-5</v>
      </c>
      <c r="CW77" s="249">
        <v>4.8981372669634882E-5</v>
      </c>
      <c r="CX77" s="249">
        <v>5.2675387691700574E-5</v>
      </c>
      <c r="CY77" s="249">
        <v>5.5121355317049359E-5</v>
      </c>
      <c r="CZ77" s="249">
        <v>5.9502811658736458E-5</v>
      </c>
      <c r="DA77" s="249">
        <v>5.2435795807509526E-5</v>
      </c>
      <c r="DB77" s="249">
        <v>3.3592956830355731E-5</v>
      </c>
      <c r="DC77" s="249">
        <v>3.4716929193188719E-5</v>
      </c>
      <c r="DD77" s="250">
        <v>2.8988306040942183E-4</v>
      </c>
    </row>
    <row r="78" spans="1:108" x14ac:dyDescent="0.15">
      <c r="A78" s="255" t="s">
        <v>165</v>
      </c>
      <c r="B78" s="248" t="s">
        <v>427</v>
      </c>
      <c r="C78" s="249">
        <v>8.1710779663566428E-3</v>
      </c>
      <c r="D78" s="249">
        <v>3.8770156414967553E-2</v>
      </c>
      <c r="E78" s="249">
        <v>7.3246647536971549E-3</v>
      </c>
      <c r="F78" s="249">
        <v>5.7066097939553306E-2</v>
      </c>
      <c r="G78" s="249">
        <v>1.5715195533069253E-2</v>
      </c>
      <c r="H78" s="249">
        <v>0</v>
      </c>
      <c r="I78" s="249">
        <v>1.1048116271026719E-2</v>
      </c>
      <c r="J78" s="249">
        <v>2.2725759453511966E-2</v>
      </c>
      <c r="K78" s="249">
        <v>1.1232632514308104E-2</v>
      </c>
      <c r="L78" s="249">
        <v>2.1571199371855421E-2</v>
      </c>
      <c r="M78" s="249">
        <v>0</v>
      </c>
      <c r="N78" s="249">
        <v>7.2356865176340232E-3</v>
      </c>
      <c r="O78" s="249">
        <v>8.3293474756658721E-3</v>
      </c>
      <c r="P78" s="249">
        <v>3.2053124653979498E-2</v>
      </c>
      <c r="Q78" s="249">
        <v>1.5852611376776161E-2</v>
      </c>
      <c r="R78" s="249">
        <v>2.1181150299426552E-2</v>
      </c>
      <c r="S78" s="249">
        <v>2.0629263432765724E-2</v>
      </c>
      <c r="T78" s="249">
        <v>1.1357858168914702E-2</v>
      </c>
      <c r="U78" s="249">
        <v>1.5432831050543409E-2</v>
      </c>
      <c r="V78" s="249">
        <v>1.0402369462243185E-2</v>
      </c>
      <c r="W78" s="249">
        <v>0</v>
      </c>
      <c r="X78" s="249">
        <v>1.3702188358321614E-2</v>
      </c>
      <c r="Y78" s="249">
        <v>0</v>
      </c>
      <c r="Z78" s="249">
        <v>8.6392728989331483E-3</v>
      </c>
      <c r="AA78" s="249">
        <v>1.0969437231985665E-2</v>
      </c>
      <c r="AB78" s="249">
        <v>1.9918679674940953E-3</v>
      </c>
      <c r="AC78" s="249">
        <v>3.604809433180875E-2</v>
      </c>
      <c r="AD78" s="249">
        <v>8.1256662437262338E-3</v>
      </c>
      <c r="AE78" s="249">
        <v>7.4775680083703309E-3</v>
      </c>
      <c r="AF78" s="249">
        <v>1.0277762133289577E-2</v>
      </c>
      <c r="AG78" s="249">
        <v>1.573354109553091E-2</v>
      </c>
      <c r="AH78" s="249">
        <v>3.5222636796475019E-2</v>
      </c>
      <c r="AI78" s="249">
        <v>1.8021619594153038E-2</v>
      </c>
      <c r="AJ78" s="249">
        <v>1.6331683709969808E-2</v>
      </c>
      <c r="AK78" s="249">
        <v>0</v>
      </c>
      <c r="AL78" s="249">
        <v>0</v>
      </c>
      <c r="AM78" s="249">
        <v>0</v>
      </c>
      <c r="AN78" s="249">
        <v>1.4787761352677313E-2</v>
      </c>
      <c r="AO78" s="249">
        <v>1.5330275248177413E-2</v>
      </c>
      <c r="AP78" s="249">
        <v>1.226755533943997E-2</v>
      </c>
      <c r="AQ78" s="249">
        <v>1.1170221902082198E-2</v>
      </c>
      <c r="AR78" s="249">
        <v>8.8338439156755866E-3</v>
      </c>
      <c r="AS78" s="249">
        <v>7.6435204291033015E-3</v>
      </c>
      <c r="AT78" s="249">
        <v>7.7314916906257407E-3</v>
      </c>
      <c r="AU78" s="249">
        <v>7.8699104854339889E-3</v>
      </c>
      <c r="AV78" s="249">
        <v>9.0058371367778382E-3</v>
      </c>
      <c r="AW78" s="249">
        <v>8.8766383878267005E-3</v>
      </c>
      <c r="AX78" s="249">
        <v>7.1977316506188719E-3</v>
      </c>
      <c r="AY78" s="249">
        <v>7.7428420184282049E-3</v>
      </c>
      <c r="AZ78" s="249">
        <v>5.6292648937611755E-3</v>
      </c>
      <c r="BA78" s="249">
        <v>6.9701350707465906E-3</v>
      </c>
      <c r="BB78" s="249">
        <v>7.3816369752169493E-3</v>
      </c>
      <c r="BC78" s="249">
        <v>9.971232821892613E-3</v>
      </c>
      <c r="BD78" s="249">
        <v>0</v>
      </c>
      <c r="BE78" s="249">
        <v>1.0212436564682823E-2</v>
      </c>
      <c r="BF78" s="249">
        <v>7.9785717870560231E-3</v>
      </c>
      <c r="BG78" s="249">
        <v>9.0758785204642541E-3</v>
      </c>
      <c r="BH78" s="249">
        <v>5.724471576931062E-3</v>
      </c>
      <c r="BI78" s="249">
        <v>1.1401318930185261E-2</v>
      </c>
      <c r="BJ78" s="249">
        <v>0.25920621341073596</v>
      </c>
      <c r="BK78" s="249">
        <v>1.5284304891966347E-2</v>
      </c>
      <c r="BL78" s="249">
        <v>1.5003053083432192E-2</v>
      </c>
      <c r="BM78" s="249">
        <v>1.7179814618228602E-2</v>
      </c>
      <c r="BN78" s="249">
        <v>1.5056174512974321E-2</v>
      </c>
      <c r="BO78" s="249">
        <v>7.2755257572898599E-3</v>
      </c>
      <c r="BP78" s="249">
        <v>1.8198020874704988E-2</v>
      </c>
      <c r="BQ78" s="249">
        <v>8.567157444648801E-3</v>
      </c>
      <c r="BR78" s="249">
        <v>1.6055271059457928E-2</v>
      </c>
      <c r="BS78" s="249">
        <v>3.8647426810011582E-3</v>
      </c>
      <c r="BT78" s="249">
        <v>6.8248868910567003E-3</v>
      </c>
      <c r="BU78" s="249">
        <v>2.2391440912169326E-3</v>
      </c>
      <c r="BV78" s="249">
        <v>1.6126641144687966E-3</v>
      </c>
      <c r="BW78" s="249">
        <v>8.3245064805449168E-4</v>
      </c>
      <c r="BX78" s="249">
        <v>2.0574268333986346E-3</v>
      </c>
      <c r="BY78" s="249">
        <v>1.0012093777029452</v>
      </c>
      <c r="BZ78" s="249">
        <v>4.5412515853879773E-3</v>
      </c>
      <c r="CA78" s="249">
        <v>4.8576934832746535E-3</v>
      </c>
      <c r="CB78" s="249">
        <v>4.2558518997563482E-3</v>
      </c>
      <c r="CC78" s="249">
        <v>2.5654715935659223E-3</v>
      </c>
      <c r="CD78" s="249">
        <v>2.5725545024311582E-3</v>
      </c>
      <c r="CE78" s="249">
        <v>4.459843311882746E-3</v>
      </c>
      <c r="CF78" s="249">
        <v>7.0325325052832274E-2</v>
      </c>
      <c r="CG78" s="249">
        <v>6.3029786473305068E-3</v>
      </c>
      <c r="CH78" s="249">
        <v>4.7930922535263151E-3</v>
      </c>
      <c r="CI78" s="249">
        <v>5.3491214371557917E-3</v>
      </c>
      <c r="CJ78" s="249">
        <v>8.0131171915386323E-3</v>
      </c>
      <c r="CK78" s="249">
        <v>1.2639904816706024E-2</v>
      </c>
      <c r="CL78" s="249">
        <v>4.9161565219197189E-3</v>
      </c>
      <c r="CM78" s="249">
        <v>3.2807253984906914E-3</v>
      </c>
      <c r="CN78" s="249">
        <v>3.3855519568684895E-3</v>
      </c>
      <c r="CO78" s="249">
        <v>6.3355717743682431E-3</v>
      </c>
      <c r="CP78" s="249">
        <v>3.4571274528369341E-3</v>
      </c>
      <c r="CQ78" s="249">
        <v>5.01106952958016E-3</v>
      </c>
      <c r="CR78" s="249">
        <v>4.077049029293559E-3</v>
      </c>
      <c r="CS78" s="249">
        <v>1.0102937311830857E-2</v>
      </c>
      <c r="CT78" s="249">
        <v>2.5873468836478813E-3</v>
      </c>
      <c r="CU78" s="249">
        <v>4.9847197365791322E-3</v>
      </c>
      <c r="CV78" s="249">
        <v>4.9745137930825942E-3</v>
      </c>
      <c r="CW78" s="249">
        <v>3.5071995381879837E-3</v>
      </c>
      <c r="CX78" s="249">
        <v>7.959963821788818E-3</v>
      </c>
      <c r="CY78" s="249">
        <v>1.2753903864457175E-2</v>
      </c>
      <c r="CZ78" s="249">
        <v>4.0765658348950783E-3</v>
      </c>
      <c r="DA78" s="249">
        <v>4.4824672784857808E-3</v>
      </c>
      <c r="DB78" s="249">
        <v>1.1029031321736162E-2</v>
      </c>
      <c r="DC78" s="249">
        <v>3.1023140605355715E-2</v>
      </c>
      <c r="DD78" s="250">
        <v>2.8026492743490582E-2</v>
      </c>
    </row>
    <row r="79" spans="1:108" x14ac:dyDescent="0.15">
      <c r="A79" s="251" t="s">
        <v>167</v>
      </c>
      <c r="B79" s="252" t="s">
        <v>168</v>
      </c>
      <c r="C79" s="253">
        <v>5.7618884027361011E-2</v>
      </c>
      <c r="D79" s="253">
        <v>2.2663138570454294E-2</v>
      </c>
      <c r="E79" s="253">
        <v>2.4458422596525409E-2</v>
      </c>
      <c r="F79" s="253">
        <v>6.4153875782598749E-2</v>
      </c>
      <c r="G79" s="253">
        <v>2.8134051570136834E-2</v>
      </c>
      <c r="H79" s="253">
        <v>0</v>
      </c>
      <c r="I79" s="253">
        <v>0.21922339955850381</v>
      </c>
      <c r="J79" s="253">
        <v>2.2415457427038481E-2</v>
      </c>
      <c r="K79" s="253">
        <v>1.4543090723806242E-2</v>
      </c>
      <c r="L79" s="253">
        <v>1.5886689219100671E-2</v>
      </c>
      <c r="M79" s="253">
        <v>0</v>
      </c>
      <c r="N79" s="253">
        <v>1.7987172409492172E-2</v>
      </c>
      <c r="O79" s="253">
        <v>1.2042133059696829E-2</v>
      </c>
      <c r="P79" s="253">
        <v>4.4940471628269779E-2</v>
      </c>
      <c r="Q79" s="253">
        <v>1.4680813708808804E-2</v>
      </c>
      <c r="R79" s="253">
        <v>1.3033110678663721E-2</v>
      </c>
      <c r="S79" s="253">
        <v>8.150302519373407E-3</v>
      </c>
      <c r="T79" s="253">
        <v>1.7878004149819222E-2</v>
      </c>
      <c r="U79" s="253">
        <v>8.3643779383258607E-3</v>
      </c>
      <c r="V79" s="253">
        <v>1.5382322747335737E-2</v>
      </c>
      <c r="W79" s="253">
        <v>0</v>
      </c>
      <c r="X79" s="253">
        <v>8.4148914044813988E-3</v>
      </c>
      <c r="Y79" s="253">
        <v>0</v>
      </c>
      <c r="Z79" s="253">
        <v>6.4728975325872018E-3</v>
      </c>
      <c r="AA79" s="253">
        <v>5.7866133486393625E-3</v>
      </c>
      <c r="AB79" s="253">
        <v>8.7900314049510291E-4</v>
      </c>
      <c r="AC79" s="253">
        <v>1.2659830402770375E-2</v>
      </c>
      <c r="AD79" s="253">
        <v>5.029857530243877E-3</v>
      </c>
      <c r="AE79" s="253">
        <v>6.1870086738812424E-3</v>
      </c>
      <c r="AF79" s="253">
        <v>2.2760707186065432E-2</v>
      </c>
      <c r="AG79" s="253">
        <v>1.9178133089464759E-2</v>
      </c>
      <c r="AH79" s="253">
        <v>6.3856704846257509E-2</v>
      </c>
      <c r="AI79" s="253">
        <v>1.6028096434815786E-2</v>
      </c>
      <c r="AJ79" s="253">
        <v>1.5425300761322609E-2</v>
      </c>
      <c r="AK79" s="253">
        <v>0</v>
      </c>
      <c r="AL79" s="253">
        <v>0</v>
      </c>
      <c r="AM79" s="253">
        <v>0</v>
      </c>
      <c r="AN79" s="253">
        <v>8.4774639850832504E-3</v>
      </c>
      <c r="AO79" s="253">
        <v>5.6646699585776915E-2</v>
      </c>
      <c r="AP79" s="253">
        <v>1.2959234022036982E-2</v>
      </c>
      <c r="AQ79" s="253">
        <v>1.7351398559391419E-2</v>
      </c>
      <c r="AR79" s="253">
        <v>1.5401965005198083E-2</v>
      </c>
      <c r="AS79" s="253">
        <v>1.0138489356765581E-2</v>
      </c>
      <c r="AT79" s="253">
        <v>7.697553009248858E-3</v>
      </c>
      <c r="AU79" s="253">
        <v>1.1034666580221541E-2</v>
      </c>
      <c r="AV79" s="253">
        <v>9.6416550266437591E-3</v>
      </c>
      <c r="AW79" s="253">
        <v>4.65211801167556E-3</v>
      </c>
      <c r="AX79" s="253">
        <v>5.790527416718841E-3</v>
      </c>
      <c r="AY79" s="253">
        <v>6.9920812950136062E-3</v>
      </c>
      <c r="AZ79" s="253">
        <v>6.7743206478914457E-3</v>
      </c>
      <c r="BA79" s="253">
        <v>7.2032343843992687E-3</v>
      </c>
      <c r="BB79" s="253">
        <v>3.0748671512284566E-3</v>
      </c>
      <c r="BC79" s="253">
        <v>7.45136366259418E-3</v>
      </c>
      <c r="BD79" s="253">
        <v>0</v>
      </c>
      <c r="BE79" s="253">
        <v>2.425624824350112E-3</v>
      </c>
      <c r="BF79" s="253">
        <v>4.2302909535885469E-3</v>
      </c>
      <c r="BG79" s="253">
        <v>3.5342751373748224E-3</v>
      </c>
      <c r="BH79" s="253">
        <v>2.7317951351677316E-3</v>
      </c>
      <c r="BI79" s="253">
        <v>2.7491794852430067E-2</v>
      </c>
      <c r="BJ79" s="253">
        <v>1.1118198284705802E-2</v>
      </c>
      <c r="BK79" s="253">
        <v>3.0216757553703087E-2</v>
      </c>
      <c r="BL79" s="253">
        <v>3.0290393941333527E-2</v>
      </c>
      <c r="BM79" s="253">
        <v>4.073328477475565E-2</v>
      </c>
      <c r="BN79" s="253">
        <v>2.6726615136323999E-2</v>
      </c>
      <c r="BO79" s="253">
        <v>1.582337093057402E-2</v>
      </c>
      <c r="BP79" s="253">
        <v>9.0448636383802378E-3</v>
      </c>
      <c r="BQ79" s="253">
        <v>1.4847575023248242E-2</v>
      </c>
      <c r="BR79" s="253">
        <v>2.9188581349629213E-2</v>
      </c>
      <c r="BS79" s="253">
        <v>4.8791817713613558E-2</v>
      </c>
      <c r="BT79" s="253">
        <v>1.3705949272127534E-2</v>
      </c>
      <c r="BU79" s="253">
        <v>1.5350742375534984E-2</v>
      </c>
      <c r="BV79" s="253">
        <v>8.1215467499094873E-3</v>
      </c>
      <c r="BW79" s="253">
        <v>3.1142666463486362E-3</v>
      </c>
      <c r="BX79" s="253">
        <v>6.3768603804421212E-3</v>
      </c>
      <c r="BY79" s="253">
        <v>1.6151402518387117E-3</v>
      </c>
      <c r="BZ79" s="253">
        <v>1.0079256553821874</v>
      </c>
      <c r="CA79" s="253">
        <v>1.5412301014059245E-2</v>
      </c>
      <c r="CB79" s="253">
        <v>5.1570896245003439E-3</v>
      </c>
      <c r="CC79" s="253">
        <v>5.5257978193814887E-3</v>
      </c>
      <c r="CD79" s="253">
        <v>5.8306370183422778E-3</v>
      </c>
      <c r="CE79" s="253">
        <v>8.3617747464902505E-3</v>
      </c>
      <c r="CF79" s="253">
        <v>1.4484044095930331E-2</v>
      </c>
      <c r="CG79" s="253">
        <v>1.5652679221926175E-2</v>
      </c>
      <c r="CH79" s="253">
        <v>1.4053197248825842E-2</v>
      </c>
      <c r="CI79" s="253">
        <v>2.4664545624138251E-2</v>
      </c>
      <c r="CJ79" s="253">
        <v>1.007802509127358E-2</v>
      </c>
      <c r="CK79" s="253">
        <v>2.0880909283957624E-2</v>
      </c>
      <c r="CL79" s="253">
        <v>1.7405027599249431E-2</v>
      </c>
      <c r="CM79" s="253">
        <v>1.5267119738283071E-2</v>
      </c>
      <c r="CN79" s="253">
        <v>6.3355891874241222E-3</v>
      </c>
      <c r="CO79" s="253">
        <v>1.0054653584255726E-2</v>
      </c>
      <c r="CP79" s="253">
        <v>7.3259169125791546E-3</v>
      </c>
      <c r="CQ79" s="253">
        <v>1.262128763996543E-2</v>
      </c>
      <c r="CR79" s="253">
        <v>1.3614640915741117E-2</v>
      </c>
      <c r="CS79" s="253">
        <v>2.2420632802310467E-2</v>
      </c>
      <c r="CT79" s="253">
        <v>1.5602558163293447E-2</v>
      </c>
      <c r="CU79" s="253">
        <v>2.3123074254284372E-2</v>
      </c>
      <c r="CV79" s="253">
        <v>7.0042424472822936E-3</v>
      </c>
      <c r="CW79" s="253">
        <v>1.4284895881798345E-2</v>
      </c>
      <c r="CX79" s="253">
        <v>6.1170105035613549E-2</v>
      </c>
      <c r="CY79" s="253">
        <v>1.0627625310458397E-2</v>
      </c>
      <c r="CZ79" s="253">
        <v>2.5372921594307776E-2</v>
      </c>
      <c r="DA79" s="253">
        <v>5.3076523802143422E-2</v>
      </c>
      <c r="DB79" s="253">
        <v>2.4807995153332714E-2</v>
      </c>
      <c r="DC79" s="253">
        <v>9.1487698682505489E-3</v>
      </c>
      <c r="DD79" s="254">
        <v>2.2765778762078772E-2</v>
      </c>
    </row>
    <row r="80" spans="1:108" x14ac:dyDescent="0.15">
      <c r="A80" s="255" t="s">
        <v>169</v>
      </c>
      <c r="B80" s="248" t="s">
        <v>170</v>
      </c>
      <c r="C80" s="249">
        <v>3.5061764231185738E-3</v>
      </c>
      <c r="D80" s="249">
        <v>1.0391525674518575E-2</v>
      </c>
      <c r="E80" s="249">
        <v>1.8489286955170696E-3</v>
      </c>
      <c r="F80" s="249">
        <v>2.6728083294304682E-3</v>
      </c>
      <c r="G80" s="249">
        <v>4.7592066604809531E-3</v>
      </c>
      <c r="H80" s="249">
        <v>0</v>
      </c>
      <c r="I80" s="249">
        <v>7.6864000004672446E-3</v>
      </c>
      <c r="J80" s="249">
        <v>4.3720321518867017E-3</v>
      </c>
      <c r="K80" s="249">
        <v>2.1520601211193525E-2</v>
      </c>
      <c r="L80" s="249">
        <v>6.0958739881396889E-3</v>
      </c>
      <c r="M80" s="249">
        <v>0</v>
      </c>
      <c r="N80" s="249">
        <v>2.2828243224390886E-3</v>
      </c>
      <c r="O80" s="249">
        <v>1.8898059604158543E-3</v>
      </c>
      <c r="P80" s="249">
        <v>7.1109763020581768E-3</v>
      </c>
      <c r="Q80" s="249">
        <v>2.4881668354548442E-3</v>
      </c>
      <c r="R80" s="249">
        <v>5.9036018511726615E-3</v>
      </c>
      <c r="S80" s="249">
        <v>3.7062729178059055E-3</v>
      </c>
      <c r="T80" s="249">
        <v>1.8390737525798256E-3</v>
      </c>
      <c r="U80" s="249">
        <v>7.4674259990928568E-3</v>
      </c>
      <c r="V80" s="249">
        <v>5.4969643498958111E-3</v>
      </c>
      <c r="W80" s="249">
        <v>0</v>
      </c>
      <c r="X80" s="249">
        <v>6.0908434929605763E-3</v>
      </c>
      <c r="Y80" s="249">
        <v>0</v>
      </c>
      <c r="Z80" s="249">
        <v>3.7437394764237709E-3</v>
      </c>
      <c r="AA80" s="249">
        <v>3.213549963735852E-3</v>
      </c>
      <c r="AB80" s="249">
        <v>9.5624693205019068E-3</v>
      </c>
      <c r="AC80" s="249">
        <v>5.7712486349789111E-3</v>
      </c>
      <c r="AD80" s="249">
        <v>1.6616535087847391E-3</v>
      </c>
      <c r="AE80" s="249">
        <v>2.3995137251282793E-3</v>
      </c>
      <c r="AF80" s="249">
        <v>2.1153625906135528E-3</v>
      </c>
      <c r="AG80" s="249">
        <v>8.239829966313339E-3</v>
      </c>
      <c r="AH80" s="249">
        <v>1.8715934160121642E-2</v>
      </c>
      <c r="AI80" s="249">
        <v>5.2748243550167356E-3</v>
      </c>
      <c r="AJ80" s="249">
        <v>1.0889465012594956E-2</v>
      </c>
      <c r="AK80" s="249">
        <v>0</v>
      </c>
      <c r="AL80" s="249">
        <v>0</v>
      </c>
      <c r="AM80" s="249">
        <v>0</v>
      </c>
      <c r="AN80" s="249">
        <v>6.626071196353737E-3</v>
      </c>
      <c r="AO80" s="249">
        <v>1.9460320891395752E-2</v>
      </c>
      <c r="AP80" s="249">
        <v>2.4878189199985441E-3</v>
      </c>
      <c r="AQ80" s="249">
        <v>4.7013851069305562E-3</v>
      </c>
      <c r="AR80" s="249">
        <v>3.0134132670340281E-3</v>
      </c>
      <c r="AS80" s="249">
        <v>2.1431872908556694E-3</v>
      </c>
      <c r="AT80" s="249">
        <v>2.5418505451146583E-3</v>
      </c>
      <c r="AU80" s="249">
        <v>1.8941184556665338E-3</v>
      </c>
      <c r="AV80" s="249">
        <v>3.0028130064056169E-3</v>
      </c>
      <c r="AW80" s="249">
        <v>2.238542622628863E-3</v>
      </c>
      <c r="AX80" s="249">
        <v>2.095263841385244E-3</v>
      </c>
      <c r="AY80" s="249">
        <v>2.20614987033926E-3</v>
      </c>
      <c r="AZ80" s="249">
        <v>1.4570544077853918E-3</v>
      </c>
      <c r="BA80" s="249">
        <v>1.8093001861454222E-3</v>
      </c>
      <c r="BB80" s="249">
        <v>2.1019455677654718E-3</v>
      </c>
      <c r="BC80" s="249">
        <v>2.583344812481778E-3</v>
      </c>
      <c r="BD80" s="249">
        <v>0</v>
      </c>
      <c r="BE80" s="249">
        <v>3.8172970727277291E-3</v>
      </c>
      <c r="BF80" s="249">
        <v>1.9347485405850221E-3</v>
      </c>
      <c r="BG80" s="249">
        <v>2.4064421185439277E-3</v>
      </c>
      <c r="BH80" s="249">
        <v>1.3291477772384183E-3</v>
      </c>
      <c r="BI80" s="249">
        <v>1.9107881018527368E-3</v>
      </c>
      <c r="BJ80" s="249">
        <v>0.12273424671830073</v>
      </c>
      <c r="BK80" s="249">
        <v>2.3530175841945471E-3</v>
      </c>
      <c r="BL80" s="249">
        <v>2.0679169979684687E-3</v>
      </c>
      <c r="BM80" s="249">
        <v>4.5191492045624669E-3</v>
      </c>
      <c r="BN80" s="249">
        <v>4.7189010265313632E-3</v>
      </c>
      <c r="BO80" s="249">
        <v>4.4858141400810295E-3</v>
      </c>
      <c r="BP80" s="249">
        <v>9.3096589782145078E-3</v>
      </c>
      <c r="BQ80" s="249">
        <v>1.8605517529654732E-3</v>
      </c>
      <c r="BR80" s="249">
        <v>2.7981544165787079E-3</v>
      </c>
      <c r="BS80" s="249">
        <v>1.5754345265286929E-3</v>
      </c>
      <c r="BT80" s="249">
        <v>2.9380458027218003E-3</v>
      </c>
      <c r="BU80" s="249">
        <v>8.6656669379158347E-4</v>
      </c>
      <c r="BV80" s="249">
        <v>4.1740941737750375E-4</v>
      </c>
      <c r="BW80" s="249">
        <v>3.1115542632845E-4</v>
      </c>
      <c r="BX80" s="249">
        <v>5.6464013577443785E-4</v>
      </c>
      <c r="BY80" s="249">
        <v>2.2188571785658438E-3</v>
      </c>
      <c r="BZ80" s="249">
        <v>6.033841833449561E-3</v>
      </c>
      <c r="CA80" s="249">
        <v>1.1663436851206848</v>
      </c>
      <c r="CB80" s="249">
        <v>4.3414444889620079E-3</v>
      </c>
      <c r="CC80" s="249">
        <v>6.8552561133597867E-4</v>
      </c>
      <c r="CD80" s="249">
        <v>7.518039590115942E-4</v>
      </c>
      <c r="CE80" s="249">
        <v>1.2833169053652388E-3</v>
      </c>
      <c r="CF80" s="249">
        <v>3.4544401236554592E-3</v>
      </c>
      <c r="CG80" s="249">
        <v>7.2702032084023176E-4</v>
      </c>
      <c r="CH80" s="249">
        <v>1.0151449347574819E-3</v>
      </c>
      <c r="CI80" s="249">
        <v>4.3484717496067443E-3</v>
      </c>
      <c r="CJ80" s="249">
        <v>1.4377351901131443E-3</v>
      </c>
      <c r="CK80" s="249">
        <v>1.9733876390759689E-3</v>
      </c>
      <c r="CL80" s="249">
        <v>1.2170863759435732E-3</v>
      </c>
      <c r="CM80" s="249">
        <v>1.4443205776464812E-3</v>
      </c>
      <c r="CN80" s="249">
        <v>2.2338716909561908E-3</v>
      </c>
      <c r="CO80" s="249">
        <v>7.0587685857869157E-4</v>
      </c>
      <c r="CP80" s="249">
        <v>7.3776816955322701E-4</v>
      </c>
      <c r="CQ80" s="249">
        <v>9.9190663077932252E-4</v>
      </c>
      <c r="CR80" s="249">
        <v>9.4714541585891755E-4</v>
      </c>
      <c r="CS80" s="249">
        <v>3.9210850057015507E-3</v>
      </c>
      <c r="CT80" s="249">
        <v>8.4384121199720626E-4</v>
      </c>
      <c r="CU80" s="249">
        <v>9.8916638179661503E-4</v>
      </c>
      <c r="CV80" s="249">
        <v>1.4007802848651904E-3</v>
      </c>
      <c r="CW80" s="249">
        <v>1.2253906231506774E-3</v>
      </c>
      <c r="CX80" s="249">
        <v>2.1020642854276414E-3</v>
      </c>
      <c r="CY80" s="249">
        <v>3.1809902780496392E-3</v>
      </c>
      <c r="CZ80" s="249">
        <v>1.9401114283783354E-3</v>
      </c>
      <c r="DA80" s="249">
        <v>1.8024868766454566E-3</v>
      </c>
      <c r="DB80" s="249">
        <v>1.4334907116209112E-3</v>
      </c>
      <c r="DC80" s="249">
        <v>4.1696575702658556E-3</v>
      </c>
      <c r="DD80" s="250">
        <v>2.8660867679796559E-3</v>
      </c>
    </row>
    <row r="81" spans="1:108" x14ac:dyDescent="0.15">
      <c r="A81" s="255" t="s">
        <v>171</v>
      </c>
      <c r="B81" s="248" t="s">
        <v>172</v>
      </c>
      <c r="C81" s="249">
        <v>5.661897607080724E-5</v>
      </c>
      <c r="D81" s="249">
        <v>6.902308802494651E-5</v>
      </c>
      <c r="E81" s="249">
        <v>3.0302267881561116E-4</v>
      </c>
      <c r="F81" s="249">
        <v>1.0082662316391674E-4</v>
      </c>
      <c r="G81" s="249">
        <v>9.2240293130971195E-5</v>
      </c>
      <c r="H81" s="249">
        <v>0</v>
      </c>
      <c r="I81" s="249">
        <v>7.814250368801789E-4</v>
      </c>
      <c r="J81" s="249">
        <v>7.6687465023510306E-5</v>
      </c>
      <c r="K81" s="249">
        <v>5.6927156796920227E-5</v>
      </c>
      <c r="L81" s="249">
        <v>9.1644500470847211E-5</v>
      </c>
      <c r="M81" s="249">
        <v>0</v>
      </c>
      <c r="N81" s="249">
        <v>2.6612699033217471E-4</v>
      </c>
      <c r="O81" s="249">
        <v>4.4122548439729057E-4</v>
      </c>
      <c r="P81" s="249">
        <v>1.2587238973450757E-4</v>
      </c>
      <c r="Q81" s="249">
        <v>2.736685892111822E-4</v>
      </c>
      <c r="R81" s="249">
        <v>1.2126759285085015E-4</v>
      </c>
      <c r="S81" s="249">
        <v>1.5804490214893171E-4</v>
      </c>
      <c r="T81" s="249">
        <v>3.0713306037017632E-4</v>
      </c>
      <c r="U81" s="249">
        <v>1.1794730943186635E-4</v>
      </c>
      <c r="V81" s="249">
        <v>1.4808774331227253E-4</v>
      </c>
      <c r="W81" s="249">
        <v>0</v>
      </c>
      <c r="X81" s="249">
        <v>1.4136412210047112E-4</v>
      </c>
      <c r="Y81" s="249">
        <v>0</v>
      </c>
      <c r="Z81" s="249">
        <v>8.0462814367628739E-4</v>
      </c>
      <c r="AA81" s="249">
        <v>2.0853611963496285E-4</v>
      </c>
      <c r="AB81" s="249">
        <v>2.3587475989324741E-5</v>
      </c>
      <c r="AC81" s="249">
        <v>1.137274866296288E-4</v>
      </c>
      <c r="AD81" s="249">
        <v>1.5742973721963709E-4</v>
      </c>
      <c r="AE81" s="249">
        <v>2.2804432205519E-4</v>
      </c>
      <c r="AF81" s="249">
        <v>2.4911671554549489E-4</v>
      </c>
      <c r="AG81" s="249">
        <v>1.9316953709538106E-4</v>
      </c>
      <c r="AH81" s="249">
        <v>1.9423123399023618E-4</v>
      </c>
      <c r="AI81" s="249">
        <v>1.8335715068247636E-4</v>
      </c>
      <c r="AJ81" s="249">
        <v>2.1706240960112162E-4</v>
      </c>
      <c r="AK81" s="249">
        <v>0</v>
      </c>
      <c r="AL81" s="249">
        <v>0</v>
      </c>
      <c r="AM81" s="249">
        <v>0</v>
      </c>
      <c r="AN81" s="249">
        <v>6.2235362175009048E-5</v>
      </c>
      <c r="AO81" s="249">
        <v>2.3279314439417318E-4</v>
      </c>
      <c r="AP81" s="249">
        <v>1.4861077171321148E-4</v>
      </c>
      <c r="AQ81" s="249">
        <v>2.3509532918456242E-4</v>
      </c>
      <c r="AR81" s="249">
        <v>1.63730050471431E-4</v>
      </c>
      <c r="AS81" s="249">
        <v>2.7553490666768475E-4</v>
      </c>
      <c r="AT81" s="249">
        <v>2.5129923278286392E-4</v>
      </c>
      <c r="AU81" s="249">
        <v>2.4664898694144862E-4</v>
      </c>
      <c r="AV81" s="249">
        <v>1.3572073401744829E-4</v>
      </c>
      <c r="AW81" s="249">
        <v>1.7411209516794398E-4</v>
      </c>
      <c r="AX81" s="249">
        <v>1.434171806105981E-4</v>
      </c>
      <c r="AY81" s="249">
        <v>2.5315322129043584E-4</v>
      </c>
      <c r="AZ81" s="249">
        <v>4.550085473354714E-4</v>
      </c>
      <c r="BA81" s="249">
        <v>1.6724753840128211E-4</v>
      </c>
      <c r="BB81" s="249">
        <v>2.5138835614927122E-4</v>
      </c>
      <c r="BC81" s="249">
        <v>1.9895558238711993E-4</v>
      </c>
      <c r="BD81" s="249">
        <v>0</v>
      </c>
      <c r="BE81" s="249">
        <v>7.8044089053005652E-5</v>
      </c>
      <c r="BF81" s="249">
        <v>1.4119142759207534E-4</v>
      </c>
      <c r="BG81" s="249">
        <v>8.1920135008403967E-5</v>
      </c>
      <c r="BH81" s="249">
        <v>9.8188018331168088E-5</v>
      </c>
      <c r="BI81" s="249">
        <v>1.8846233940811823E-4</v>
      </c>
      <c r="BJ81" s="249">
        <v>5.6466259008018745E-5</v>
      </c>
      <c r="BK81" s="249">
        <v>8.4238600529988627E-5</v>
      </c>
      <c r="BL81" s="249">
        <v>1.3008435721015076E-4</v>
      </c>
      <c r="BM81" s="249">
        <v>1.2042208961097685E-4</v>
      </c>
      <c r="BN81" s="249">
        <v>1.5307764166298099E-4</v>
      </c>
      <c r="BO81" s="249">
        <v>2.6882956285041851E-4</v>
      </c>
      <c r="BP81" s="249">
        <v>7.8173569399659108E-5</v>
      </c>
      <c r="BQ81" s="249">
        <v>2.5381684794232266E-4</v>
      </c>
      <c r="BR81" s="249">
        <v>6.1738536034932224E-4</v>
      </c>
      <c r="BS81" s="249">
        <v>5.4149890696082693E-4</v>
      </c>
      <c r="BT81" s="249">
        <v>2.7246356095543686E-4</v>
      </c>
      <c r="BU81" s="249">
        <v>1.2982732710987475E-4</v>
      </c>
      <c r="BV81" s="249">
        <v>7.223000223996416E-5</v>
      </c>
      <c r="BW81" s="249">
        <v>2.5851418744747136E-5</v>
      </c>
      <c r="BX81" s="249">
        <v>6.6581387025687315E-5</v>
      </c>
      <c r="BY81" s="249">
        <v>3.8910805378737854E-5</v>
      </c>
      <c r="BZ81" s="249">
        <v>1.0136949541091579E-4</v>
      </c>
      <c r="CA81" s="249">
        <v>1.7654831576249431E-4</v>
      </c>
      <c r="CB81" s="249">
        <v>1.0007647939159254</v>
      </c>
      <c r="CC81" s="249">
        <v>3.7748281904974133E-4</v>
      </c>
      <c r="CD81" s="249">
        <v>1.0948024763535589E-4</v>
      </c>
      <c r="CE81" s="249">
        <v>1.7676014729970925E-4</v>
      </c>
      <c r="CF81" s="249">
        <v>4.8832005849952891E-3</v>
      </c>
      <c r="CG81" s="249">
        <v>4.021675588120841E-4</v>
      </c>
      <c r="CH81" s="249">
        <v>9.5796525820759546E-4</v>
      </c>
      <c r="CI81" s="249">
        <v>8.0800573281027176E-4</v>
      </c>
      <c r="CJ81" s="249">
        <v>6.4775455324493322E-4</v>
      </c>
      <c r="CK81" s="249">
        <v>3.1858979643834655E-3</v>
      </c>
      <c r="CL81" s="249">
        <v>1.7946714641178666E-4</v>
      </c>
      <c r="CM81" s="249">
        <v>4.4155093740620726E-4</v>
      </c>
      <c r="CN81" s="249">
        <v>4.1000623979798559E-4</v>
      </c>
      <c r="CO81" s="249">
        <v>1.7936948428430975E-4</v>
      </c>
      <c r="CP81" s="249">
        <v>7.9630956284877831E-5</v>
      </c>
      <c r="CQ81" s="249">
        <v>1.013708789556945E-4</v>
      </c>
      <c r="CR81" s="249">
        <v>1.0344875194762936E-4</v>
      </c>
      <c r="CS81" s="249">
        <v>6.9502831827021811E-4</v>
      </c>
      <c r="CT81" s="249">
        <v>2.5701938298715088E-4</v>
      </c>
      <c r="CU81" s="249">
        <v>9.2707165077017019E-4</v>
      </c>
      <c r="CV81" s="249">
        <v>7.0886084968568665E-5</v>
      </c>
      <c r="CW81" s="249">
        <v>5.6968004554418976E-4</v>
      </c>
      <c r="CX81" s="249">
        <v>2.388754198113222E-4</v>
      </c>
      <c r="CY81" s="249">
        <v>1.4961683654055982E-4</v>
      </c>
      <c r="CZ81" s="249">
        <v>3.0710235443270201E-4</v>
      </c>
      <c r="DA81" s="249">
        <v>4.0343816203628646E-4</v>
      </c>
      <c r="DB81" s="249">
        <v>1.4389933755716152E-4</v>
      </c>
      <c r="DC81" s="249">
        <v>1.2132051334848729E-4</v>
      </c>
      <c r="DD81" s="250">
        <v>9.4033122584260317E-4</v>
      </c>
    </row>
    <row r="82" spans="1:108" x14ac:dyDescent="0.15">
      <c r="A82" s="255" t="s">
        <v>173</v>
      </c>
      <c r="B82" s="248" t="s">
        <v>174</v>
      </c>
      <c r="C82" s="249">
        <v>7.2212667186594443E-6</v>
      </c>
      <c r="D82" s="249">
        <v>3.0220675766844127E-5</v>
      </c>
      <c r="E82" s="249">
        <v>5.6537903373429179E-6</v>
      </c>
      <c r="F82" s="249">
        <v>5.2624350192387022E-6</v>
      </c>
      <c r="G82" s="249">
        <v>1.3393118267222193E-5</v>
      </c>
      <c r="H82" s="249">
        <v>0</v>
      </c>
      <c r="I82" s="249">
        <v>4.4071113186155959E-6</v>
      </c>
      <c r="J82" s="249">
        <v>1.9419148237222659E-5</v>
      </c>
      <c r="K82" s="249">
        <v>4.7692787172461071E-6</v>
      </c>
      <c r="L82" s="249">
        <v>1.7561794551901873E-5</v>
      </c>
      <c r="M82" s="249">
        <v>0</v>
      </c>
      <c r="N82" s="249">
        <v>4.9743260055542494E-6</v>
      </c>
      <c r="O82" s="249">
        <v>5.8343496775095266E-6</v>
      </c>
      <c r="P82" s="249">
        <v>1.1883297188861774E-5</v>
      </c>
      <c r="Q82" s="249">
        <v>1.1076170873094198E-5</v>
      </c>
      <c r="R82" s="249">
        <v>1.5102714079627108E-5</v>
      </c>
      <c r="S82" s="249">
        <v>1.6628644936379655E-5</v>
      </c>
      <c r="T82" s="249">
        <v>1.248710207809091E-5</v>
      </c>
      <c r="U82" s="249">
        <v>1.0894364168703227E-5</v>
      </c>
      <c r="V82" s="249">
        <v>9.0955398439127146E-6</v>
      </c>
      <c r="W82" s="249">
        <v>0</v>
      </c>
      <c r="X82" s="249">
        <v>1.2516932968307929E-5</v>
      </c>
      <c r="Y82" s="249">
        <v>0</v>
      </c>
      <c r="Z82" s="249">
        <v>6.0424832250591447E-6</v>
      </c>
      <c r="AA82" s="249">
        <v>9.8576936504682078E-6</v>
      </c>
      <c r="AB82" s="249">
        <v>5.134199514344471E-6</v>
      </c>
      <c r="AC82" s="249">
        <v>2.5907632852330491E-5</v>
      </c>
      <c r="AD82" s="249">
        <v>5.7612480086723473E-6</v>
      </c>
      <c r="AE82" s="249">
        <v>5.4215699629493943E-6</v>
      </c>
      <c r="AF82" s="249">
        <v>7.4413699872688119E-6</v>
      </c>
      <c r="AG82" s="249">
        <v>1.2415698478201912E-5</v>
      </c>
      <c r="AH82" s="249">
        <v>3.4422516777480539E-5</v>
      </c>
      <c r="AI82" s="249">
        <v>1.2532485346793167E-5</v>
      </c>
      <c r="AJ82" s="249">
        <v>1.6811660443904663E-5</v>
      </c>
      <c r="AK82" s="249">
        <v>0</v>
      </c>
      <c r="AL82" s="249">
        <v>0</v>
      </c>
      <c r="AM82" s="249">
        <v>0</v>
      </c>
      <c r="AN82" s="249">
        <v>1.1268692925079933E-5</v>
      </c>
      <c r="AO82" s="249">
        <v>5.6348866235125747E-6</v>
      </c>
      <c r="AP82" s="249">
        <v>8.5018203311707566E-6</v>
      </c>
      <c r="AQ82" s="249">
        <v>7.5284993382138453E-6</v>
      </c>
      <c r="AR82" s="249">
        <v>6.1076392161329991E-6</v>
      </c>
      <c r="AS82" s="249">
        <v>5.0580639199539514E-6</v>
      </c>
      <c r="AT82" s="249">
        <v>5.0249641713859267E-6</v>
      </c>
      <c r="AU82" s="249">
        <v>5.3337461270189629E-6</v>
      </c>
      <c r="AV82" s="249">
        <v>5.4373127319555109E-6</v>
      </c>
      <c r="AW82" s="249">
        <v>5.6445520534856791E-6</v>
      </c>
      <c r="AX82" s="249">
        <v>5.1831921212469019E-6</v>
      </c>
      <c r="AY82" s="249">
        <v>6.0345056973692083E-6</v>
      </c>
      <c r="AZ82" s="249">
        <v>4.838640043127488E-6</v>
      </c>
      <c r="BA82" s="249">
        <v>5.3061535723093583E-6</v>
      </c>
      <c r="BB82" s="249">
        <v>5.5686007874049935E-6</v>
      </c>
      <c r="BC82" s="249">
        <v>5.5191403135098251E-6</v>
      </c>
      <c r="BD82" s="249">
        <v>0</v>
      </c>
      <c r="BE82" s="249">
        <v>9.5526369745263161E-6</v>
      </c>
      <c r="BF82" s="249">
        <v>6.1440360113049092E-6</v>
      </c>
      <c r="BG82" s="249">
        <v>6.3083360471577186E-6</v>
      </c>
      <c r="BH82" s="249">
        <v>3.5004808402405838E-6</v>
      </c>
      <c r="BI82" s="249">
        <v>7.9176681417134346E-6</v>
      </c>
      <c r="BJ82" s="249">
        <v>1.2129908709408727E-5</v>
      </c>
      <c r="BK82" s="249">
        <v>9.7595203634625102E-6</v>
      </c>
      <c r="BL82" s="249">
        <v>9.6138514619279513E-6</v>
      </c>
      <c r="BM82" s="249">
        <v>1.1481126982275925E-5</v>
      </c>
      <c r="BN82" s="249">
        <v>9.3044467925974646E-6</v>
      </c>
      <c r="BO82" s="249">
        <v>5.3869594666541224E-6</v>
      </c>
      <c r="BP82" s="249">
        <v>1.5388107328354689E-5</v>
      </c>
      <c r="BQ82" s="249">
        <v>3.2008576643678248E-6</v>
      </c>
      <c r="BR82" s="249">
        <v>2.5500055908692158E-6</v>
      </c>
      <c r="BS82" s="249">
        <v>1.838684830322071E-6</v>
      </c>
      <c r="BT82" s="249">
        <v>2.0334995184364585E-6</v>
      </c>
      <c r="BU82" s="249">
        <v>1.1759076070346758E-6</v>
      </c>
      <c r="BV82" s="249">
        <v>8.139715980143309E-7</v>
      </c>
      <c r="BW82" s="249">
        <v>3.6212199181707179E-7</v>
      </c>
      <c r="BX82" s="249">
        <v>1.2136179427412181E-5</v>
      </c>
      <c r="BY82" s="249">
        <v>3.4827741183828329E-6</v>
      </c>
      <c r="BZ82" s="249">
        <v>6.7373835778679285E-6</v>
      </c>
      <c r="CA82" s="249">
        <v>4.2617481891929257E-6</v>
      </c>
      <c r="CB82" s="249">
        <v>7.1673341420970094E-6</v>
      </c>
      <c r="CC82" s="249">
        <v>1.0000367671445025</v>
      </c>
      <c r="CD82" s="249">
        <v>1.4059900792577933E-6</v>
      </c>
      <c r="CE82" s="249">
        <v>1.5675727287854674E-6</v>
      </c>
      <c r="CF82" s="249">
        <v>1.0552909835416292E-4</v>
      </c>
      <c r="CG82" s="249">
        <v>2.224374983911816E-6</v>
      </c>
      <c r="CH82" s="249">
        <v>2.1331266777473588E-6</v>
      </c>
      <c r="CI82" s="249">
        <v>3.3145865960774011E-6</v>
      </c>
      <c r="CJ82" s="249">
        <v>1.9187051688774559E-6</v>
      </c>
      <c r="CK82" s="249">
        <v>1.0982225685513469E-5</v>
      </c>
      <c r="CL82" s="249">
        <v>1.6655596332942419E-6</v>
      </c>
      <c r="CM82" s="249">
        <v>1.8462624457612584E-6</v>
      </c>
      <c r="CN82" s="249">
        <v>1.334760435322208E-6</v>
      </c>
      <c r="CO82" s="249">
        <v>5.2832569228345884E-6</v>
      </c>
      <c r="CP82" s="249">
        <v>2.7031905507716572E-6</v>
      </c>
      <c r="CQ82" s="249">
        <v>3.7666058025100457E-6</v>
      </c>
      <c r="CR82" s="249">
        <v>3.2746289872010354E-6</v>
      </c>
      <c r="CS82" s="249">
        <v>4.77334222013814E-6</v>
      </c>
      <c r="CT82" s="249">
        <v>1.3670820704886408E-6</v>
      </c>
      <c r="CU82" s="249">
        <v>8.1419728734507133E-6</v>
      </c>
      <c r="CV82" s="249">
        <v>4.1782830893205421E-6</v>
      </c>
      <c r="CW82" s="249">
        <v>1.8626404229886249E-6</v>
      </c>
      <c r="CX82" s="249">
        <v>6.0652489017862187E-6</v>
      </c>
      <c r="CY82" s="249">
        <v>1.0329372178552983E-5</v>
      </c>
      <c r="CZ82" s="249">
        <v>2.9174840358416973E-6</v>
      </c>
      <c r="DA82" s="249">
        <v>2.8395509463923563E-6</v>
      </c>
      <c r="DB82" s="249">
        <v>2.0846865978861469E-6</v>
      </c>
      <c r="DC82" s="249">
        <v>2.6906687998709493E-5</v>
      </c>
      <c r="DD82" s="250">
        <v>2.1313430617518646E-6</v>
      </c>
    </row>
    <row r="83" spans="1:108" x14ac:dyDescent="0.15">
      <c r="A83" s="255" t="s">
        <v>175</v>
      </c>
      <c r="B83" s="248" t="s">
        <v>176</v>
      </c>
      <c r="C83" s="249">
        <v>1.9834619711135869E-5</v>
      </c>
      <c r="D83" s="249">
        <v>1.1138783416264203E-4</v>
      </c>
      <c r="E83" s="249">
        <v>1.6273124634310222E-5</v>
      </c>
      <c r="F83" s="249">
        <v>1.4326559621568888E-5</v>
      </c>
      <c r="G83" s="249">
        <v>4.6587896789045611E-5</v>
      </c>
      <c r="H83" s="249">
        <v>0</v>
      </c>
      <c r="I83" s="249">
        <v>1.0693143975542072E-5</v>
      </c>
      <c r="J83" s="249">
        <v>6.5636279419795251E-5</v>
      </c>
      <c r="K83" s="249">
        <v>1.7226110927476867E-5</v>
      </c>
      <c r="L83" s="249">
        <v>2.1279863198415535E-4</v>
      </c>
      <c r="M83" s="249">
        <v>0</v>
      </c>
      <c r="N83" s="249">
        <v>2.3555916531689052E-5</v>
      </c>
      <c r="O83" s="249">
        <v>1.9099511306154732E-5</v>
      </c>
      <c r="P83" s="249">
        <v>3.2325009817271677E-5</v>
      </c>
      <c r="Q83" s="249">
        <v>2.2055351734265687E-5</v>
      </c>
      <c r="R83" s="249">
        <v>3.4664867234994835E-5</v>
      </c>
      <c r="S83" s="249">
        <v>3.9860507656345734E-5</v>
      </c>
      <c r="T83" s="249">
        <v>2.5361416814639288E-5</v>
      </c>
      <c r="U83" s="249">
        <v>6.4961347072190774E-5</v>
      </c>
      <c r="V83" s="249">
        <v>2.4880522729819207E-5</v>
      </c>
      <c r="W83" s="249">
        <v>0</v>
      </c>
      <c r="X83" s="249">
        <v>2.287214770714345E-5</v>
      </c>
      <c r="Y83" s="249">
        <v>0</v>
      </c>
      <c r="Z83" s="249">
        <v>1.416775208401009E-5</v>
      </c>
      <c r="AA83" s="249">
        <v>2.1577733713052856E-5</v>
      </c>
      <c r="AB83" s="249">
        <v>6.7678349284182548E-5</v>
      </c>
      <c r="AC83" s="249">
        <v>4.6351593802069836E-5</v>
      </c>
      <c r="AD83" s="249">
        <v>2.1948664295228221E-5</v>
      </c>
      <c r="AE83" s="249">
        <v>1.6806467521408497E-5</v>
      </c>
      <c r="AF83" s="249">
        <v>5.0589053659485614E-5</v>
      </c>
      <c r="AG83" s="249">
        <v>4.5992472998248177E-5</v>
      </c>
      <c r="AH83" s="249">
        <v>4.862929787529157E-5</v>
      </c>
      <c r="AI83" s="249">
        <v>5.317107172690909E-5</v>
      </c>
      <c r="AJ83" s="249">
        <v>5.5088394164930775E-5</v>
      </c>
      <c r="AK83" s="249">
        <v>0</v>
      </c>
      <c r="AL83" s="249">
        <v>0</v>
      </c>
      <c r="AM83" s="249">
        <v>0</v>
      </c>
      <c r="AN83" s="249">
        <v>2.7374734847757411E-5</v>
      </c>
      <c r="AO83" s="249">
        <v>5.0601335299013108E-5</v>
      </c>
      <c r="AP83" s="249">
        <v>5.6169497454368907E-5</v>
      </c>
      <c r="AQ83" s="249">
        <v>1.9180068293545081E-5</v>
      </c>
      <c r="AR83" s="249">
        <v>2.0602367288200813E-5</v>
      </c>
      <c r="AS83" s="249">
        <v>1.3809121645530117E-5</v>
      </c>
      <c r="AT83" s="249">
        <v>1.5502258691904502E-5</v>
      </c>
      <c r="AU83" s="249">
        <v>2.2451834624184976E-5</v>
      </c>
      <c r="AV83" s="249">
        <v>1.6305835424397305E-5</v>
      </c>
      <c r="AW83" s="249">
        <v>1.6796516999026834E-5</v>
      </c>
      <c r="AX83" s="249">
        <v>1.6223228586992129E-5</v>
      </c>
      <c r="AY83" s="249">
        <v>1.6446442777914737E-5</v>
      </c>
      <c r="AZ83" s="249">
        <v>1.4562572505265128E-5</v>
      </c>
      <c r="BA83" s="249">
        <v>2.3422994009230192E-5</v>
      </c>
      <c r="BB83" s="249">
        <v>1.6317732820978528E-5</v>
      </c>
      <c r="BC83" s="249">
        <v>1.7727681519951816E-5</v>
      </c>
      <c r="BD83" s="249">
        <v>0</v>
      </c>
      <c r="BE83" s="249">
        <v>1.7709123732919997E-5</v>
      </c>
      <c r="BF83" s="249">
        <v>1.6268010083375165E-5</v>
      </c>
      <c r="BG83" s="249">
        <v>1.4916781997800994E-5</v>
      </c>
      <c r="BH83" s="249">
        <v>1.0575155720415637E-5</v>
      </c>
      <c r="BI83" s="249">
        <v>2.0321824757966113E-5</v>
      </c>
      <c r="BJ83" s="249">
        <v>2.3024816731125346E-4</v>
      </c>
      <c r="BK83" s="249">
        <v>1.4606720170220429E-5</v>
      </c>
      <c r="BL83" s="249">
        <v>1.4833869083852544E-5</v>
      </c>
      <c r="BM83" s="249">
        <v>1.8402502406590073E-5</v>
      </c>
      <c r="BN83" s="249">
        <v>1.5450555569551406E-5</v>
      </c>
      <c r="BO83" s="249">
        <v>3.9425146061622218E-5</v>
      </c>
      <c r="BP83" s="249">
        <v>1.7884733802731872E-4</v>
      </c>
      <c r="BQ83" s="249">
        <v>7.5514099148159024E-6</v>
      </c>
      <c r="BR83" s="249">
        <v>7.32422030243866E-6</v>
      </c>
      <c r="BS83" s="249">
        <v>4.6091023699431077E-6</v>
      </c>
      <c r="BT83" s="249">
        <v>3.5816865745338613E-6</v>
      </c>
      <c r="BU83" s="249">
        <v>3.3856193636458083E-6</v>
      </c>
      <c r="BV83" s="249">
        <v>1.5019361932341795E-6</v>
      </c>
      <c r="BW83" s="249">
        <v>5.9737339398824333E-7</v>
      </c>
      <c r="BX83" s="249">
        <v>3.5460352122765256E-6</v>
      </c>
      <c r="BY83" s="249">
        <v>1.330105223720871E-6</v>
      </c>
      <c r="BZ83" s="249">
        <v>1.1417947784734072E-5</v>
      </c>
      <c r="CA83" s="249">
        <v>4.994807092240614E-6</v>
      </c>
      <c r="CB83" s="249">
        <v>1.0651092421378491E-5</v>
      </c>
      <c r="CC83" s="249">
        <v>2.343903354247452E-6</v>
      </c>
      <c r="CD83" s="249">
        <v>1.0000036050085326</v>
      </c>
      <c r="CE83" s="249">
        <v>3.939435545823507E-6</v>
      </c>
      <c r="CF83" s="249">
        <v>3.0447383981789433E-6</v>
      </c>
      <c r="CG83" s="249">
        <v>4.4457276104579785E-6</v>
      </c>
      <c r="CH83" s="249">
        <v>8.7419927656790259E-6</v>
      </c>
      <c r="CI83" s="249">
        <v>9.5106306599515996E-6</v>
      </c>
      <c r="CJ83" s="249">
        <v>5.6884877269432919E-6</v>
      </c>
      <c r="CK83" s="249">
        <v>2.0572136707420197E-5</v>
      </c>
      <c r="CL83" s="249">
        <v>3.380937690160937E-5</v>
      </c>
      <c r="CM83" s="249">
        <v>5.1949771221921495E-6</v>
      </c>
      <c r="CN83" s="249">
        <v>3.0701373674877179E-6</v>
      </c>
      <c r="CO83" s="249">
        <v>7.5939371537394003E-6</v>
      </c>
      <c r="CP83" s="249">
        <v>6.0778080490639632E-6</v>
      </c>
      <c r="CQ83" s="249">
        <v>9.0530970031739137E-6</v>
      </c>
      <c r="CR83" s="249">
        <v>7.5688651841940675E-6</v>
      </c>
      <c r="CS83" s="249">
        <v>9.2260110438878445E-6</v>
      </c>
      <c r="CT83" s="249">
        <v>2.660993535156098E-6</v>
      </c>
      <c r="CU83" s="249">
        <v>8.3675687576439172E-6</v>
      </c>
      <c r="CV83" s="249">
        <v>7.4105757174188389E-6</v>
      </c>
      <c r="CW83" s="249">
        <v>3.5916993676615986E-6</v>
      </c>
      <c r="CX83" s="249">
        <v>1.5088228498554205E-5</v>
      </c>
      <c r="CY83" s="249">
        <v>2.7413636737093264E-5</v>
      </c>
      <c r="CZ83" s="249">
        <v>6.482996202797689E-6</v>
      </c>
      <c r="DA83" s="249">
        <v>6.3326398770599647E-6</v>
      </c>
      <c r="DB83" s="249">
        <v>4.3458048943943423E-6</v>
      </c>
      <c r="DC83" s="249">
        <v>4.5639065515840604E-5</v>
      </c>
      <c r="DD83" s="250">
        <v>1.1042654122199877E-5</v>
      </c>
    </row>
    <row r="84" spans="1:108" x14ac:dyDescent="0.15">
      <c r="A84" s="251" t="s">
        <v>177</v>
      </c>
      <c r="B84" s="252" t="s">
        <v>178</v>
      </c>
      <c r="C84" s="253">
        <v>3.8436529016825831E-3</v>
      </c>
      <c r="D84" s="253">
        <v>2.3051964971374322E-3</v>
      </c>
      <c r="E84" s="253">
        <v>1.7464962956514054E-3</v>
      </c>
      <c r="F84" s="253">
        <v>4.3598465756231079E-3</v>
      </c>
      <c r="G84" s="253">
        <v>3.3654065598764339E-3</v>
      </c>
      <c r="H84" s="253">
        <v>0</v>
      </c>
      <c r="I84" s="253">
        <v>1.4213369082326625E-2</v>
      </c>
      <c r="J84" s="253">
        <v>2.2192039784927437E-3</v>
      </c>
      <c r="K84" s="253">
        <v>2.2277307274935084E-3</v>
      </c>
      <c r="L84" s="253">
        <v>2.0582091354449171E-3</v>
      </c>
      <c r="M84" s="253">
        <v>0</v>
      </c>
      <c r="N84" s="253">
        <v>1.4127534405027258E-3</v>
      </c>
      <c r="O84" s="253">
        <v>1.1849849266788511E-3</v>
      </c>
      <c r="P84" s="253">
        <v>3.5496250479405498E-3</v>
      </c>
      <c r="Q84" s="253">
        <v>1.8257583228631475E-3</v>
      </c>
      <c r="R84" s="253">
        <v>2.9509210085244589E-3</v>
      </c>
      <c r="S84" s="253">
        <v>1.1067077469430395E-3</v>
      </c>
      <c r="T84" s="253">
        <v>2.2901986950642343E-3</v>
      </c>
      <c r="U84" s="253">
        <v>2.861262227347098E-3</v>
      </c>
      <c r="V84" s="253">
        <v>1.8520081237174532E-3</v>
      </c>
      <c r="W84" s="253">
        <v>0</v>
      </c>
      <c r="X84" s="253">
        <v>1.1623338512273093E-3</v>
      </c>
      <c r="Y84" s="253">
        <v>0</v>
      </c>
      <c r="Z84" s="253">
        <v>1.2756101273448334E-3</v>
      </c>
      <c r="AA84" s="253">
        <v>2.7348736491114934E-3</v>
      </c>
      <c r="AB84" s="253">
        <v>5.0730408698632882E-4</v>
      </c>
      <c r="AC84" s="253">
        <v>1.3829261278844852E-3</v>
      </c>
      <c r="AD84" s="253">
        <v>1.5562443928616562E-3</v>
      </c>
      <c r="AE84" s="253">
        <v>1.0319798972809264E-3</v>
      </c>
      <c r="AF84" s="253">
        <v>1.9067204151741455E-3</v>
      </c>
      <c r="AG84" s="253">
        <v>6.0465942424606416E-3</v>
      </c>
      <c r="AH84" s="253">
        <v>5.0128800702999889E-3</v>
      </c>
      <c r="AI84" s="253">
        <v>3.7439623736969024E-3</v>
      </c>
      <c r="AJ84" s="253">
        <v>1.9022679078976768E-3</v>
      </c>
      <c r="AK84" s="253">
        <v>0</v>
      </c>
      <c r="AL84" s="253">
        <v>0</v>
      </c>
      <c r="AM84" s="253">
        <v>0</v>
      </c>
      <c r="AN84" s="253">
        <v>1.1903434410376929E-3</v>
      </c>
      <c r="AO84" s="253">
        <v>4.5688219259406946E-3</v>
      </c>
      <c r="AP84" s="253">
        <v>1.3103043156784734E-3</v>
      </c>
      <c r="AQ84" s="253">
        <v>1.4721727676060541E-3</v>
      </c>
      <c r="AR84" s="253">
        <v>1.6653829913186996E-3</v>
      </c>
      <c r="AS84" s="253">
        <v>1.1356860625721401E-3</v>
      </c>
      <c r="AT84" s="253">
        <v>9.830350397058115E-4</v>
      </c>
      <c r="AU84" s="253">
        <v>1.0285976291956342E-3</v>
      </c>
      <c r="AV84" s="253">
        <v>1.163663776303857E-3</v>
      </c>
      <c r="AW84" s="253">
        <v>1.0065929349631739E-3</v>
      </c>
      <c r="AX84" s="253">
        <v>3.99930104155778E-3</v>
      </c>
      <c r="AY84" s="253">
        <v>8.26798920855936E-4</v>
      </c>
      <c r="AZ84" s="253">
        <v>1.5475217728547085E-3</v>
      </c>
      <c r="BA84" s="253">
        <v>1.6126239691865039E-3</v>
      </c>
      <c r="BB84" s="253">
        <v>6.2528779692203518E-4</v>
      </c>
      <c r="BC84" s="253">
        <v>1.76571718218892E-3</v>
      </c>
      <c r="BD84" s="253">
        <v>0</v>
      </c>
      <c r="BE84" s="253">
        <v>7.1321410974849858E-4</v>
      </c>
      <c r="BF84" s="253">
        <v>7.9972966312503936E-4</v>
      </c>
      <c r="BG84" s="253">
        <v>5.9359772464533697E-4</v>
      </c>
      <c r="BH84" s="253">
        <v>6.840972312656447E-4</v>
      </c>
      <c r="BI84" s="253">
        <v>2.7266162374997602E-3</v>
      </c>
      <c r="BJ84" s="253">
        <v>7.7849940060849589E-3</v>
      </c>
      <c r="BK84" s="253">
        <v>2.2002224903307755E-3</v>
      </c>
      <c r="BL84" s="253">
        <v>2.2099679723804888E-3</v>
      </c>
      <c r="BM84" s="253">
        <v>2.9017400134681301E-3</v>
      </c>
      <c r="BN84" s="253">
        <v>2.1014616685413232E-3</v>
      </c>
      <c r="BO84" s="253">
        <v>1.3035516790965357E-3</v>
      </c>
      <c r="BP84" s="253">
        <v>1.1261445977440721E-3</v>
      </c>
      <c r="BQ84" s="253">
        <v>1.1614655588575665E-3</v>
      </c>
      <c r="BR84" s="253">
        <v>2.1735258093230373E-3</v>
      </c>
      <c r="BS84" s="253">
        <v>5.0046572480606007E-3</v>
      </c>
      <c r="BT84" s="253">
        <v>1.102860879402309E-3</v>
      </c>
      <c r="BU84" s="253">
        <v>1.065046240825595E-3</v>
      </c>
      <c r="BV84" s="253">
        <v>5.5023658655013004E-4</v>
      </c>
      <c r="BW84" s="253">
        <v>2.1910474237872641E-4</v>
      </c>
      <c r="BX84" s="253">
        <v>2.0904335292032387E-2</v>
      </c>
      <c r="BY84" s="253">
        <v>5.5027237371203875E-3</v>
      </c>
      <c r="BZ84" s="253">
        <v>6.0269419874781863E-2</v>
      </c>
      <c r="CA84" s="253">
        <v>5.2931288931497483E-2</v>
      </c>
      <c r="CB84" s="253">
        <v>0.14251040584381647</v>
      </c>
      <c r="CC84" s="253">
        <v>2.0263043520119282E-2</v>
      </c>
      <c r="CD84" s="253">
        <v>5.3218536180818787E-3</v>
      </c>
      <c r="CE84" s="253">
        <v>1.0077825289626228</v>
      </c>
      <c r="CF84" s="253">
        <v>2.1156308893191455E-3</v>
      </c>
      <c r="CG84" s="253">
        <v>1.1242624922916595E-3</v>
      </c>
      <c r="CH84" s="253">
        <v>1.2233081465424101E-3</v>
      </c>
      <c r="CI84" s="253">
        <v>1.8703823288256692E-3</v>
      </c>
      <c r="CJ84" s="253">
        <v>9.563782731299835E-4</v>
      </c>
      <c r="CK84" s="253">
        <v>2.9963361146373006E-3</v>
      </c>
      <c r="CL84" s="253">
        <v>1.2790688296005174E-3</v>
      </c>
      <c r="CM84" s="253">
        <v>1.1398950910886073E-3</v>
      </c>
      <c r="CN84" s="253">
        <v>5.9216758193129189E-4</v>
      </c>
      <c r="CO84" s="253">
        <v>8.0882494269962429E-4</v>
      </c>
      <c r="CP84" s="253">
        <v>6.1204109763667762E-4</v>
      </c>
      <c r="CQ84" s="253">
        <v>9.7786544985901274E-4</v>
      </c>
      <c r="CR84" s="253">
        <v>1.0026934457024218E-3</v>
      </c>
      <c r="CS84" s="253">
        <v>1.7980556897209366E-3</v>
      </c>
      <c r="CT84" s="253">
        <v>3.1794942300689783E-3</v>
      </c>
      <c r="CU84" s="253">
        <v>1.7336701763541293E-3</v>
      </c>
      <c r="CV84" s="253">
        <v>6.3113236668874498E-4</v>
      </c>
      <c r="CW84" s="253">
        <v>1.0811260912501027E-3</v>
      </c>
      <c r="CX84" s="253">
        <v>4.0995904997587436E-2</v>
      </c>
      <c r="CY84" s="253">
        <v>2.6218941613699491E-3</v>
      </c>
      <c r="CZ84" s="253">
        <v>1.7784678066912769E-3</v>
      </c>
      <c r="DA84" s="253">
        <v>4.2771687338307674E-3</v>
      </c>
      <c r="DB84" s="253">
        <v>1.699913041658439E-3</v>
      </c>
      <c r="DC84" s="253">
        <v>1.3191605699284254E-3</v>
      </c>
      <c r="DD84" s="254">
        <v>1.0706526502127792E-2</v>
      </c>
    </row>
    <row r="85" spans="1:108" x14ac:dyDescent="0.15">
      <c r="A85" s="255" t="s">
        <v>179</v>
      </c>
      <c r="B85" s="248" t="s">
        <v>180</v>
      </c>
      <c r="C85" s="249">
        <v>2.9659870253962817E-4</v>
      </c>
      <c r="D85" s="249">
        <v>3.9539289257726172E-4</v>
      </c>
      <c r="E85" s="249">
        <v>7.0378901591460581E-4</v>
      </c>
      <c r="F85" s="249">
        <v>6.6039730716450148E-4</v>
      </c>
      <c r="G85" s="249">
        <v>4.2997194103002514E-4</v>
      </c>
      <c r="H85" s="249">
        <v>0</v>
      </c>
      <c r="I85" s="249">
        <v>1.3227447895883134E-3</v>
      </c>
      <c r="J85" s="249">
        <v>3.3151271108046492E-4</v>
      </c>
      <c r="K85" s="249">
        <v>3.452884994108952E-4</v>
      </c>
      <c r="L85" s="249">
        <v>2.7951994697920262E-4</v>
      </c>
      <c r="M85" s="249">
        <v>0</v>
      </c>
      <c r="N85" s="249">
        <v>4.5184272838358027E-4</v>
      </c>
      <c r="O85" s="249">
        <v>4.576155703920239E-4</v>
      </c>
      <c r="P85" s="249">
        <v>4.7674320821643412E-4</v>
      </c>
      <c r="Q85" s="249">
        <v>4.1615776347472274E-4</v>
      </c>
      <c r="R85" s="249">
        <v>5.6901935808066639E-4</v>
      </c>
      <c r="S85" s="249">
        <v>4.3218534369335131E-4</v>
      </c>
      <c r="T85" s="249">
        <v>4.7276997506863076E-4</v>
      </c>
      <c r="U85" s="249">
        <v>3.8639612971095764E-4</v>
      </c>
      <c r="V85" s="249">
        <v>5.9741965579102486E-4</v>
      </c>
      <c r="W85" s="249">
        <v>0</v>
      </c>
      <c r="X85" s="249">
        <v>3.911021806205432E-4</v>
      </c>
      <c r="Y85" s="249">
        <v>0</v>
      </c>
      <c r="Z85" s="249">
        <v>1.2067892972909486E-3</v>
      </c>
      <c r="AA85" s="249">
        <v>4.731755677998842E-4</v>
      </c>
      <c r="AB85" s="249">
        <v>7.204468763457686E-5</v>
      </c>
      <c r="AC85" s="249">
        <v>4.5159418810811533E-4</v>
      </c>
      <c r="AD85" s="249">
        <v>3.5294297720873393E-4</v>
      </c>
      <c r="AE85" s="249">
        <v>2.8995505465465092E-4</v>
      </c>
      <c r="AF85" s="249">
        <v>3.6117707727621664E-4</v>
      </c>
      <c r="AG85" s="249">
        <v>4.1010197829805184E-4</v>
      </c>
      <c r="AH85" s="249">
        <v>5.2954158293641834E-4</v>
      </c>
      <c r="AI85" s="249">
        <v>4.7938525483485637E-4</v>
      </c>
      <c r="AJ85" s="249">
        <v>4.8450449031357075E-4</v>
      </c>
      <c r="AK85" s="249">
        <v>0</v>
      </c>
      <c r="AL85" s="249">
        <v>0</v>
      </c>
      <c r="AM85" s="249">
        <v>0</v>
      </c>
      <c r="AN85" s="249">
        <v>2.389417464789861E-4</v>
      </c>
      <c r="AO85" s="249">
        <v>5.5866150758834723E-4</v>
      </c>
      <c r="AP85" s="249">
        <v>2.8828457111701461E-4</v>
      </c>
      <c r="AQ85" s="249">
        <v>3.7381749309317109E-4</v>
      </c>
      <c r="AR85" s="249">
        <v>3.2668175633731656E-4</v>
      </c>
      <c r="AS85" s="249">
        <v>3.5700515264032353E-4</v>
      </c>
      <c r="AT85" s="249">
        <v>3.3125510794821821E-4</v>
      </c>
      <c r="AU85" s="249">
        <v>4.2883351025754747E-4</v>
      </c>
      <c r="AV85" s="249">
        <v>2.5707368958177305E-4</v>
      </c>
      <c r="AW85" s="249">
        <v>2.8389857938534893E-4</v>
      </c>
      <c r="AX85" s="249">
        <v>2.7740005157476065E-4</v>
      </c>
      <c r="AY85" s="249">
        <v>2.3994650839446202E-4</v>
      </c>
      <c r="AZ85" s="249">
        <v>6.9917461559484203E-4</v>
      </c>
      <c r="BA85" s="249">
        <v>2.9590764598394915E-4</v>
      </c>
      <c r="BB85" s="249">
        <v>3.2850032723547414E-4</v>
      </c>
      <c r="BC85" s="249">
        <v>2.4505933682307475E-4</v>
      </c>
      <c r="BD85" s="249">
        <v>0</v>
      </c>
      <c r="BE85" s="249">
        <v>1.5583925353747613E-4</v>
      </c>
      <c r="BF85" s="249">
        <v>2.0467235446190379E-4</v>
      </c>
      <c r="BG85" s="249">
        <v>3.1727080882659742E-4</v>
      </c>
      <c r="BH85" s="249">
        <v>1.7607692772640741E-4</v>
      </c>
      <c r="BI85" s="249">
        <v>4.3185895078510806E-4</v>
      </c>
      <c r="BJ85" s="249">
        <v>1.221821843015421E-3</v>
      </c>
      <c r="BK85" s="249">
        <v>4.6330451521746715E-4</v>
      </c>
      <c r="BL85" s="249">
        <v>1.0485446841767829E-3</v>
      </c>
      <c r="BM85" s="249">
        <v>8.2430811328553617E-4</v>
      </c>
      <c r="BN85" s="249">
        <v>8.3494900836426564E-4</v>
      </c>
      <c r="BO85" s="249">
        <v>2.4134894981580664E-3</v>
      </c>
      <c r="BP85" s="249">
        <v>2.3316570750632794E-3</v>
      </c>
      <c r="BQ85" s="249">
        <v>1.2189360094687293E-3</v>
      </c>
      <c r="BR85" s="249">
        <v>1.1485955647431096E-3</v>
      </c>
      <c r="BS85" s="249">
        <v>1.4265283419461216E-3</v>
      </c>
      <c r="BT85" s="249">
        <v>6.3882038033244775E-3</v>
      </c>
      <c r="BU85" s="249">
        <v>1.3255753179681749E-3</v>
      </c>
      <c r="BV85" s="249">
        <v>1.4460980802249493E-3</v>
      </c>
      <c r="BW85" s="249">
        <v>5.5343716666412363E-4</v>
      </c>
      <c r="BX85" s="249">
        <v>1.0583677825329091E-3</v>
      </c>
      <c r="BY85" s="249">
        <v>1.2191221329162932E-4</v>
      </c>
      <c r="BZ85" s="249">
        <v>6.7469865889891356E-4</v>
      </c>
      <c r="CA85" s="249">
        <v>3.3956064689562716E-3</v>
      </c>
      <c r="CB85" s="249">
        <v>9.3609012657737206E-4</v>
      </c>
      <c r="CC85" s="249">
        <v>1.6801384623410457E-3</v>
      </c>
      <c r="CD85" s="249">
        <v>1.2491842236921501E-3</v>
      </c>
      <c r="CE85" s="249">
        <v>1.3877952642340173E-3</v>
      </c>
      <c r="CF85" s="249">
        <v>1.0213872192316722</v>
      </c>
      <c r="CG85" s="249">
        <v>9.3878527271423467E-3</v>
      </c>
      <c r="CH85" s="249">
        <v>2.7580765670426515E-3</v>
      </c>
      <c r="CI85" s="249">
        <v>1.2103087335243459E-3</v>
      </c>
      <c r="CJ85" s="249">
        <v>3.1616697628338102E-3</v>
      </c>
      <c r="CK85" s="249">
        <v>2.0464582174400032E-3</v>
      </c>
      <c r="CL85" s="249">
        <v>3.560876456325805E-3</v>
      </c>
      <c r="CM85" s="249">
        <v>1.1787488324193553E-3</v>
      </c>
      <c r="CN85" s="249">
        <v>1.1446815362393416E-3</v>
      </c>
      <c r="CO85" s="249">
        <v>5.9899299066460158E-4</v>
      </c>
      <c r="CP85" s="249">
        <v>3.3645966733549791E-3</v>
      </c>
      <c r="CQ85" s="249">
        <v>3.6523229585826438E-3</v>
      </c>
      <c r="CR85" s="249">
        <v>1.4098871339820662E-3</v>
      </c>
      <c r="CS85" s="249">
        <v>4.6707978469833177E-3</v>
      </c>
      <c r="CT85" s="249">
        <v>7.0251610731206563E-4</v>
      </c>
      <c r="CU85" s="249">
        <v>1.2784874968630783E-3</v>
      </c>
      <c r="CV85" s="249">
        <v>7.2673327004189815E-4</v>
      </c>
      <c r="CW85" s="249">
        <v>1.5844047876831763E-3</v>
      </c>
      <c r="CX85" s="249">
        <v>1.8000200704790651E-3</v>
      </c>
      <c r="CY85" s="249">
        <v>1.2706799393537463E-3</v>
      </c>
      <c r="CZ85" s="249">
        <v>1.632429434238777E-3</v>
      </c>
      <c r="DA85" s="249">
        <v>1.0644105602517343E-3</v>
      </c>
      <c r="DB85" s="249">
        <v>1.456353548249182E-3</v>
      </c>
      <c r="DC85" s="249">
        <v>2.991017487360814E-4</v>
      </c>
      <c r="DD85" s="250">
        <v>1.9455375061612574E-3</v>
      </c>
    </row>
    <row r="86" spans="1:108" x14ac:dyDescent="0.15">
      <c r="A86" s="255" t="s">
        <v>181</v>
      </c>
      <c r="B86" s="248" t="s">
        <v>182</v>
      </c>
      <c r="C86" s="249">
        <v>1.7419587551373555E-3</v>
      </c>
      <c r="D86" s="249">
        <v>2.0738448768066568E-3</v>
      </c>
      <c r="E86" s="249">
        <v>4.098918904429664E-3</v>
      </c>
      <c r="F86" s="249">
        <v>2.8896213666422233E-3</v>
      </c>
      <c r="G86" s="249">
        <v>3.8629107369304327E-3</v>
      </c>
      <c r="H86" s="249">
        <v>0</v>
      </c>
      <c r="I86" s="249">
        <v>5.399786532219876E-3</v>
      </c>
      <c r="J86" s="249">
        <v>2.450020051514751E-3</v>
      </c>
      <c r="K86" s="249">
        <v>2.3906234034373011E-3</v>
      </c>
      <c r="L86" s="249">
        <v>2.4403025043837558E-3</v>
      </c>
      <c r="M86" s="249">
        <v>0</v>
      </c>
      <c r="N86" s="249">
        <v>2.457941898071418E-3</v>
      </c>
      <c r="O86" s="249">
        <v>2.8733437312118801E-3</v>
      </c>
      <c r="P86" s="249">
        <v>2.862434119733102E-3</v>
      </c>
      <c r="Q86" s="249">
        <v>2.6832980925572138E-3</v>
      </c>
      <c r="R86" s="249">
        <v>2.1685930616767114E-3</v>
      </c>
      <c r="S86" s="249">
        <v>2.5883044108330261E-3</v>
      </c>
      <c r="T86" s="249">
        <v>3.1580368759470574E-3</v>
      </c>
      <c r="U86" s="249">
        <v>1.611941950915119E-3</v>
      </c>
      <c r="V86" s="249">
        <v>2.0911276210154738E-3</v>
      </c>
      <c r="W86" s="249">
        <v>0</v>
      </c>
      <c r="X86" s="249">
        <v>1.8615965376482324E-3</v>
      </c>
      <c r="Y86" s="249">
        <v>0</v>
      </c>
      <c r="Z86" s="249">
        <v>1.7974089938581052E-2</v>
      </c>
      <c r="AA86" s="249">
        <v>3.4144867870268577E-3</v>
      </c>
      <c r="AB86" s="249">
        <v>4.3910157219577596E-4</v>
      </c>
      <c r="AC86" s="249">
        <v>2.9577295281461215E-3</v>
      </c>
      <c r="AD86" s="249">
        <v>1.8601539933706865E-3</v>
      </c>
      <c r="AE86" s="249">
        <v>2.2166881973983595E-3</v>
      </c>
      <c r="AF86" s="249">
        <v>2.6328851522435929E-3</v>
      </c>
      <c r="AG86" s="249">
        <v>2.0614600254064532E-3</v>
      </c>
      <c r="AH86" s="249">
        <v>3.0270430730106016E-3</v>
      </c>
      <c r="AI86" s="249">
        <v>2.9004096251625108E-3</v>
      </c>
      <c r="AJ86" s="249">
        <v>2.8976735559382372E-3</v>
      </c>
      <c r="AK86" s="249">
        <v>0</v>
      </c>
      <c r="AL86" s="249">
        <v>0</v>
      </c>
      <c r="AM86" s="249">
        <v>0</v>
      </c>
      <c r="AN86" s="249">
        <v>1.6705537620526382E-3</v>
      </c>
      <c r="AO86" s="249">
        <v>2.2440257378929188E-3</v>
      </c>
      <c r="AP86" s="249">
        <v>1.7635370620854342E-3</v>
      </c>
      <c r="AQ86" s="249">
        <v>2.0409939560306128E-3</v>
      </c>
      <c r="AR86" s="249">
        <v>1.9196604678782599E-3</v>
      </c>
      <c r="AS86" s="249">
        <v>2.7605941867601229E-3</v>
      </c>
      <c r="AT86" s="249">
        <v>2.3653521242610097E-3</v>
      </c>
      <c r="AU86" s="249">
        <v>2.5384610010189199E-3</v>
      </c>
      <c r="AV86" s="249">
        <v>1.5478687773450774E-3</v>
      </c>
      <c r="AW86" s="249">
        <v>1.8140783491132121E-3</v>
      </c>
      <c r="AX86" s="249">
        <v>1.8700038024845869E-3</v>
      </c>
      <c r="AY86" s="249">
        <v>1.8090153145258235E-3</v>
      </c>
      <c r="AZ86" s="249">
        <v>4.8659540846125162E-3</v>
      </c>
      <c r="BA86" s="249">
        <v>1.8563056777077588E-3</v>
      </c>
      <c r="BB86" s="249">
        <v>2.3680622221050407E-3</v>
      </c>
      <c r="BC86" s="249">
        <v>1.5877823224574772E-3</v>
      </c>
      <c r="BD86" s="249">
        <v>0</v>
      </c>
      <c r="BE86" s="249">
        <v>1.0508342823702266E-3</v>
      </c>
      <c r="BF86" s="249">
        <v>1.4342250797690955E-3</v>
      </c>
      <c r="BG86" s="249">
        <v>2.682320342526042E-3</v>
      </c>
      <c r="BH86" s="249">
        <v>1.4319636521370825E-3</v>
      </c>
      <c r="BI86" s="249">
        <v>2.7996659954322828E-3</v>
      </c>
      <c r="BJ86" s="249">
        <v>3.6889245392080767E-3</v>
      </c>
      <c r="BK86" s="249">
        <v>2.3408059978517531E-3</v>
      </c>
      <c r="BL86" s="249">
        <v>1.7403927713020812E-2</v>
      </c>
      <c r="BM86" s="249">
        <v>6.6441967404063914E-3</v>
      </c>
      <c r="BN86" s="249">
        <v>6.9467869627405868E-3</v>
      </c>
      <c r="BO86" s="249">
        <v>2.6209699887341856E-3</v>
      </c>
      <c r="BP86" s="249">
        <v>2.325232666127604E-3</v>
      </c>
      <c r="BQ86" s="249">
        <v>4.1772428790295248E-3</v>
      </c>
      <c r="BR86" s="249">
        <v>5.5159738217713207E-3</v>
      </c>
      <c r="BS86" s="249">
        <v>1.4282693729684813E-2</v>
      </c>
      <c r="BT86" s="249">
        <v>1.4925975574250268E-2</v>
      </c>
      <c r="BU86" s="249">
        <v>9.916598237798056E-3</v>
      </c>
      <c r="BV86" s="249">
        <v>8.4364642628289091E-3</v>
      </c>
      <c r="BW86" s="249">
        <v>1.5211319528623713E-3</v>
      </c>
      <c r="BX86" s="249">
        <v>4.9819781640309457E-3</v>
      </c>
      <c r="BY86" s="249">
        <v>1.4479734117960083E-3</v>
      </c>
      <c r="BZ86" s="249">
        <v>3.0812696161576251E-3</v>
      </c>
      <c r="CA86" s="249">
        <v>2.517681336081028E-2</v>
      </c>
      <c r="CB86" s="249">
        <v>4.1584547601517573E-3</v>
      </c>
      <c r="CC86" s="249">
        <v>4.7563127538667619E-3</v>
      </c>
      <c r="CD86" s="249">
        <v>2.9475313740905109E-3</v>
      </c>
      <c r="CE86" s="249">
        <v>4.3756002809821164E-3</v>
      </c>
      <c r="CF86" s="249">
        <v>5.5925967098188704E-3</v>
      </c>
      <c r="CG86" s="249">
        <v>1.2153298964707098</v>
      </c>
      <c r="CH86" s="249">
        <v>5.1655848753320917E-2</v>
      </c>
      <c r="CI86" s="249">
        <v>6.1473932260202721E-3</v>
      </c>
      <c r="CJ86" s="249">
        <v>5.6588014777065064E-2</v>
      </c>
      <c r="CK86" s="249">
        <v>1.5041020473660387E-2</v>
      </c>
      <c r="CL86" s="249">
        <v>8.4048760247936536E-3</v>
      </c>
      <c r="CM86" s="249">
        <v>1.813323515585114E-3</v>
      </c>
      <c r="CN86" s="249">
        <v>3.6694809528887212E-3</v>
      </c>
      <c r="CO86" s="249">
        <v>3.6228768764978579E-3</v>
      </c>
      <c r="CP86" s="249">
        <v>5.8194361697182628E-3</v>
      </c>
      <c r="CQ86" s="249">
        <v>1.0010847780104953E-2</v>
      </c>
      <c r="CR86" s="249">
        <v>3.6757437362711252E-3</v>
      </c>
      <c r="CS86" s="249">
        <v>1.8596243942086411E-2</v>
      </c>
      <c r="CT86" s="249">
        <v>2.4329679038586315E-3</v>
      </c>
      <c r="CU86" s="249">
        <v>2.3882257659597811E-2</v>
      </c>
      <c r="CV86" s="249">
        <v>2.7938190066774007E-3</v>
      </c>
      <c r="CW86" s="249">
        <v>6.8535929037079005E-3</v>
      </c>
      <c r="CX86" s="249">
        <v>9.8944676827050597E-3</v>
      </c>
      <c r="CY86" s="249">
        <v>9.2861191558745743E-3</v>
      </c>
      <c r="CZ86" s="249">
        <v>1.0797153034869864E-2</v>
      </c>
      <c r="DA86" s="249">
        <v>4.8323568021779225E-3</v>
      </c>
      <c r="DB86" s="249">
        <v>3.1376037055239523E-3</v>
      </c>
      <c r="DC86" s="249">
        <v>2.6522654815800532E-3</v>
      </c>
      <c r="DD86" s="250">
        <v>5.7350425012967922E-2</v>
      </c>
    </row>
    <row r="87" spans="1:108" x14ac:dyDescent="0.15">
      <c r="A87" s="255" t="s">
        <v>183</v>
      </c>
      <c r="B87" s="248" t="s">
        <v>184</v>
      </c>
      <c r="C87" s="249">
        <v>3.8020548176537477E-4</v>
      </c>
      <c r="D87" s="249">
        <v>3.1590190959643598E-4</v>
      </c>
      <c r="E87" s="249">
        <v>8.4876731623750347E-4</v>
      </c>
      <c r="F87" s="249">
        <v>6.332391269113399E-4</v>
      </c>
      <c r="G87" s="249">
        <v>3.36737405999827E-4</v>
      </c>
      <c r="H87" s="249">
        <v>0</v>
      </c>
      <c r="I87" s="249">
        <v>7.1804833063949939E-4</v>
      </c>
      <c r="J87" s="249">
        <v>7.6147166205268015E-4</v>
      </c>
      <c r="K87" s="249">
        <v>1.5174687885510375E-3</v>
      </c>
      <c r="L87" s="249">
        <v>3.4145151842032999E-4</v>
      </c>
      <c r="M87" s="249">
        <v>0</v>
      </c>
      <c r="N87" s="249">
        <v>3.5673569708343525E-4</v>
      </c>
      <c r="O87" s="249">
        <v>1.0563166343909515E-3</v>
      </c>
      <c r="P87" s="249">
        <v>5.2773494636983327E-4</v>
      </c>
      <c r="Q87" s="249">
        <v>1.1720097488208715E-3</v>
      </c>
      <c r="R87" s="249">
        <v>5.1374498765504087E-4</v>
      </c>
      <c r="S87" s="249">
        <v>4.8449578541813021E-4</v>
      </c>
      <c r="T87" s="249">
        <v>4.6560924540152893E-4</v>
      </c>
      <c r="U87" s="249">
        <v>7.061746066086168E-4</v>
      </c>
      <c r="V87" s="249">
        <v>8.6081186209665313E-4</v>
      </c>
      <c r="W87" s="249">
        <v>0</v>
      </c>
      <c r="X87" s="249">
        <v>3.4511073126119904E-4</v>
      </c>
      <c r="Y87" s="249">
        <v>0</v>
      </c>
      <c r="Z87" s="249">
        <v>7.257475375250743E-3</v>
      </c>
      <c r="AA87" s="249">
        <v>4.2097762132634938E-3</v>
      </c>
      <c r="AB87" s="249">
        <v>6.9003090403371627E-5</v>
      </c>
      <c r="AC87" s="249">
        <v>2.4882003976003681E-4</v>
      </c>
      <c r="AD87" s="249">
        <v>9.1777015864484719E-4</v>
      </c>
      <c r="AE87" s="249">
        <v>1.236156463373625E-3</v>
      </c>
      <c r="AF87" s="249">
        <v>5.8452275436611306E-4</v>
      </c>
      <c r="AG87" s="249">
        <v>3.7927060081293355E-4</v>
      </c>
      <c r="AH87" s="249">
        <v>4.0489945744245318E-4</v>
      </c>
      <c r="AI87" s="249">
        <v>1.3015770244477435E-3</v>
      </c>
      <c r="AJ87" s="249">
        <v>7.7144595681249983E-4</v>
      </c>
      <c r="AK87" s="249">
        <v>0</v>
      </c>
      <c r="AL87" s="249">
        <v>0</v>
      </c>
      <c r="AM87" s="249">
        <v>0</v>
      </c>
      <c r="AN87" s="249">
        <v>2.3520615217366195E-4</v>
      </c>
      <c r="AO87" s="249">
        <v>3.4983070992062194E-4</v>
      </c>
      <c r="AP87" s="249">
        <v>3.7719572491997321E-4</v>
      </c>
      <c r="AQ87" s="249">
        <v>4.8972650391285123E-4</v>
      </c>
      <c r="AR87" s="249">
        <v>3.930705638301439E-4</v>
      </c>
      <c r="AS87" s="249">
        <v>7.6566742530001042E-4</v>
      </c>
      <c r="AT87" s="249">
        <v>5.5817506116139729E-4</v>
      </c>
      <c r="AU87" s="249">
        <v>1.1178392321118868E-3</v>
      </c>
      <c r="AV87" s="249">
        <v>1.3792499656169158E-3</v>
      </c>
      <c r="AW87" s="249">
        <v>7.288495101960788E-4</v>
      </c>
      <c r="AX87" s="249">
        <v>7.5328617681327792E-4</v>
      </c>
      <c r="AY87" s="249">
        <v>1.6238347512928296E-3</v>
      </c>
      <c r="AZ87" s="249">
        <v>8.2877808328027153E-4</v>
      </c>
      <c r="BA87" s="249">
        <v>7.3947678435385799E-4</v>
      </c>
      <c r="BB87" s="249">
        <v>1.1835993432097124E-3</v>
      </c>
      <c r="BC87" s="249">
        <v>1.2570322228567475E-3</v>
      </c>
      <c r="BD87" s="249">
        <v>0</v>
      </c>
      <c r="BE87" s="249">
        <v>1.3524802247568955E-3</v>
      </c>
      <c r="BF87" s="249">
        <v>8.4120188481520838E-4</v>
      </c>
      <c r="BG87" s="249">
        <v>3.6919513208498526E-4</v>
      </c>
      <c r="BH87" s="249">
        <v>7.4234592463063502E-4</v>
      </c>
      <c r="BI87" s="249">
        <v>1.8832573845120851E-3</v>
      </c>
      <c r="BJ87" s="249">
        <v>3.9504617057562386E-4</v>
      </c>
      <c r="BK87" s="249">
        <v>7.762218932268961E-4</v>
      </c>
      <c r="BL87" s="249">
        <v>4.3601199373794771E-4</v>
      </c>
      <c r="BM87" s="249">
        <v>6.0208618264285488E-4</v>
      </c>
      <c r="BN87" s="249">
        <v>5.7720918159762753E-4</v>
      </c>
      <c r="BO87" s="249">
        <v>9.3714454175488964E-4</v>
      </c>
      <c r="BP87" s="249">
        <v>1.473467427181376E-3</v>
      </c>
      <c r="BQ87" s="249">
        <v>1.8735468082524932E-3</v>
      </c>
      <c r="BR87" s="249">
        <v>6.5728834207301066E-4</v>
      </c>
      <c r="BS87" s="249">
        <v>2.0002447675612511E-3</v>
      </c>
      <c r="BT87" s="249">
        <v>4.439318246415325E-3</v>
      </c>
      <c r="BU87" s="249">
        <v>3.5976363156777387E-3</v>
      </c>
      <c r="BV87" s="249">
        <v>2.8359070566708962E-3</v>
      </c>
      <c r="BW87" s="249">
        <v>3.9141238728263695E-4</v>
      </c>
      <c r="BX87" s="249">
        <v>1.2176697553632294E-3</v>
      </c>
      <c r="BY87" s="249">
        <v>2.7197360759775966E-4</v>
      </c>
      <c r="BZ87" s="249">
        <v>7.6026503767786255E-4</v>
      </c>
      <c r="CA87" s="249">
        <v>1.4474799747578938E-3</v>
      </c>
      <c r="CB87" s="249">
        <v>2.1828325767211292E-3</v>
      </c>
      <c r="CC87" s="249">
        <v>9.4109606471608513E-4</v>
      </c>
      <c r="CD87" s="249">
        <v>4.5271057107410683E-4</v>
      </c>
      <c r="CE87" s="249">
        <v>2.500211823131958E-3</v>
      </c>
      <c r="CF87" s="249">
        <v>4.4804382754073322E-4</v>
      </c>
      <c r="CG87" s="249">
        <v>4.426714211248909E-3</v>
      </c>
      <c r="CH87" s="249">
        <v>1.0375762666137129</v>
      </c>
      <c r="CI87" s="249">
        <v>3.0996116174466983E-3</v>
      </c>
      <c r="CJ87" s="249">
        <v>0.19824636619211625</v>
      </c>
      <c r="CK87" s="249">
        <v>4.9643957197933576E-3</v>
      </c>
      <c r="CL87" s="249">
        <v>4.3149950620985659E-4</v>
      </c>
      <c r="CM87" s="249">
        <v>8.27401731621791E-4</v>
      </c>
      <c r="CN87" s="249">
        <v>4.2055295615383567E-4</v>
      </c>
      <c r="CO87" s="249">
        <v>6.7855159852157334E-4</v>
      </c>
      <c r="CP87" s="249">
        <v>1.482470919466861E-3</v>
      </c>
      <c r="CQ87" s="249">
        <v>6.845860055667356E-4</v>
      </c>
      <c r="CR87" s="249">
        <v>7.4324349616895779E-4</v>
      </c>
      <c r="CS87" s="249">
        <v>1.5672102712468786E-3</v>
      </c>
      <c r="CT87" s="249">
        <v>1.3531890469355001E-3</v>
      </c>
      <c r="CU87" s="249">
        <v>0.29408276551326085</v>
      </c>
      <c r="CV87" s="249">
        <v>5.7144699729901982E-4</v>
      </c>
      <c r="CW87" s="249">
        <v>3.0406530508515499E-3</v>
      </c>
      <c r="CX87" s="249">
        <v>2.6450397337495824E-3</v>
      </c>
      <c r="CY87" s="249">
        <v>7.1168537960908341E-3</v>
      </c>
      <c r="CZ87" s="249">
        <v>9.3475947010933907E-3</v>
      </c>
      <c r="DA87" s="249">
        <v>4.0870962568607368E-3</v>
      </c>
      <c r="DB87" s="249">
        <v>8.5451053347375904E-4</v>
      </c>
      <c r="DC87" s="249">
        <v>4.3602290189954311E-4</v>
      </c>
      <c r="DD87" s="250">
        <v>1.8464310274001229E-3</v>
      </c>
    </row>
    <row r="88" spans="1:108" x14ac:dyDescent="0.15">
      <c r="A88" s="255" t="s">
        <v>185</v>
      </c>
      <c r="B88" s="248" t="s">
        <v>186</v>
      </c>
      <c r="C88" s="249">
        <v>6.0851739670710699E-4</v>
      </c>
      <c r="D88" s="249">
        <v>8.929015994810067E-4</v>
      </c>
      <c r="E88" s="249">
        <v>1.00771861765276E-3</v>
      </c>
      <c r="F88" s="249">
        <v>4.3410991829707717E-4</v>
      </c>
      <c r="G88" s="249">
        <v>6.5807298916526467E-4</v>
      </c>
      <c r="H88" s="249">
        <v>0</v>
      </c>
      <c r="I88" s="249">
        <v>1.0389753138844212E-3</v>
      </c>
      <c r="J88" s="249">
        <v>7.6071350361378912E-4</v>
      </c>
      <c r="K88" s="249">
        <v>5.9201346982232315E-4</v>
      </c>
      <c r="L88" s="249">
        <v>8.0606256678894582E-4</v>
      </c>
      <c r="M88" s="249">
        <v>0</v>
      </c>
      <c r="N88" s="249">
        <v>4.9563872616377209E-4</v>
      </c>
      <c r="O88" s="249">
        <v>6.714822409006944E-4</v>
      </c>
      <c r="P88" s="249">
        <v>7.0237129128481281E-4</v>
      </c>
      <c r="Q88" s="249">
        <v>1.1778293754433E-3</v>
      </c>
      <c r="R88" s="249">
        <v>1.2110433868668233E-3</v>
      </c>
      <c r="S88" s="249">
        <v>8.5035068718395713E-4</v>
      </c>
      <c r="T88" s="249">
        <v>9.7414256528998659E-4</v>
      </c>
      <c r="U88" s="249">
        <v>1.4636267992356106E-3</v>
      </c>
      <c r="V88" s="249">
        <v>1.387293927165929E-3</v>
      </c>
      <c r="W88" s="249">
        <v>0</v>
      </c>
      <c r="X88" s="249">
        <v>1.3308864109891445E-3</v>
      </c>
      <c r="Y88" s="249">
        <v>0</v>
      </c>
      <c r="Z88" s="249">
        <v>2.6233188597942258E-3</v>
      </c>
      <c r="AA88" s="249">
        <v>1.2483184371450528E-3</v>
      </c>
      <c r="AB88" s="249">
        <v>1.236824417542039E-4</v>
      </c>
      <c r="AC88" s="249">
        <v>4.6161493273734591E-4</v>
      </c>
      <c r="AD88" s="249">
        <v>8.9179428534520786E-4</v>
      </c>
      <c r="AE88" s="249">
        <v>1.2488661492354571E-3</v>
      </c>
      <c r="AF88" s="249">
        <v>5.5005328758231528E-4</v>
      </c>
      <c r="AG88" s="249">
        <v>9.9616161085965623E-4</v>
      </c>
      <c r="AH88" s="249">
        <v>9.221056645194604E-4</v>
      </c>
      <c r="AI88" s="249">
        <v>1.7951897866511242E-3</v>
      </c>
      <c r="AJ88" s="249">
        <v>1.2151639904293804E-3</v>
      </c>
      <c r="AK88" s="249">
        <v>0</v>
      </c>
      <c r="AL88" s="249">
        <v>0</v>
      </c>
      <c r="AM88" s="249">
        <v>0</v>
      </c>
      <c r="AN88" s="249">
        <v>7.9264258447113098E-4</v>
      </c>
      <c r="AO88" s="249">
        <v>6.6476818292368048E-4</v>
      </c>
      <c r="AP88" s="249">
        <v>9.2565387517647179E-4</v>
      </c>
      <c r="AQ88" s="249">
        <v>8.7927178755231204E-4</v>
      </c>
      <c r="AR88" s="249">
        <v>8.4458362193985106E-4</v>
      </c>
      <c r="AS88" s="249">
        <v>8.6299530443301761E-4</v>
      </c>
      <c r="AT88" s="249">
        <v>1.2349400833502953E-3</v>
      </c>
      <c r="AU88" s="249">
        <v>1.0502653101268097E-3</v>
      </c>
      <c r="AV88" s="249">
        <v>1.3633075441579288E-3</v>
      </c>
      <c r="AW88" s="249">
        <v>1.7232026431506665E-3</v>
      </c>
      <c r="AX88" s="249">
        <v>2.5425885065231708E-3</v>
      </c>
      <c r="AY88" s="249">
        <v>3.6475808002494215E-4</v>
      </c>
      <c r="AZ88" s="249">
        <v>1.4402675105717748E-3</v>
      </c>
      <c r="BA88" s="249">
        <v>1.5074524828566239E-3</v>
      </c>
      <c r="BB88" s="249">
        <v>1.3884418891052844E-3</v>
      </c>
      <c r="BC88" s="249">
        <v>4.5620103927518979E-3</v>
      </c>
      <c r="BD88" s="249">
        <v>0</v>
      </c>
      <c r="BE88" s="249">
        <v>3.742499908224517E-4</v>
      </c>
      <c r="BF88" s="249">
        <v>6.190514064489161E-4</v>
      </c>
      <c r="BG88" s="249">
        <v>6.1598830204548025E-4</v>
      </c>
      <c r="BH88" s="249">
        <v>6.7800163324641875E-4</v>
      </c>
      <c r="BI88" s="249">
        <v>1.1021716998165839E-3</v>
      </c>
      <c r="BJ88" s="249">
        <v>4.7040143356879703E-4</v>
      </c>
      <c r="BK88" s="249">
        <v>6.5421124942885119E-4</v>
      </c>
      <c r="BL88" s="249">
        <v>7.018001759396173E-4</v>
      </c>
      <c r="BM88" s="249">
        <v>9.7693920049515132E-4</v>
      </c>
      <c r="BN88" s="249">
        <v>1.1451905958013309E-3</v>
      </c>
      <c r="BO88" s="249">
        <v>3.5475942071547008E-3</v>
      </c>
      <c r="BP88" s="249">
        <v>1.5321440957923927E-3</v>
      </c>
      <c r="BQ88" s="249">
        <v>6.8579312323693463E-3</v>
      </c>
      <c r="BR88" s="249">
        <v>1.1736036810070254E-3</v>
      </c>
      <c r="BS88" s="249">
        <v>2.8182960538285858E-3</v>
      </c>
      <c r="BT88" s="249">
        <v>6.2142131955232743E-3</v>
      </c>
      <c r="BU88" s="249">
        <v>1.7332565948405695E-3</v>
      </c>
      <c r="BV88" s="249">
        <v>1.112293034170046E-3</v>
      </c>
      <c r="BW88" s="249">
        <v>5.3832175295391387E-4</v>
      </c>
      <c r="BX88" s="249">
        <v>7.0122818296113943E-4</v>
      </c>
      <c r="BY88" s="249">
        <v>3.0383048329711321E-4</v>
      </c>
      <c r="BZ88" s="249">
        <v>9.5264749524133453E-4</v>
      </c>
      <c r="CA88" s="249">
        <v>1.8165164093262194E-3</v>
      </c>
      <c r="CB88" s="249">
        <v>1.6261026781681442E-3</v>
      </c>
      <c r="CC88" s="249">
        <v>9.9603946855455995E-4</v>
      </c>
      <c r="CD88" s="249">
        <v>1.8807200247328547E-3</v>
      </c>
      <c r="CE88" s="249">
        <v>3.1103386819002318E-3</v>
      </c>
      <c r="CF88" s="249">
        <v>8.2167020231717683E-4</v>
      </c>
      <c r="CG88" s="249">
        <v>6.1883589910796434E-3</v>
      </c>
      <c r="CH88" s="249">
        <v>1.7671421878853138E-3</v>
      </c>
      <c r="CI88" s="249">
        <v>1.0046449882866419</v>
      </c>
      <c r="CJ88" s="249">
        <v>1.3021368584007468E-2</v>
      </c>
      <c r="CK88" s="249">
        <v>4.8341283755373061E-3</v>
      </c>
      <c r="CL88" s="249">
        <v>2.3741775539211783E-3</v>
      </c>
      <c r="CM88" s="249">
        <v>7.0504268881896618E-4</v>
      </c>
      <c r="CN88" s="249">
        <v>1.1895730557781785E-3</v>
      </c>
      <c r="CO88" s="249">
        <v>1.435252826127774E-3</v>
      </c>
      <c r="CP88" s="249">
        <v>2.791468472511347E-3</v>
      </c>
      <c r="CQ88" s="249">
        <v>1.6718225630978623E-3</v>
      </c>
      <c r="CR88" s="249">
        <v>5.0143280507861684E-4</v>
      </c>
      <c r="CS88" s="249">
        <v>6.29346124109827E-3</v>
      </c>
      <c r="CT88" s="249">
        <v>1.7040718202410356E-3</v>
      </c>
      <c r="CU88" s="249">
        <v>2.2868553681709451E-3</v>
      </c>
      <c r="CV88" s="249">
        <v>4.2724936308063916E-4</v>
      </c>
      <c r="CW88" s="249">
        <v>3.3546624670553419E-3</v>
      </c>
      <c r="CX88" s="249">
        <v>3.090253526389104E-3</v>
      </c>
      <c r="CY88" s="249">
        <v>8.4846988724116381E-4</v>
      </c>
      <c r="CZ88" s="249">
        <v>5.5396317843557955E-4</v>
      </c>
      <c r="DA88" s="249">
        <v>1.5730075396445833E-3</v>
      </c>
      <c r="DB88" s="249">
        <v>9.7561952670629701E-4</v>
      </c>
      <c r="DC88" s="249">
        <v>6.2220765523035332E-4</v>
      </c>
      <c r="DD88" s="250">
        <v>1.6777215603630711E-3</v>
      </c>
    </row>
    <row r="89" spans="1:108" x14ac:dyDescent="0.15">
      <c r="A89" s="251" t="s">
        <v>187</v>
      </c>
      <c r="B89" s="252" t="s">
        <v>188</v>
      </c>
      <c r="C89" s="253">
        <v>4.1717047071218248E-5</v>
      </c>
      <c r="D89" s="253">
        <v>4.6673838767102931E-5</v>
      </c>
      <c r="E89" s="253">
        <v>7.6007307708668027E-5</v>
      </c>
      <c r="F89" s="253">
        <v>4.5004126990984546E-5</v>
      </c>
      <c r="G89" s="253">
        <v>4.9795763214588357E-5</v>
      </c>
      <c r="H89" s="253">
        <v>0</v>
      </c>
      <c r="I89" s="253">
        <v>6.7985782625256736E-5</v>
      </c>
      <c r="J89" s="253">
        <v>6.2293711585025558E-5</v>
      </c>
      <c r="K89" s="253">
        <v>5.4159975841667483E-5</v>
      </c>
      <c r="L89" s="253">
        <v>6.386701939332587E-5</v>
      </c>
      <c r="M89" s="253">
        <v>0</v>
      </c>
      <c r="N89" s="253">
        <v>3.6161588257207765E-5</v>
      </c>
      <c r="O89" s="253">
        <v>6.3819064944940613E-5</v>
      </c>
      <c r="P89" s="253">
        <v>5.4582681528763627E-5</v>
      </c>
      <c r="Q89" s="253">
        <v>6.0467591918492156E-5</v>
      </c>
      <c r="R89" s="253">
        <v>2.0438568871913133E-4</v>
      </c>
      <c r="S89" s="253">
        <v>8.3355479772797856E-5</v>
      </c>
      <c r="T89" s="253">
        <v>5.6838665311395E-5</v>
      </c>
      <c r="U89" s="253">
        <v>8.2217198396445813E-5</v>
      </c>
      <c r="V89" s="253">
        <v>6.4937603847188647E-5</v>
      </c>
      <c r="W89" s="253">
        <v>0</v>
      </c>
      <c r="X89" s="253">
        <v>6.0786607700205719E-5</v>
      </c>
      <c r="Y89" s="253">
        <v>0</v>
      </c>
      <c r="Z89" s="253">
        <v>3.04337892874533E-4</v>
      </c>
      <c r="AA89" s="253">
        <v>1.582230055649177E-4</v>
      </c>
      <c r="AB89" s="253">
        <v>9.7649598627273887E-6</v>
      </c>
      <c r="AC89" s="253">
        <v>3.3726309642184182E-5</v>
      </c>
      <c r="AD89" s="253">
        <v>6.6812441271010031E-5</v>
      </c>
      <c r="AE89" s="253">
        <v>6.0830285961611133E-5</v>
      </c>
      <c r="AF89" s="253">
        <v>5.214879295661674E-5</v>
      </c>
      <c r="AG89" s="253">
        <v>4.101007473420361E-5</v>
      </c>
      <c r="AH89" s="253">
        <v>6.604143766974482E-5</v>
      </c>
      <c r="AI89" s="253">
        <v>5.1832559401052845E-5</v>
      </c>
      <c r="AJ89" s="253">
        <v>7.1352105736655682E-5</v>
      </c>
      <c r="AK89" s="253">
        <v>0</v>
      </c>
      <c r="AL89" s="253">
        <v>0</v>
      </c>
      <c r="AM89" s="253">
        <v>0</v>
      </c>
      <c r="AN89" s="253">
        <v>3.8641885154350768E-5</v>
      </c>
      <c r="AO89" s="253">
        <v>4.210788091727769E-5</v>
      </c>
      <c r="AP89" s="253">
        <v>5.7835470853140919E-5</v>
      </c>
      <c r="AQ89" s="253">
        <v>4.456291109852239E-5</v>
      </c>
      <c r="AR89" s="253">
        <v>1.2648718422443556E-4</v>
      </c>
      <c r="AS89" s="253">
        <v>6.8231249748479592E-5</v>
      </c>
      <c r="AT89" s="253">
        <v>4.7177212230645322E-5</v>
      </c>
      <c r="AU89" s="253">
        <v>1.2141424410369681E-4</v>
      </c>
      <c r="AV89" s="253">
        <v>1.1253748890888959E-4</v>
      </c>
      <c r="AW89" s="253">
        <v>1.0567241173632452E-4</v>
      </c>
      <c r="AX89" s="253">
        <v>6.1659120651105941E-5</v>
      </c>
      <c r="AY89" s="253">
        <v>5.014072888512062E-5</v>
      </c>
      <c r="AZ89" s="253">
        <v>2.7962652825717872E-4</v>
      </c>
      <c r="BA89" s="253">
        <v>6.2173438518210936E-5</v>
      </c>
      <c r="BB89" s="253">
        <v>4.0194028677007664E-4</v>
      </c>
      <c r="BC89" s="253">
        <v>6.6671073440481736E-5</v>
      </c>
      <c r="BD89" s="253">
        <v>0</v>
      </c>
      <c r="BE89" s="253">
        <v>5.5083754184025237E-5</v>
      </c>
      <c r="BF89" s="253">
        <v>5.8949636864153178E-5</v>
      </c>
      <c r="BG89" s="253">
        <v>2.1257360950523933E-4</v>
      </c>
      <c r="BH89" s="253">
        <v>4.5107944855702488E-5</v>
      </c>
      <c r="BI89" s="253">
        <v>8.4423413307102113E-5</v>
      </c>
      <c r="BJ89" s="253">
        <v>4.4662033525014952E-5</v>
      </c>
      <c r="BK89" s="253">
        <v>6.9849554034343686E-5</v>
      </c>
      <c r="BL89" s="253">
        <v>8.8876844658375233E-5</v>
      </c>
      <c r="BM89" s="253">
        <v>8.4691348136245071E-5</v>
      </c>
      <c r="BN89" s="253">
        <v>5.5516703251402128E-5</v>
      </c>
      <c r="BO89" s="253">
        <v>8.23406380515992E-5</v>
      </c>
      <c r="BP89" s="253">
        <v>4.5430279947760805E-5</v>
      </c>
      <c r="BQ89" s="253">
        <v>1.2108756653194984E-4</v>
      </c>
      <c r="BR89" s="253">
        <v>7.2623436862397452E-5</v>
      </c>
      <c r="BS89" s="253">
        <v>3.8192603523946205E-4</v>
      </c>
      <c r="BT89" s="253">
        <v>3.1276318574969815E-4</v>
      </c>
      <c r="BU89" s="253">
        <v>1.3131890795643742E-4</v>
      </c>
      <c r="BV89" s="253">
        <v>1.6962220145728848E-4</v>
      </c>
      <c r="BW89" s="253">
        <v>2.8647546014309357E-5</v>
      </c>
      <c r="BX89" s="253">
        <v>1.1463221585492269E-4</v>
      </c>
      <c r="BY89" s="253">
        <v>3.8449272119293418E-5</v>
      </c>
      <c r="BZ89" s="253">
        <v>8.213220799621329E-5</v>
      </c>
      <c r="CA89" s="253">
        <v>1.5415458394520498E-4</v>
      </c>
      <c r="CB89" s="253">
        <v>8.6868267865719591E-5</v>
      </c>
      <c r="CC89" s="253">
        <v>1.3204759090145661E-4</v>
      </c>
      <c r="CD89" s="253">
        <v>1.0333881970962386E-4</v>
      </c>
      <c r="CE89" s="253">
        <v>1.5568625055095101E-4</v>
      </c>
      <c r="CF89" s="253">
        <v>1.6451754435083254E-4</v>
      </c>
      <c r="CG89" s="253">
        <v>1.6745358218549448E-3</v>
      </c>
      <c r="CH89" s="253">
        <v>8.0236113640755119E-4</v>
      </c>
      <c r="CI89" s="253">
        <v>8.8656013594289257E-4</v>
      </c>
      <c r="CJ89" s="253">
        <v>1.0090648604600916</v>
      </c>
      <c r="CK89" s="253">
        <v>5.9382689703999067E-4</v>
      </c>
      <c r="CL89" s="253">
        <v>7.7728105007516962E-5</v>
      </c>
      <c r="CM89" s="253">
        <v>4.5760013172954076E-5</v>
      </c>
      <c r="CN89" s="253">
        <v>5.1336746063824636E-5</v>
      </c>
      <c r="CO89" s="253">
        <v>4.8856219480823518E-5</v>
      </c>
      <c r="CP89" s="253">
        <v>8.0444613830943287E-5</v>
      </c>
      <c r="CQ89" s="253">
        <v>9.8778145953081525E-5</v>
      </c>
      <c r="CR89" s="253">
        <v>3.9432145554590792E-5</v>
      </c>
      <c r="CS89" s="253">
        <v>1.4108985881155288E-4</v>
      </c>
      <c r="CT89" s="253">
        <v>9.9292169358863289E-5</v>
      </c>
      <c r="CU89" s="253">
        <v>3.3759891961104562E-3</v>
      </c>
      <c r="CV89" s="253">
        <v>1.1145953402387849E-4</v>
      </c>
      <c r="CW89" s="253">
        <v>7.6421662005727339E-4</v>
      </c>
      <c r="CX89" s="253">
        <v>1.0356527670287542E-4</v>
      </c>
      <c r="CY89" s="253">
        <v>9.6143662869498092E-5</v>
      </c>
      <c r="CZ89" s="253">
        <v>1.1496458337692075E-4</v>
      </c>
      <c r="DA89" s="253">
        <v>1.5667180224138657E-4</v>
      </c>
      <c r="DB89" s="253">
        <v>5.2373762760605648E-5</v>
      </c>
      <c r="DC89" s="253">
        <v>7.660666760120654E-5</v>
      </c>
      <c r="DD89" s="254">
        <v>1.0524634618099711E-3</v>
      </c>
    </row>
    <row r="90" spans="1:108" x14ac:dyDescent="0.15">
      <c r="A90" s="255" t="s">
        <v>189</v>
      </c>
      <c r="B90" s="248" t="s">
        <v>190</v>
      </c>
      <c r="C90" s="249">
        <v>3.1763133524736532E-4</v>
      </c>
      <c r="D90" s="249">
        <v>3.7981895872147187E-4</v>
      </c>
      <c r="E90" s="249">
        <v>1.1630308593654629E-3</v>
      </c>
      <c r="F90" s="249">
        <v>1.1535930204736983E-3</v>
      </c>
      <c r="G90" s="249">
        <v>5.5260479056710543E-4</v>
      </c>
      <c r="H90" s="249">
        <v>0</v>
      </c>
      <c r="I90" s="249">
        <v>6.6767420850742318E-4</v>
      </c>
      <c r="J90" s="249">
        <v>6.6882962992746351E-4</v>
      </c>
      <c r="K90" s="249">
        <v>7.5745514711456714E-4</v>
      </c>
      <c r="L90" s="249">
        <v>5.1124113090853613E-4</v>
      </c>
      <c r="M90" s="249">
        <v>0</v>
      </c>
      <c r="N90" s="249">
        <v>1.1106093161675551E-3</v>
      </c>
      <c r="O90" s="249">
        <v>1.358724822945427E-3</v>
      </c>
      <c r="P90" s="249">
        <v>9.2878018384926766E-4</v>
      </c>
      <c r="Q90" s="249">
        <v>1.1492004318516939E-3</v>
      </c>
      <c r="R90" s="249">
        <v>4.2281329674356404E-4</v>
      </c>
      <c r="S90" s="249">
        <v>5.9324043865164558E-4</v>
      </c>
      <c r="T90" s="249">
        <v>8.4774165449947334E-4</v>
      </c>
      <c r="U90" s="249">
        <v>1.872508677132781E-3</v>
      </c>
      <c r="V90" s="249">
        <v>9.892487709945478E-4</v>
      </c>
      <c r="W90" s="249">
        <v>0</v>
      </c>
      <c r="X90" s="249">
        <v>2.2931541952558049E-4</v>
      </c>
      <c r="Y90" s="249">
        <v>0</v>
      </c>
      <c r="Z90" s="249">
        <v>2.7256340414268925E-3</v>
      </c>
      <c r="AA90" s="249">
        <v>1.532445755980378E-3</v>
      </c>
      <c r="AB90" s="249">
        <v>6.8629887287507312E-5</v>
      </c>
      <c r="AC90" s="249">
        <v>5.7231679032025229E-4</v>
      </c>
      <c r="AD90" s="249">
        <v>5.3833565270558427E-4</v>
      </c>
      <c r="AE90" s="249">
        <v>9.5578177087427333E-4</v>
      </c>
      <c r="AF90" s="249">
        <v>9.0647908987418163E-4</v>
      </c>
      <c r="AG90" s="249">
        <v>3.7911321343647183E-4</v>
      </c>
      <c r="AH90" s="249">
        <v>4.7598229415271337E-4</v>
      </c>
      <c r="AI90" s="249">
        <v>1.1673180835734354E-3</v>
      </c>
      <c r="AJ90" s="249">
        <v>6.6279926528804484E-4</v>
      </c>
      <c r="AK90" s="249">
        <v>0</v>
      </c>
      <c r="AL90" s="249">
        <v>0</v>
      </c>
      <c r="AM90" s="249">
        <v>0</v>
      </c>
      <c r="AN90" s="249">
        <v>2.5431104646291632E-4</v>
      </c>
      <c r="AO90" s="249">
        <v>3.4308649090529237E-4</v>
      </c>
      <c r="AP90" s="249">
        <v>4.7939205130867376E-4</v>
      </c>
      <c r="AQ90" s="249">
        <v>5.4835946974256407E-4</v>
      </c>
      <c r="AR90" s="249">
        <v>7.0906627048139602E-4</v>
      </c>
      <c r="AS90" s="249">
        <v>5.9959946327818689E-4</v>
      </c>
      <c r="AT90" s="249">
        <v>5.6809428420965657E-4</v>
      </c>
      <c r="AU90" s="249">
        <v>9.1381776739320501E-4</v>
      </c>
      <c r="AV90" s="249">
        <v>8.9369640792808631E-4</v>
      </c>
      <c r="AW90" s="249">
        <v>1.0123428470990542E-3</v>
      </c>
      <c r="AX90" s="249">
        <v>7.1718509948384376E-4</v>
      </c>
      <c r="AY90" s="249">
        <v>8.3776954347881754E-4</v>
      </c>
      <c r="AZ90" s="249">
        <v>7.0916809239522378E-4</v>
      </c>
      <c r="BA90" s="249">
        <v>6.7449029174688493E-4</v>
      </c>
      <c r="BB90" s="249">
        <v>8.886849246466103E-4</v>
      </c>
      <c r="BC90" s="249">
        <v>1.2448308333158535E-3</v>
      </c>
      <c r="BD90" s="249">
        <v>0</v>
      </c>
      <c r="BE90" s="249">
        <v>5.2847919168611934E-4</v>
      </c>
      <c r="BF90" s="249">
        <v>4.1054903373901789E-4</v>
      </c>
      <c r="BG90" s="249">
        <v>6.9132546663298303E-4</v>
      </c>
      <c r="BH90" s="249">
        <v>5.0871578232939633E-4</v>
      </c>
      <c r="BI90" s="249">
        <v>1.1976227962244448E-3</v>
      </c>
      <c r="BJ90" s="249">
        <v>7.0185245713846086E-4</v>
      </c>
      <c r="BK90" s="249">
        <v>8.714636165239139E-4</v>
      </c>
      <c r="BL90" s="249">
        <v>7.612615956558822E-4</v>
      </c>
      <c r="BM90" s="249">
        <v>9.709913975669204E-4</v>
      </c>
      <c r="BN90" s="249">
        <v>7.3073301665588523E-4</v>
      </c>
      <c r="BO90" s="249">
        <v>7.560128325554364E-4</v>
      </c>
      <c r="BP90" s="249">
        <v>5.7775715223581502E-4</v>
      </c>
      <c r="BQ90" s="249">
        <v>1.3128059217685638E-3</v>
      </c>
      <c r="BR90" s="249">
        <v>8.287431911887938E-4</v>
      </c>
      <c r="BS90" s="249">
        <v>1.2797648609357195E-3</v>
      </c>
      <c r="BT90" s="249">
        <v>2.3512192975047954E-3</v>
      </c>
      <c r="BU90" s="249">
        <v>1.5990645647053279E-3</v>
      </c>
      <c r="BV90" s="249">
        <v>1.1236720406652047E-3</v>
      </c>
      <c r="BW90" s="249">
        <v>2.1479191759122664E-4</v>
      </c>
      <c r="BX90" s="249">
        <v>9.9798535432074164E-4</v>
      </c>
      <c r="BY90" s="249">
        <v>3.9699965841944341E-4</v>
      </c>
      <c r="BZ90" s="249">
        <v>4.7044109367228796E-4</v>
      </c>
      <c r="CA90" s="249">
        <v>1.119659323312841E-3</v>
      </c>
      <c r="CB90" s="249">
        <v>1.2675661452658596E-3</v>
      </c>
      <c r="CC90" s="249">
        <v>1.4166313609194482E-3</v>
      </c>
      <c r="CD90" s="249">
        <v>1.172688550210193E-3</v>
      </c>
      <c r="CE90" s="249">
        <v>1.6155041439540885E-3</v>
      </c>
      <c r="CF90" s="249">
        <v>3.1331498565337116E-3</v>
      </c>
      <c r="CG90" s="249">
        <v>4.7793975288878167E-3</v>
      </c>
      <c r="CH90" s="249">
        <v>5.4405130708738404E-2</v>
      </c>
      <c r="CI90" s="249">
        <v>3.9513916933967257E-3</v>
      </c>
      <c r="CJ90" s="249">
        <v>1.4127582343521286E-2</v>
      </c>
      <c r="CK90" s="249">
        <v>1.0091585445574469</v>
      </c>
      <c r="CL90" s="249">
        <v>1.8117513241717232E-3</v>
      </c>
      <c r="CM90" s="249">
        <v>1.6685041447780963E-3</v>
      </c>
      <c r="CN90" s="249">
        <v>1.2421311162894722E-3</v>
      </c>
      <c r="CO90" s="249">
        <v>1.0618162152732816E-3</v>
      </c>
      <c r="CP90" s="249">
        <v>8.811775358254306E-4</v>
      </c>
      <c r="CQ90" s="249">
        <v>3.3205879588449438E-3</v>
      </c>
      <c r="CR90" s="249">
        <v>9.2169855742915143E-4</v>
      </c>
      <c r="CS90" s="249">
        <v>7.4059501341876737E-3</v>
      </c>
      <c r="CT90" s="249">
        <v>9.4322703431134157E-4</v>
      </c>
      <c r="CU90" s="249">
        <v>7.1752731368242853E-2</v>
      </c>
      <c r="CV90" s="249">
        <v>3.5412020635074447E-4</v>
      </c>
      <c r="CW90" s="249">
        <v>2.7475498001777684E-3</v>
      </c>
      <c r="CX90" s="249">
        <v>2.0613747343362935E-3</v>
      </c>
      <c r="CY90" s="249">
        <v>1.5426615960166049E-3</v>
      </c>
      <c r="CZ90" s="249">
        <v>2.9539880712128098E-3</v>
      </c>
      <c r="DA90" s="249">
        <v>5.9053800889430691E-3</v>
      </c>
      <c r="DB90" s="249">
        <v>1.1215139150983588E-3</v>
      </c>
      <c r="DC90" s="249">
        <v>3.2952731883576929E-4</v>
      </c>
      <c r="DD90" s="250">
        <v>2.7428122049767394E-3</v>
      </c>
    </row>
    <row r="91" spans="1:108" x14ac:dyDescent="0.15">
      <c r="A91" s="255" t="s">
        <v>191</v>
      </c>
      <c r="B91" s="248" t="s">
        <v>192</v>
      </c>
      <c r="C91" s="249">
        <v>5.8716473129149496E-4</v>
      </c>
      <c r="D91" s="249">
        <v>7.7817196123107729E-4</v>
      </c>
      <c r="E91" s="249">
        <v>2.5175335959255925E-4</v>
      </c>
      <c r="F91" s="249">
        <v>7.9833966663271129E-4</v>
      </c>
      <c r="G91" s="249">
        <v>1.3729689396563532E-3</v>
      </c>
      <c r="H91" s="249">
        <v>0</v>
      </c>
      <c r="I91" s="249">
        <v>1.7216131318421725E-3</v>
      </c>
      <c r="J91" s="249">
        <v>1.6196482956097563E-3</v>
      </c>
      <c r="K91" s="249">
        <v>1.8016411808584388E-3</v>
      </c>
      <c r="L91" s="249">
        <v>2.6029718311109131E-3</v>
      </c>
      <c r="M91" s="249">
        <v>0</v>
      </c>
      <c r="N91" s="249">
        <v>4.0474082446038186E-4</v>
      </c>
      <c r="O91" s="249">
        <v>4.7343439945370444E-4</v>
      </c>
      <c r="P91" s="249">
        <v>9.2612018791071412E-4</v>
      </c>
      <c r="Q91" s="249">
        <v>3.9073924626744077E-4</v>
      </c>
      <c r="R91" s="249">
        <v>4.8282190979333483E-4</v>
      </c>
      <c r="S91" s="249">
        <v>3.5578947632638883E-4</v>
      </c>
      <c r="T91" s="249">
        <v>3.8472044118117229E-4</v>
      </c>
      <c r="U91" s="249">
        <v>1.806876833141045E-4</v>
      </c>
      <c r="V91" s="249">
        <v>1.0612950831963223E-3</v>
      </c>
      <c r="W91" s="249">
        <v>0</v>
      </c>
      <c r="X91" s="249">
        <v>1.8192183989521233E-4</v>
      </c>
      <c r="Y91" s="249">
        <v>0</v>
      </c>
      <c r="Z91" s="249">
        <v>3.5648427768507053E-4</v>
      </c>
      <c r="AA91" s="249">
        <v>1.480339295547058E-3</v>
      </c>
      <c r="AB91" s="249">
        <v>7.6414061076990651E-5</v>
      </c>
      <c r="AC91" s="249">
        <v>7.6803132317639175E-4</v>
      </c>
      <c r="AD91" s="249">
        <v>2.8555310894612341E-4</v>
      </c>
      <c r="AE91" s="249">
        <v>7.0204004773454312E-4</v>
      </c>
      <c r="AF91" s="249">
        <v>6.9097628270710539E-4</v>
      </c>
      <c r="AG91" s="249">
        <v>5.5121434442378871E-4</v>
      </c>
      <c r="AH91" s="249">
        <v>1.75731098148298E-3</v>
      </c>
      <c r="AI91" s="249">
        <v>3.6288430999028963E-4</v>
      </c>
      <c r="AJ91" s="249">
        <v>1.502173592673964E-3</v>
      </c>
      <c r="AK91" s="249">
        <v>0</v>
      </c>
      <c r="AL91" s="249">
        <v>0</v>
      </c>
      <c r="AM91" s="249">
        <v>0</v>
      </c>
      <c r="AN91" s="249">
        <v>7.0370736559024875E-4</v>
      </c>
      <c r="AO91" s="249">
        <v>9.1538379567782232E-4</v>
      </c>
      <c r="AP91" s="249">
        <v>4.0372031343361336E-4</v>
      </c>
      <c r="AQ91" s="249">
        <v>3.9234144791409415E-4</v>
      </c>
      <c r="AR91" s="249">
        <v>6.7360396464357492E-4</v>
      </c>
      <c r="AS91" s="249">
        <v>1.0631620528215285E-3</v>
      </c>
      <c r="AT91" s="249">
        <v>7.8189978475791909E-4</v>
      </c>
      <c r="AU91" s="249">
        <v>3.6424763521269315E-4</v>
      </c>
      <c r="AV91" s="249">
        <v>1.8430071305599937E-4</v>
      </c>
      <c r="AW91" s="249">
        <v>2.0292001716390286E-4</v>
      </c>
      <c r="AX91" s="249">
        <v>5.8791817026332253E-4</v>
      </c>
      <c r="AY91" s="249">
        <v>1.4622287715859838E-4</v>
      </c>
      <c r="AZ91" s="249">
        <v>2.3529662686915085E-4</v>
      </c>
      <c r="BA91" s="249">
        <v>4.9207286713541412E-4</v>
      </c>
      <c r="BB91" s="249">
        <v>2.3316435891322144E-4</v>
      </c>
      <c r="BC91" s="249">
        <v>2.4263597017965701E-4</v>
      </c>
      <c r="BD91" s="249">
        <v>0</v>
      </c>
      <c r="BE91" s="249">
        <v>1.7170096591470537E-4</v>
      </c>
      <c r="BF91" s="249">
        <v>2.3926978097426496E-4</v>
      </c>
      <c r="BG91" s="249">
        <v>1.9563596519044033E-3</v>
      </c>
      <c r="BH91" s="249">
        <v>1.7712522368457718E-3</v>
      </c>
      <c r="BI91" s="249">
        <v>3.8444776356906399E-4</v>
      </c>
      <c r="BJ91" s="249">
        <v>4.9371343543502886E-4</v>
      </c>
      <c r="BK91" s="249">
        <v>2.0905274017063123E-3</v>
      </c>
      <c r="BL91" s="249">
        <v>2.2943626777356674E-3</v>
      </c>
      <c r="BM91" s="249">
        <v>8.3591919902239445E-4</v>
      </c>
      <c r="BN91" s="249">
        <v>1.709575825122275E-3</v>
      </c>
      <c r="BO91" s="249">
        <v>1.061409005230971E-3</v>
      </c>
      <c r="BP91" s="249">
        <v>4.0690461096131196E-4</v>
      </c>
      <c r="BQ91" s="249">
        <v>1.5072519759518432E-3</v>
      </c>
      <c r="BR91" s="249">
        <v>2.5434095851649451E-3</v>
      </c>
      <c r="BS91" s="249">
        <v>9.4472834637891344E-4</v>
      </c>
      <c r="BT91" s="249">
        <v>7.2661794708949769E-4</v>
      </c>
      <c r="BU91" s="249">
        <v>1.6844451104569519E-3</v>
      </c>
      <c r="BV91" s="249">
        <v>3.2623368806948858E-4</v>
      </c>
      <c r="BW91" s="249">
        <v>1.1013915753947783E-4</v>
      </c>
      <c r="BX91" s="249">
        <v>1.1748034923560438E-3</v>
      </c>
      <c r="BY91" s="249">
        <v>5.9051556547916242E-4</v>
      </c>
      <c r="BZ91" s="249">
        <v>3.50693596496202E-4</v>
      </c>
      <c r="CA91" s="249">
        <v>6.4787435399209909E-4</v>
      </c>
      <c r="CB91" s="249">
        <v>1.0418620761961138E-3</v>
      </c>
      <c r="CC91" s="249">
        <v>2.6406971910922922E-4</v>
      </c>
      <c r="CD91" s="249">
        <v>6.1770880096501341E-4</v>
      </c>
      <c r="CE91" s="249">
        <v>1.4112013912503088E-3</v>
      </c>
      <c r="CF91" s="249">
        <v>3.0152911221010848E-4</v>
      </c>
      <c r="CG91" s="249">
        <v>6.3013228556944596E-4</v>
      </c>
      <c r="CH91" s="249">
        <v>1.3860408888469759E-3</v>
      </c>
      <c r="CI91" s="249">
        <v>2.5933583901293592E-4</v>
      </c>
      <c r="CJ91" s="249">
        <v>7.3081778117250118E-4</v>
      </c>
      <c r="CK91" s="249">
        <v>2.9643793631802548E-4</v>
      </c>
      <c r="CL91" s="249">
        <v>1.0002273549201908</v>
      </c>
      <c r="CM91" s="249">
        <v>1.3944556551613828E-3</v>
      </c>
      <c r="CN91" s="249">
        <v>2.5448683312588306E-4</v>
      </c>
      <c r="CO91" s="249">
        <v>4.0639639352237794E-4</v>
      </c>
      <c r="CP91" s="249">
        <v>1.6127433097591877E-3</v>
      </c>
      <c r="CQ91" s="249">
        <v>1.7543861611270936E-3</v>
      </c>
      <c r="CR91" s="249">
        <v>6.5648081868910151E-4</v>
      </c>
      <c r="CS91" s="249">
        <v>9.412893156589213E-4</v>
      </c>
      <c r="CT91" s="249">
        <v>7.4451867686007841E-4</v>
      </c>
      <c r="CU91" s="249">
        <v>5.0491296838539568E-4</v>
      </c>
      <c r="CV91" s="249">
        <v>2.0854801277787467E-4</v>
      </c>
      <c r="CW91" s="249">
        <v>7.8315152711037255E-4</v>
      </c>
      <c r="CX91" s="249">
        <v>6.7986543160863141E-4</v>
      </c>
      <c r="CY91" s="249">
        <v>5.6324415319071409E-4</v>
      </c>
      <c r="CZ91" s="249">
        <v>1.2394588864742242E-3</v>
      </c>
      <c r="DA91" s="249">
        <v>3.7621090685278127E-4</v>
      </c>
      <c r="DB91" s="249">
        <v>9.6254817324667647E-4</v>
      </c>
      <c r="DC91" s="249">
        <v>2.2143829567555469E-4</v>
      </c>
      <c r="DD91" s="250">
        <v>0.23224263875954559</v>
      </c>
    </row>
    <row r="92" spans="1:108" x14ac:dyDescent="0.15">
      <c r="A92" s="255" t="s">
        <v>193</v>
      </c>
      <c r="B92" s="248" t="s">
        <v>194</v>
      </c>
      <c r="C92" s="249">
        <v>8.7631908578190022E-5</v>
      </c>
      <c r="D92" s="249">
        <v>1.5024575631090317E-4</v>
      </c>
      <c r="E92" s="249">
        <v>4.9899004649029397E-4</v>
      </c>
      <c r="F92" s="249">
        <v>3.5380045763689364E-4</v>
      </c>
      <c r="G92" s="249">
        <v>1.1292839959220024E-4</v>
      </c>
      <c r="H92" s="249">
        <v>0</v>
      </c>
      <c r="I92" s="249">
        <v>1.0504120406602162E-3</v>
      </c>
      <c r="J92" s="249">
        <v>3.7269425533742955E-4</v>
      </c>
      <c r="K92" s="249">
        <v>1.3271883480123098E-4</v>
      </c>
      <c r="L92" s="249">
        <v>3.2399201499711357E-4</v>
      </c>
      <c r="M92" s="249">
        <v>0</v>
      </c>
      <c r="N92" s="249">
        <v>1.0605426354250276E-4</v>
      </c>
      <c r="O92" s="249">
        <v>1.5145417955248649E-4</v>
      </c>
      <c r="P92" s="249">
        <v>2.4737109871331034E-4</v>
      </c>
      <c r="Q92" s="249">
        <v>3.4497071125812407E-4</v>
      </c>
      <c r="R92" s="249">
        <v>4.5908184548433794E-4</v>
      </c>
      <c r="S92" s="249">
        <v>9.4629697304609675E-5</v>
      </c>
      <c r="T92" s="249">
        <v>1.2259284008184733E-4</v>
      </c>
      <c r="U92" s="249">
        <v>1.9558808318489402E-4</v>
      </c>
      <c r="V92" s="249">
        <v>3.7494949596717306E-4</v>
      </c>
      <c r="W92" s="249">
        <v>0</v>
      </c>
      <c r="X92" s="249">
        <v>1.5674703051087776E-4</v>
      </c>
      <c r="Y92" s="249">
        <v>0</v>
      </c>
      <c r="Z92" s="249">
        <v>4.9652056498655556E-4</v>
      </c>
      <c r="AA92" s="249">
        <v>9.5127172992879531E-4</v>
      </c>
      <c r="AB92" s="249">
        <v>1.8503983803202199E-5</v>
      </c>
      <c r="AC92" s="249">
        <v>1.0943698802075897E-4</v>
      </c>
      <c r="AD92" s="249">
        <v>2.2302150080664047E-4</v>
      </c>
      <c r="AE92" s="249">
        <v>1.0110005256470277E-4</v>
      </c>
      <c r="AF92" s="249">
        <v>8.6051809896677439E-5</v>
      </c>
      <c r="AG92" s="249">
        <v>1.9714607338285634E-4</v>
      </c>
      <c r="AH92" s="249">
        <v>3.1861205915759204E-4</v>
      </c>
      <c r="AI92" s="249">
        <v>1.6592954024140117E-3</v>
      </c>
      <c r="AJ92" s="249">
        <v>2.6000960706167584E-4</v>
      </c>
      <c r="AK92" s="249">
        <v>0</v>
      </c>
      <c r="AL92" s="249">
        <v>0</v>
      </c>
      <c r="AM92" s="249">
        <v>0</v>
      </c>
      <c r="AN92" s="249">
        <v>5.1503610004830053E-5</v>
      </c>
      <c r="AO92" s="249">
        <v>3.1152038567239623E-4</v>
      </c>
      <c r="AP92" s="249">
        <v>1.6319721843971271E-4</v>
      </c>
      <c r="AQ92" s="249">
        <v>8.6190590736222187E-4</v>
      </c>
      <c r="AR92" s="249">
        <v>3.1959783449606689E-4</v>
      </c>
      <c r="AS92" s="249">
        <v>8.4393890210907247E-4</v>
      </c>
      <c r="AT92" s="249">
        <v>4.2365034042721211E-4</v>
      </c>
      <c r="AU92" s="249">
        <v>4.866849514051306E-4</v>
      </c>
      <c r="AV92" s="249">
        <v>1.1200586559029627E-3</v>
      </c>
      <c r="AW92" s="249">
        <v>2.0398824677048634E-3</v>
      </c>
      <c r="AX92" s="249">
        <v>7.7327693658071667E-4</v>
      </c>
      <c r="AY92" s="249">
        <v>2.0253158816752673E-3</v>
      </c>
      <c r="AZ92" s="249">
        <v>1.0215556134385345E-3</v>
      </c>
      <c r="BA92" s="249">
        <v>9.0620911907429399E-4</v>
      </c>
      <c r="BB92" s="249">
        <v>3.0974860440814564E-3</v>
      </c>
      <c r="BC92" s="249">
        <v>6.3743396702370045E-4</v>
      </c>
      <c r="BD92" s="249">
        <v>0</v>
      </c>
      <c r="BE92" s="249">
        <v>3.6437254622368078E-4</v>
      </c>
      <c r="BF92" s="249">
        <v>6.604410102633543E-4</v>
      </c>
      <c r="BG92" s="249">
        <v>2.7571795433813931E-4</v>
      </c>
      <c r="BH92" s="249">
        <v>1.5531703678599992E-4</v>
      </c>
      <c r="BI92" s="249">
        <v>3.4320326297496422E-4</v>
      </c>
      <c r="BJ92" s="249">
        <v>1.5597069091472063E-4</v>
      </c>
      <c r="BK92" s="249">
        <v>2.9754916595307575E-4</v>
      </c>
      <c r="BL92" s="249">
        <v>1.9659020144884975E-4</v>
      </c>
      <c r="BM92" s="249">
        <v>2.9183672437099436E-4</v>
      </c>
      <c r="BN92" s="249">
        <v>2.8900202145581646E-4</v>
      </c>
      <c r="BO92" s="249">
        <v>1.4484359025731868E-3</v>
      </c>
      <c r="BP92" s="249">
        <v>4.8305641159291691E-4</v>
      </c>
      <c r="BQ92" s="249">
        <v>2.5365022511956666E-4</v>
      </c>
      <c r="BR92" s="249">
        <v>3.0078203606709444E-4</v>
      </c>
      <c r="BS92" s="249">
        <v>3.7268888595381263E-4</v>
      </c>
      <c r="BT92" s="249">
        <v>3.9298010813692495E-4</v>
      </c>
      <c r="BU92" s="249">
        <v>1.7391346093977998E-4</v>
      </c>
      <c r="BV92" s="249">
        <v>1.1503326405556669E-4</v>
      </c>
      <c r="BW92" s="249">
        <v>3.767368412919116E-5</v>
      </c>
      <c r="BX92" s="249">
        <v>6.9979243004569727E-3</v>
      </c>
      <c r="BY92" s="249">
        <v>1.2218268617020307E-4</v>
      </c>
      <c r="BZ92" s="249">
        <v>4.7353161257316235E-4</v>
      </c>
      <c r="CA92" s="249">
        <v>4.2635126990706295E-4</v>
      </c>
      <c r="CB92" s="249">
        <v>2.4064666476157037E-4</v>
      </c>
      <c r="CC92" s="249">
        <v>6.4594500227758652E-4</v>
      </c>
      <c r="CD92" s="249">
        <v>4.1997028936936861E-4</v>
      </c>
      <c r="CE92" s="249">
        <v>7.2495777771964989E-4</v>
      </c>
      <c r="CF92" s="249">
        <v>3.9709893084865963E-4</v>
      </c>
      <c r="CG92" s="249">
        <v>7.4498874255037751E-3</v>
      </c>
      <c r="CH92" s="249">
        <v>1.1847349390731829E-3</v>
      </c>
      <c r="CI92" s="249">
        <v>4.3315158847682415E-3</v>
      </c>
      <c r="CJ92" s="249">
        <v>8.5407219133392144E-3</v>
      </c>
      <c r="CK92" s="249">
        <v>7.3428926547254982E-4</v>
      </c>
      <c r="CL92" s="249">
        <v>2.1825137277997028E-4</v>
      </c>
      <c r="CM92" s="249">
        <v>1.0000708072033446</v>
      </c>
      <c r="CN92" s="249">
        <v>6.6200186032234115E-5</v>
      </c>
      <c r="CO92" s="249">
        <v>2.0926018475696102E-4</v>
      </c>
      <c r="CP92" s="249">
        <v>1.0338860995478581E-4</v>
      </c>
      <c r="CQ92" s="249">
        <v>2.2352231057938876E-4</v>
      </c>
      <c r="CR92" s="249">
        <v>1.142312248587138E-4</v>
      </c>
      <c r="CS92" s="249">
        <v>2.1547417705041117E-4</v>
      </c>
      <c r="CT92" s="249">
        <v>4.1519283805168858E-4</v>
      </c>
      <c r="CU92" s="249">
        <v>1.6019358082238501E-3</v>
      </c>
      <c r="CV92" s="249">
        <v>1.1313011993620381E-4</v>
      </c>
      <c r="CW92" s="249">
        <v>9.0264061429172254E-4</v>
      </c>
      <c r="CX92" s="249">
        <v>4.8716996855615577E-4</v>
      </c>
      <c r="CY92" s="249">
        <v>5.6980439457785675E-4</v>
      </c>
      <c r="CZ92" s="249">
        <v>1.1968364735933706E-3</v>
      </c>
      <c r="DA92" s="249">
        <v>3.4504363814716392E-4</v>
      </c>
      <c r="DB92" s="249">
        <v>3.2465773487167529E-4</v>
      </c>
      <c r="DC92" s="249">
        <v>1.5179562865334201E-4</v>
      </c>
      <c r="DD92" s="250">
        <v>5.9511341365560313E-4</v>
      </c>
    </row>
    <row r="93" spans="1:108" x14ac:dyDescent="0.15">
      <c r="A93" s="255" t="s">
        <v>195</v>
      </c>
      <c r="B93" s="248" t="s">
        <v>196</v>
      </c>
      <c r="C93" s="249">
        <v>0</v>
      </c>
      <c r="D93" s="249">
        <v>0</v>
      </c>
      <c r="E93" s="249">
        <v>0</v>
      </c>
      <c r="F93" s="249">
        <v>0</v>
      </c>
      <c r="G93" s="249">
        <v>0</v>
      </c>
      <c r="H93" s="249">
        <v>0</v>
      </c>
      <c r="I93" s="249">
        <v>0</v>
      </c>
      <c r="J93" s="249">
        <v>0</v>
      </c>
      <c r="K93" s="249">
        <v>0</v>
      </c>
      <c r="L93" s="249">
        <v>0</v>
      </c>
      <c r="M93" s="249">
        <v>0</v>
      </c>
      <c r="N93" s="249">
        <v>0</v>
      </c>
      <c r="O93" s="249">
        <v>0</v>
      </c>
      <c r="P93" s="249">
        <v>0</v>
      </c>
      <c r="Q93" s="249">
        <v>0</v>
      </c>
      <c r="R93" s="249">
        <v>0</v>
      </c>
      <c r="S93" s="249">
        <v>0</v>
      </c>
      <c r="T93" s="249">
        <v>0</v>
      </c>
      <c r="U93" s="249">
        <v>0</v>
      </c>
      <c r="V93" s="249">
        <v>0</v>
      </c>
      <c r="W93" s="249">
        <v>0</v>
      </c>
      <c r="X93" s="249">
        <v>0</v>
      </c>
      <c r="Y93" s="249">
        <v>0</v>
      </c>
      <c r="Z93" s="249">
        <v>0</v>
      </c>
      <c r="AA93" s="249">
        <v>0</v>
      </c>
      <c r="AB93" s="249">
        <v>0</v>
      </c>
      <c r="AC93" s="249">
        <v>0</v>
      </c>
      <c r="AD93" s="249">
        <v>0</v>
      </c>
      <c r="AE93" s="249">
        <v>0</v>
      </c>
      <c r="AF93" s="249">
        <v>0</v>
      </c>
      <c r="AG93" s="249">
        <v>0</v>
      </c>
      <c r="AH93" s="249">
        <v>0</v>
      </c>
      <c r="AI93" s="249">
        <v>0</v>
      </c>
      <c r="AJ93" s="249">
        <v>0</v>
      </c>
      <c r="AK93" s="249">
        <v>0</v>
      </c>
      <c r="AL93" s="249">
        <v>0</v>
      </c>
      <c r="AM93" s="249">
        <v>0</v>
      </c>
      <c r="AN93" s="249">
        <v>0</v>
      </c>
      <c r="AO93" s="249">
        <v>0</v>
      </c>
      <c r="AP93" s="249">
        <v>0</v>
      </c>
      <c r="AQ93" s="249">
        <v>0</v>
      </c>
      <c r="AR93" s="249">
        <v>0</v>
      </c>
      <c r="AS93" s="249">
        <v>0</v>
      </c>
      <c r="AT93" s="249">
        <v>0</v>
      </c>
      <c r="AU93" s="249">
        <v>0</v>
      </c>
      <c r="AV93" s="249">
        <v>0</v>
      </c>
      <c r="AW93" s="249">
        <v>0</v>
      </c>
      <c r="AX93" s="249">
        <v>0</v>
      </c>
      <c r="AY93" s="249">
        <v>0</v>
      </c>
      <c r="AZ93" s="249">
        <v>0</v>
      </c>
      <c r="BA93" s="249">
        <v>0</v>
      </c>
      <c r="BB93" s="249">
        <v>0</v>
      </c>
      <c r="BC93" s="249">
        <v>0</v>
      </c>
      <c r="BD93" s="249">
        <v>0</v>
      </c>
      <c r="BE93" s="249">
        <v>0</v>
      </c>
      <c r="BF93" s="249">
        <v>0</v>
      </c>
      <c r="BG93" s="249">
        <v>0</v>
      </c>
      <c r="BH93" s="249">
        <v>0</v>
      </c>
      <c r="BI93" s="249">
        <v>0</v>
      </c>
      <c r="BJ93" s="249">
        <v>0</v>
      </c>
      <c r="BK93" s="249">
        <v>0</v>
      </c>
      <c r="BL93" s="249">
        <v>0</v>
      </c>
      <c r="BM93" s="249">
        <v>0</v>
      </c>
      <c r="BN93" s="249">
        <v>0</v>
      </c>
      <c r="BO93" s="249">
        <v>0</v>
      </c>
      <c r="BP93" s="249">
        <v>0</v>
      </c>
      <c r="BQ93" s="249">
        <v>0</v>
      </c>
      <c r="BR93" s="249">
        <v>0</v>
      </c>
      <c r="BS93" s="249">
        <v>0</v>
      </c>
      <c r="BT93" s="249">
        <v>0</v>
      </c>
      <c r="BU93" s="249">
        <v>0</v>
      </c>
      <c r="BV93" s="249">
        <v>0</v>
      </c>
      <c r="BW93" s="249">
        <v>0</v>
      </c>
      <c r="BX93" s="249">
        <v>0</v>
      </c>
      <c r="BY93" s="249">
        <v>0</v>
      </c>
      <c r="BZ93" s="249">
        <v>0</v>
      </c>
      <c r="CA93" s="249">
        <v>0</v>
      </c>
      <c r="CB93" s="249">
        <v>0</v>
      </c>
      <c r="CC93" s="249">
        <v>0</v>
      </c>
      <c r="CD93" s="249">
        <v>0</v>
      </c>
      <c r="CE93" s="249">
        <v>0</v>
      </c>
      <c r="CF93" s="249">
        <v>0</v>
      </c>
      <c r="CG93" s="249">
        <v>0</v>
      </c>
      <c r="CH93" s="249">
        <v>0</v>
      </c>
      <c r="CI93" s="249">
        <v>0</v>
      </c>
      <c r="CJ93" s="249">
        <v>0</v>
      </c>
      <c r="CK93" s="249">
        <v>0</v>
      </c>
      <c r="CL93" s="249">
        <v>0</v>
      </c>
      <c r="CM93" s="249">
        <v>0</v>
      </c>
      <c r="CN93" s="249">
        <v>1</v>
      </c>
      <c r="CO93" s="249">
        <v>0</v>
      </c>
      <c r="CP93" s="249">
        <v>0</v>
      </c>
      <c r="CQ93" s="249">
        <v>0</v>
      </c>
      <c r="CR93" s="249">
        <v>0</v>
      </c>
      <c r="CS93" s="249">
        <v>0</v>
      </c>
      <c r="CT93" s="249">
        <v>0</v>
      </c>
      <c r="CU93" s="249">
        <v>0</v>
      </c>
      <c r="CV93" s="249">
        <v>0</v>
      </c>
      <c r="CW93" s="249">
        <v>0</v>
      </c>
      <c r="CX93" s="249">
        <v>0</v>
      </c>
      <c r="CY93" s="249">
        <v>0</v>
      </c>
      <c r="CZ93" s="249">
        <v>0</v>
      </c>
      <c r="DA93" s="249">
        <v>0</v>
      </c>
      <c r="DB93" s="249">
        <v>0</v>
      </c>
      <c r="DC93" s="249">
        <v>0</v>
      </c>
      <c r="DD93" s="250">
        <v>0</v>
      </c>
    </row>
    <row r="94" spans="1:108" x14ac:dyDescent="0.15">
      <c r="A94" s="251" t="s">
        <v>197</v>
      </c>
      <c r="B94" s="252" t="s">
        <v>198</v>
      </c>
      <c r="C94" s="253">
        <v>0</v>
      </c>
      <c r="D94" s="253">
        <v>0</v>
      </c>
      <c r="E94" s="253">
        <v>0</v>
      </c>
      <c r="F94" s="253">
        <v>0</v>
      </c>
      <c r="G94" s="253">
        <v>0</v>
      </c>
      <c r="H94" s="253">
        <v>0</v>
      </c>
      <c r="I94" s="253">
        <v>0</v>
      </c>
      <c r="J94" s="253">
        <v>0</v>
      </c>
      <c r="K94" s="253">
        <v>0</v>
      </c>
      <c r="L94" s="253">
        <v>0</v>
      </c>
      <c r="M94" s="253">
        <v>0</v>
      </c>
      <c r="N94" s="253">
        <v>0</v>
      </c>
      <c r="O94" s="253">
        <v>0</v>
      </c>
      <c r="P94" s="253">
        <v>0</v>
      </c>
      <c r="Q94" s="253">
        <v>0</v>
      </c>
      <c r="R94" s="253">
        <v>0</v>
      </c>
      <c r="S94" s="253">
        <v>0</v>
      </c>
      <c r="T94" s="253">
        <v>0</v>
      </c>
      <c r="U94" s="253">
        <v>0</v>
      </c>
      <c r="V94" s="253">
        <v>0</v>
      </c>
      <c r="W94" s="253">
        <v>0</v>
      </c>
      <c r="X94" s="253">
        <v>0</v>
      </c>
      <c r="Y94" s="253">
        <v>0</v>
      </c>
      <c r="Z94" s="253">
        <v>0</v>
      </c>
      <c r="AA94" s="253">
        <v>0</v>
      </c>
      <c r="AB94" s="253">
        <v>0</v>
      </c>
      <c r="AC94" s="253">
        <v>0</v>
      </c>
      <c r="AD94" s="253">
        <v>0</v>
      </c>
      <c r="AE94" s="253">
        <v>0</v>
      </c>
      <c r="AF94" s="253">
        <v>0</v>
      </c>
      <c r="AG94" s="253">
        <v>0</v>
      </c>
      <c r="AH94" s="253">
        <v>0</v>
      </c>
      <c r="AI94" s="253">
        <v>0</v>
      </c>
      <c r="AJ94" s="253">
        <v>0</v>
      </c>
      <c r="AK94" s="253">
        <v>0</v>
      </c>
      <c r="AL94" s="253">
        <v>0</v>
      </c>
      <c r="AM94" s="253">
        <v>0</v>
      </c>
      <c r="AN94" s="253">
        <v>0</v>
      </c>
      <c r="AO94" s="253">
        <v>0</v>
      </c>
      <c r="AP94" s="253">
        <v>0</v>
      </c>
      <c r="AQ94" s="253">
        <v>0</v>
      </c>
      <c r="AR94" s="253">
        <v>0</v>
      </c>
      <c r="AS94" s="253">
        <v>0</v>
      </c>
      <c r="AT94" s="253">
        <v>0</v>
      </c>
      <c r="AU94" s="253">
        <v>0</v>
      </c>
      <c r="AV94" s="253">
        <v>0</v>
      </c>
      <c r="AW94" s="253">
        <v>0</v>
      </c>
      <c r="AX94" s="253">
        <v>0</v>
      </c>
      <c r="AY94" s="253">
        <v>0</v>
      </c>
      <c r="AZ94" s="253">
        <v>0</v>
      </c>
      <c r="BA94" s="253">
        <v>0</v>
      </c>
      <c r="BB94" s="253">
        <v>0</v>
      </c>
      <c r="BC94" s="253">
        <v>0</v>
      </c>
      <c r="BD94" s="253">
        <v>0</v>
      </c>
      <c r="BE94" s="253">
        <v>0</v>
      </c>
      <c r="BF94" s="253">
        <v>0</v>
      </c>
      <c r="BG94" s="253">
        <v>0</v>
      </c>
      <c r="BH94" s="253">
        <v>0</v>
      </c>
      <c r="BI94" s="253">
        <v>0</v>
      </c>
      <c r="BJ94" s="253">
        <v>0</v>
      </c>
      <c r="BK94" s="253">
        <v>0</v>
      </c>
      <c r="BL94" s="253">
        <v>0</v>
      </c>
      <c r="BM94" s="253">
        <v>0</v>
      </c>
      <c r="BN94" s="253">
        <v>0</v>
      </c>
      <c r="BO94" s="253">
        <v>0</v>
      </c>
      <c r="BP94" s="253">
        <v>0</v>
      </c>
      <c r="BQ94" s="253">
        <v>0</v>
      </c>
      <c r="BR94" s="253">
        <v>0</v>
      </c>
      <c r="BS94" s="253">
        <v>0</v>
      </c>
      <c r="BT94" s="253">
        <v>0</v>
      </c>
      <c r="BU94" s="253">
        <v>0</v>
      </c>
      <c r="BV94" s="253">
        <v>0</v>
      </c>
      <c r="BW94" s="253">
        <v>0</v>
      </c>
      <c r="BX94" s="253">
        <v>0</v>
      </c>
      <c r="BY94" s="253">
        <v>0</v>
      </c>
      <c r="BZ94" s="253">
        <v>0</v>
      </c>
      <c r="CA94" s="253">
        <v>0</v>
      </c>
      <c r="CB94" s="253">
        <v>0</v>
      </c>
      <c r="CC94" s="253">
        <v>0</v>
      </c>
      <c r="CD94" s="253">
        <v>0</v>
      </c>
      <c r="CE94" s="253">
        <v>0</v>
      </c>
      <c r="CF94" s="253">
        <v>0</v>
      </c>
      <c r="CG94" s="253">
        <v>0</v>
      </c>
      <c r="CH94" s="253">
        <v>0</v>
      </c>
      <c r="CI94" s="253">
        <v>0</v>
      </c>
      <c r="CJ94" s="253">
        <v>0</v>
      </c>
      <c r="CK94" s="253">
        <v>0</v>
      </c>
      <c r="CL94" s="253">
        <v>0</v>
      </c>
      <c r="CM94" s="253">
        <v>0</v>
      </c>
      <c r="CN94" s="253">
        <v>0</v>
      </c>
      <c r="CO94" s="253">
        <v>1.0077804617376926</v>
      </c>
      <c r="CP94" s="253">
        <v>0</v>
      </c>
      <c r="CQ94" s="253">
        <v>0</v>
      </c>
      <c r="CR94" s="253">
        <v>7.782928232650761E-4</v>
      </c>
      <c r="CS94" s="253">
        <v>0</v>
      </c>
      <c r="CT94" s="253">
        <v>0</v>
      </c>
      <c r="CU94" s="253">
        <v>0</v>
      </c>
      <c r="CV94" s="253">
        <v>0</v>
      </c>
      <c r="CW94" s="253">
        <v>0</v>
      </c>
      <c r="CX94" s="253">
        <v>0</v>
      </c>
      <c r="CY94" s="253">
        <v>0</v>
      </c>
      <c r="CZ94" s="253">
        <v>0</v>
      </c>
      <c r="DA94" s="253">
        <v>0</v>
      </c>
      <c r="DB94" s="253">
        <v>0</v>
      </c>
      <c r="DC94" s="253">
        <v>0</v>
      </c>
      <c r="DD94" s="254">
        <v>0</v>
      </c>
    </row>
    <row r="95" spans="1:108" x14ac:dyDescent="0.15">
      <c r="A95" s="255" t="s">
        <v>199</v>
      </c>
      <c r="B95" s="248" t="s">
        <v>200</v>
      </c>
      <c r="C95" s="249">
        <v>1.7569541684204142E-4</v>
      </c>
      <c r="D95" s="249">
        <v>3.0301830855195645E-4</v>
      </c>
      <c r="E95" s="249">
        <v>5.8791380951581599E-3</v>
      </c>
      <c r="F95" s="249">
        <v>3.3906451411118382E-5</v>
      </c>
      <c r="G95" s="249">
        <v>4.3951178494486539E-5</v>
      </c>
      <c r="H95" s="249">
        <v>0</v>
      </c>
      <c r="I95" s="249">
        <v>7.0863657522523939E-5</v>
      </c>
      <c r="J95" s="249">
        <v>1.1583887843717674E-4</v>
      </c>
      <c r="K95" s="249">
        <v>5.9572517127746039E-5</v>
      </c>
      <c r="L95" s="249">
        <v>7.6153759677946811E-5</v>
      </c>
      <c r="M95" s="249">
        <v>0</v>
      </c>
      <c r="N95" s="249">
        <v>2.9278215227456903E-5</v>
      </c>
      <c r="O95" s="249">
        <v>2.540883506617584E-5</v>
      </c>
      <c r="P95" s="249">
        <v>3.6796279997628779E-5</v>
      </c>
      <c r="Q95" s="249">
        <v>2.3369212738053901E-5</v>
      </c>
      <c r="R95" s="249">
        <v>5.596079341778167E-5</v>
      </c>
      <c r="S95" s="249">
        <v>2.4461962244463598E-5</v>
      </c>
      <c r="T95" s="249">
        <v>5.3353683892287204E-5</v>
      </c>
      <c r="U95" s="249">
        <v>3.14386282988179E-5</v>
      </c>
      <c r="V95" s="249">
        <v>6.6306573334117498E-5</v>
      </c>
      <c r="W95" s="249">
        <v>0</v>
      </c>
      <c r="X95" s="249">
        <v>2.5837913224968926E-5</v>
      </c>
      <c r="Y95" s="249">
        <v>0</v>
      </c>
      <c r="Z95" s="249">
        <v>1.064257299680279E-4</v>
      </c>
      <c r="AA95" s="249">
        <v>4.4969464462591017E-5</v>
      </c>
      <c r="AB95" s="249">
        <v>1.3945728848733106E-5</v>
      </c>
      <c r="AC95" s="249">
        <v>2.8004343349875253E-5</v>
      </c>
      <c r="AD95" s="249">
        <v>2.1150882805930404E-5</v>
      </c>
      <c r="AE95" s="249">
        <v>2.8891255508651429E-5</v>
      </c>
      <c r="AF95" s="249">
        <v>3.3776049083233825E-5</v>
      </c>
      <c r="AG95" s="249">
        <v>3.8240880149575136E-5</v>
      </c>
      <c r="AH95" s="249">
        <v>6.1882705179737386E-5</v>
      </c>
      <c r="AI95" s="249">
        <v>3.3404911061237947E-5</v>
      </c>
      <c r="AJ95" s="249">
        <v>4.6588957623780419E-5</v>
      </c>
      <c r="AK95" s="249">
        <v>0</v>
      </c>
      <c r="AL95" s="249">
        <v>0</v>
      </c>
      <c r="AM95" s="249">
        <v>0</v>
      </c>
      <c r="AN95" s="249">
        <v>2.4471033731128818E-5</v>
      </c>
      <c r="AO95" s="249">
        <v>5.0377915129648847E-5</v>
      </c>
      <c r="AP95" s="249">
        <v>2.1583431532704796E-5</v>
      </c>
      <c r="AQ95" s="249">
        <v>2.1303555295896212E-5</v>
      </c>
      <c r="AR95" s="249">
        <v>2.4651404547693818E-5</v>
      </c>
      <c r="AS95" s="249">
        <v>2.7028713987646664E-5</v>
      </c>
      <c r="AT95" s="249">
        <v>2.2812473808111514E-5</v>
      </c>
      <c r="AU95" s="249">
        <v>1.8977246655469732E-5</v>
      </c>
      <c r="AV95" s="249">
        <v>2.004330122081653E-5</v>
      </c>
      <c r="AW95" s="249">
        <v>1.8445277934823956E-5</v>
      </c>
      <c r="AX95" s="249">
        <v>2.4188693557736293E-5</v>
      </c>
      <c r="AY95" s="249">
        <v>1.4369297898472067E-5</v>
      </c>
      <c r="AZ95" s="249">
        <v>2.0603190592078523E-5</v>
      </c>
      <c r="BA95" s="249">
        <v>2.0830787545003531E-5</v>
      </c>
      <c r="BB95" s="249">
        <v>1.6211732833633767E-5</v>
      </c>
      <c r="BC95" s="249">
        <v>1.7677031243018359E-5</v>
      </c>
      <c r="BD95" s="249">
        <v>0</v>
      </c>
      <c r="BE95" s="249">
        <v>1.267878745876376E-5</v>
      </c>
      <c r="BF95" s="249">
        <v>1.5127937397777271E-5</v>
      </c>
      <c r="BG95" s="249">
        <v>3.645332201379368E-5</v>
      </c>
      <c r="BH95" s="249">
        <v>3.165488956601731E-5</v>
      </c>
      <c r="BI95" s="249">
        <v>2.5931885401008108E-5</v>
      </c>
      <c r="BJ95" s="249">
        <v>1.2650299931845084E-4</v>
      </c>
      <c r="BK95" s="249">
        <v>4.2783055390933533E-5</v>
      </c>
      <c r="BL95" s="249">
        <v>6.7731823253184962E-5</v>
      </c>
      <c r="BM95" s="249">
        <v>4.4486731853605774E-5</v>
      </c>
      <c r="BN95" s="249">
        <v>5.5346419345377807E-5</v>
      </c>
      <c r="BO95" s="249">
        <v>3.2077014258728601E-4</v>
      </c>
      <c r="BP95" s="249">
        <v>3.9054688859566783E-5</v>
      </c>
      <c r="BQ95" s="249">
        <v>3.129959999336354E-4</v>
      </c>
      <c r="BR95" s="249">
        <v>7.0863475189497088E-5</v>
      </c>
      <c r="BS95" s="249">
        <v>8.2808528749958067E-5</v>
      </c>
      <c r="BT95" s="249">
        <v>2.2247484384099237E-4</v>
      </c>
      <c r="BU95" s="249">
        <v>9.9631321571034905E-5</v>
      </c>
      <c r="BV95" s="249">
        <v>6.3814463167017729E-5</v>
      </c>
      <c r="BW95" s="249">
        <v>2.0231226182967351E-5</v>
      </c>
      <c r="BX95" s="249">
        <v>1.8400163401301122E-4</v>
      </c>
      <c r="BY95" s="249">
        <v>2.2825036482177243E-5</v>
      </c>
      <c r="BZ95" s="249">
        <v>1.197813044757562E-4</v>
      </c>
      <c r="CA95" s="249">
        <v>9.769909062557541E-4</v>
      </c>
      <c r="CB95" s="249">
        <v>2.4139709317428452E-4</v>
      </c>
      <c r="CC95" s="249">
        <v>5.0074026022183786E-5</v>
      </c>
      <c r="CD95" s="249">
        <v>2.8275319539095949E-2</v>
      </c>
      <c r="CE95" s="249">
        <v>1.5296401809362227E-3</v>
      </c>
      <c r="CF95" s="249">
        <v>1.1441903378730821E-4</v>
      </c>
      <c r="CG95" s="249">
        <v>1.9957489101095484E-3</v>
      </c>
      <c r="CH95" s="249">
        <v>6.4612079709557371E-4</v>
      </c>
      <c r="CI95" s="249">
        <v>8.8111227544207743E-5</v>
      </c>
      <c r="CJ95" s="249">
        <v>7.7695382209470268E-4</v>
      </c>
      <c r="CK95" s="249">
        <v>1.1082922743013411E-4</v>
      </c>
      <c r="CL95" s="249">
        <v>5.5932638520595825E-5</v>
      </c>
      <c r="CM95" s="249">
        <v>6.350905467239235E-5</v>
      </c>
      <c r="CN95" s="249">
        <v>1.8986013969271097E-5</v>
      </c>
      <c r="CO95" s="249">
        <v>1.6500461494334259E-2</v>
      </c>
      <c r="CP95" s="249">
        <v>1.0560923064422714</v>
      </c>
      <c r="CQ95" s="249">
        <v>3.71701121439438E-3</v>
      </c>
      <c r="CR95" s="249">
        <v>1.8329376655745076E-3</v>
      </c>
      <c r="CS95" s="249">
        <v>7.5070944391627357E-5</v>
      </c>
      <c r="CT95" s="249">
        <v>2.8162831027558904E-5</v>
      </c>
      <c r="CU95" s="249">
        <v>2.5269292657952914E-4</v>
      </c>
      <c r="CV95" s="249">
        <v>1.3764890426673464E-5</v>
      </c>
      <c r="CW95" s="249">
        <v>1.2468244419457019E-4</v>
      </c>
      <c r="CX95" s="249">
        <v>1.1789560118749529E-4</v>
      </c>
      <c r="CY95" s="249">
        <v>1.6323926119407735E-4</v>
      </c>
      <c r="CZ95" s="249">
        <v>6.275926196496731E-5</v>
      </c>
      <c r="DA95" s="249">
        <v>2.0189873277781707E-4</v>
      </c>
      <c r="DB95" s="249">
        <v>6.6236982051729495E-5</v>
      </c>
      <c r="DC95" s="249">
        <v>2.1724939249114893E-5</v>
      </c>
      <c r="DD95" s="250">
        <v>2.7883426183244564E-3</v>
      </c>
    </row>
    <row r="96" spans="1:108" x14ac:dyDescent="0.15">
      <c r="A96" s="255" t="s">
        <v>201</v>
      </c>
      <c r="B96" s="248" t="s">
        <v>202</v>
      </c>
      <c r="C96" s="249">
        <v>0</v>
      </c>
      <c r="D96" s="249">
        <v>0</v>
      </c>
      <c r="E96" s="249">
        <v>0</v>
      </c>
      <c r="F96" s="249">
        <v>0</v>
      </c>
      <c r="G96" s="249">
        <v>0</v>
      </c>
      <c r="H96" s="249">
        <v>0</v>
      </c>
      <c r="I96" s="249">
        <v>0</v>
      </c>
      <c r="J96" s="249">
        <v>0</v>
      </c>
      <c r="K96" s="249">
        <v>0</v>
      </c>
      <c r="L96" s="249">
        <v>0</v>
      </c>
      <c r="M96" s="249">
        <v>0</v>
      </c>
      <c r="N96" s="249">
        <v>0</v>
      </c>
      <c r="O96" s="249">
        <v>0</v>
      </c>
      <c r="P96" s="249">
        <v>0</v>
      </c>
      <c r="Q96" s="249">
        <v>0</v>
      </c>
      <c r="R96" s="249">
        <v>0</v>
      </c>
      <c r="S96" s="249">
        <v>0</v>
      </c>
      <c r="T96" s="249">
        <v>0</v>
      </c>
      <c r="U96" s="249">
        <v>0</v>
      </c>
      <c r="V96" s="249">
        <v>0</v>
      </c>
      <c r="W96" s="249">
        <v>0</v>
      </c>
      <c r="X96" s="249">
        <v>0</v>
      </c>
      <c r="Y96" s="249">
        <v>0</v>
      </c>
      <c r="Z96" s="249">
        <v>0</v>
      </c>
      <c r="AA96" s="249">
        <v>0</v>
      </c>
      <c r="AB96" s="249">
        <v>0</v>
      </c>
      <c r="AC96" s="249">
        <v>0</v>
      </c>
      <c r="AD96" s="249">
        <v>0</v>
      </c>
      <c r="AE96" s="249">
        <v>0</v>
      </c>
      <c r="AF96" s="249">
        <v>0</v>
      </c>
      <c r="AG96" s="249">
        <v>0</v>
      </c>
      <c r="AH96" s="249">
        <v>0</v>
      </c>
      <c r="AI96" s="249">
        <v>0</v>
      </c>
      <c r="AJ96" s="249">
        <v>0</v>
      </c>
      <c r="AK96" s="249">
        <v>0</v>
      </c>
      <c r="AL96" s="249">
        <v>0</v>
      </c>
      <c r="AM96" s="249">
        <v>0</v>
      </c>
      <c r="AN96" s="249">
        <v>0</v>
      </c>
      <c r="AO96" s="249">
        <v>0</v>
      </c>
      <c r="AP96" s="249">
        <v>0</v>
      </c>
      <c r="AQ96" s="249">
        <v>0</v>
      </c>
      <c r="AR96" s="249">
        <v>0</v>
      </c>
      <c r="AS96" s="249">
        <v>0</v>
      </c>
      <c r="AT96" s="249">
        <v>0</v>
      </c>
      <c r="AU96" s="249">
        <v>0</v>
      </c>
      <c r="AV96" s="249">
        <v>0</v>
      </c>
      <c r="AW96" s="249">
        <v>0</v>
      </c>
      <c r="AX96" s="249">
        <v>0</v>
      </c>
      <c r="AY96" s="249">
        <v>0</v>
      </c>
      <c r="AZ96" s="249">
        <v>0</v>
      </c>
      <c r="BA96" s="249">
        <v>0</v>
      </c>
      <c r="BB96" s="249">
        <v>0</v>
      </c>
      <c r="BC96" s="249">
        <v>0</v>
      </c>
      <c r="BD96" s="249">
        <v>0</v>
      </c>
      <c r="BE96" s="249">
        <v>0</v>
      </c>
      <c r="BF96" s="249">
        <v>0</v>
      </c>
      <c r="BG96" s="249">
        <v>0</v>
      </c>
      <c r="BH96" s="249">
        <v>0</v>
      </c>
      <c r="BI96" s="249">
        <v>0</v>
      </c>
      <c r="BJ96" s="249">
        <v>0</v>
      </c>
      <c r="BK96" s="249">
        <v>0</v>
      </c>
      <c r="BL96" s="249">
        <v>0</v>
      </c>
      <c r="BM96" s="249">
        <v>0</v>
      </c>
      <c r="BN96" s="249">
        <v>0</v>
      </c>
      <c r="BO96" s="249">
        <v>0</v>
      </c>
      <c r="BP96" s="249">
        <v>0</v>
      </c>
      <c r="BQ96" s="249">
        <v>0</v>
      </c>
      <c r="BR96" s="249">
        <v>0</v>
      </c>
      <c r="BS96" s="249">
        <v>0</v>
      </c>
      <c r="BT96" s="249">
        <v>0</v>
      </c>
      <c r="BU96" s="249">
        <v>0</v>
      </c>
      <c r="BV96" s="249">
        <v>0</v>
      </c>
      <c r="BW96" s="249">
        <v>0</v>
      </c>
      <c r="BX96" s="249">
        <v>0</v>
      </c>
      <c r="BY96" s="249">
        <v>0</v>
      </c>
      <c r="BZ96" s="249">
        <v>0</v>
      </c>
      <c r="CA96" s="249">
        <v>0</v>
      </c>
      <c r="CB96" s="249">
        <v>0</v>
      </c>
      <c r="CC96" s="249">
        <v>0</v>
      </c>
      <c r="CD96" s="249">
        <v>0</v>
      </c>
      <c r="CE96" s="249">
        <v>0</v>
      </c>
      <c r="CF96" s="249">
        <v>0</v>
      </c>
      <c r="CG96" s="249">
        <v>0</v>
      </c>
      <c r="CH96" s="249">
        <v>0</v>
      </c>
      <c r="CI96" s="249">
        <v>0</v>
      </c>
      <c r="CJ96" s="249">
        <v>0</v>
      </c>
      <c r="CK96" s="249">
        <v>0</v>
      </c>
      <c r="CL96" s="249">
        <v>0</v>
      </c>
      <c r="CM96" s="249">
        <v>0</v>
      </c>
      <c r="CN96" s="249">
        <v>0</v>
      </c>
      <c r="CO96" s="249">
        <v>0</v>
      </c>
      <c r="CP96" s="249">
        <v>0</v>
      </c>
      <c r="CQ96" s="249">
        <v>1</v>
      </c>
      <c r="CR96" s="249">
        <v>0</v>
      </c>
      <c r="CS96" s="249">
        <v>0</v>
      </c>
      <c r="CT96" s="249">
        <v>0</v>
      </c>
      <c r="CU96" s="249">
        <v>0</v>
      </c>
      <c r="CV96" s="249">
        <v>0</v>
      </c>
      <c r="CW96" s="249">
        <v>0</v>
      </c>
      <c r="CX96" s="249">
        <v>0</v>
      </c>
      <c r="CY96" s="249">
        <v>0</v>
      </c>
      <c r="CZ96" s="249">
        <v>0</v>
      </c>
      <c r="DA96" s="249">
        <v>0</v>
      </c>
      <c r="DB96" s="249">
        <v>0</v>
      </c>
      <c r="DC96" s="249">
        <v>0</v>
      </c>
      <c r="DD96" s="250">
        <v>0</v>
      </c>
    </row>
    <row r="97" spans="1:108" x14ac:dyDescent="0.15">
      <c r="A97" s="255" t="s">
        <v>203</v>
      </c>
      <c r="B97" s="248" t="s">
        <v>204</v>
      </c>
      <c r="C97" s="249">
        <v>0</v>
      </c>
      <c r="D97" s="249">
        <v>0</v>
      </c>
      <c r="E97" s="249">
        <v>0</v>
      </c>
      <c r="F97" s="249">
        <v>0</v>
      </c>
      <c r="G97" s="249">
        <v>0</v>
      </c>
      <c r="H97" s="249">
        <v>0</v>
      </c>
      <c r="I97" s="249">
        <v>0</v>
      </c>
      <c r="J97" s="249">
        <v>0</v>
      </c>
      <c r="K97" s="249">
        <v>0</v>
      </c>
      <c r="L97" s="249">
        <v>0</v>
      </c>
      <c r="M97" s="249">
        <v>0</v>
      </c>
      <c r="N97" s="249">
        <v>0</v>
      </c>
      <c r="O97" s="249">
        <v>0</v>
      </c>
      <c r="P97" s="249">
        <v>0</v>
      </c>
      <c r="Q97" s="249">
        <v>0</v>
      </c>
      <c r="R97" s="249">
        <v>0</v>
      </c>
      <c r="S97" s="249">
        <v>0</v>
      </c>
      <c r="T97" s="249">
        <v>0</v>
      </c>
      <c r="U97" s="249">
        <v>0</v>
      </c>
      <c r="V97" s="249">
        <v>0</v>
      </c>
      <c r="W97" s="249">
        <v>0</v>
      </c>
      <c r="X97" s="249">
        <v>0</v>
      </c>
      <c r="Y97" s="249">
        <v>0</v>
      </c>
      <c r="Z97" s="249">
        <v>0</v>
      </c>
      <c r="AA97" s="249">
        <v>0</v>
      </c>
      <c r="AB97" s="249">
        <v>0</v>
      </c>
      <c r="AC97" s="249">
        <v>0</v>
      </c>
      <c r="AD97" s="249">
        <v>0</v>
      </c>
      <c r="AE97" s="249">
        <v>0</v>
      </c>
      <c r="AF97" s="249">
        <v>0</v>
      </c>
      <c r="AG97" s="249">
        <v>0</v>
      </c>
      <c r="AH97" s="249">
        <v>0</v>
      </c>
      <c r="AI97" s="249">
        <v>0</v>
      </c>
      <c r="AJ97" s="249">
        <v>0</v>
      </c>
      <c r="AK97" s="249">
        <v>0</v>
      </c>
      <c r="AL97" s="249">
        <v>0</v>
      </c>
      <c r="AM97" s="249">
        <v>0</v>
      </c>
      <c r="AN97" s="249">
        <v>0</v>
      </c>
      <c r="AO97" s="249">
        <v>0</v>
      </c>
      <c r="AP97" s="249">
        <v>0</v>
      </c>
      <c r="AQ97" s="249">
        <v>0</v>
      </c>
      <c r="AR97" s="249">
        <v>0</v>
      </c>
      <c r="AS97" s="249">
        <v>0</v>
      </c>
      <c r="AT97" s="249">
        <v>0</v>
      </c>
      <c r="AU97" s="249">
        <v>0</v>
      </c>
      <c r="AV97" s="249">
        <v>0</v>
      </c>
      <c r="AW97" s="249">
        <v>0</v>
      </c>
      <c r="AX97" s="249">
        <v>0</v>
      </c>
      <c r="AY97" s="249">
        <v>0</v>
      </c>
      <c r="AZ97" s="249">
        <v>0</v>
      </c>
      <c r="BA97" s="249">
        <v>0</v>
      </c>
      <c r="BB97" s="249">
        <v>0</v>
      </c>
      <c r="BC97" s="249">
        <v>0</v>
      </c>
      <c r="BD97" s="249">
        <v>0</v>
      </c>
      <c r="BE97" s="249">
        <v>0</v>
      </c>
      <c r="BF97" s="249">
        <v>0</v>
      </c>
      <c r="BG97" s="249">
        <v>0</v>
      </c>
      <c r="BH97" s="249">
        <v>0</v>
      </c>
      <c r="BI97" s="249">
        <v>0</v>
      </c>
      <c r="BJ97" s="249">
        <v>0</v>
      </c>
      <c r="BK97" s="249">
        <v>0</v>
      </c>
      <c r="BL97" s="249">
        <v>0</v>
      </c>
      <c r="BM97" s="249">
        <v>0</v>
      </c>
      <c r="BN97" s="249">
        <v>0</v>
      </c>
      <c r="BO97" s="249">
        <v>0</v>
      </c>
      <c r="BP97" s="249">
        <v>0</v>
      </c>
      <c r="BQ97" s="249">
        <v>0</v>
      </c>
      <c r="BR97" s="249">
        <v>0</v>
      </c>
      <c r="BS97" s="249">
        <v>0</v>
      </c>
      <c r="BT97" s="249">
        <v>0</v>
      </c>
      <c r="BU97" s="249">
        <v>0</v>
      </c>
      <c r="BV97" s="249">
        <v>0</v>
      </c>
      <c r="BW97" s="249">
        <v>0</v>
      </c>
      <c r="BX97" s="249">
        <v>0</v>
      </c>
      <c r="BY97" s="249">
        <v>0</v>
      </c>
      <c r="BZ97" s="249">
        <v>0</v>
      </c>
      <c r="CA97" s="249">
        <v>0</v>
      </c>
      <c r="CB97" s="249">
        <v>0</v>
      </c>
      <c r="CC97" s="249">
        <v>0</v>
      </c>
      <c r="CD97" s="249">
        <v>0</v>
      </c>
      <c r="CE97" s="249">
        <v>0</v>
      </c>
      <c r="CF97" s="249">
        <v>0</v>
      </c>
      <c r="CG97" s="249">
        <v>0</v>
      </c>
      <c r="CH97" s="249">
        <v>0</v>
      </c>
      <c r="CI97" s="249">
        <v>0</v>
      </c>
      <c r="CJ97" s="249">
        <v>0</v>
      </c>
      <c r="CK97" s="249">
        <v>0</v>
      </c>
      <c r="CL97" s="249">
        <v>0</v>
      </c>
      <c r="CM97" s="249">
        <v>0</v>
      </c>
      <c r="CN97" s="249">
        <v>0</v>
      </c>
      <c r="CO97" s="249">
        <v>0</v>
      </c>
      <c r="CP97" s="249">
        <v>0</v>
      </c>
      <c r="CQ97" s="249">
        <v>0</v>
      </c>
      <c r="CR97" s="249">
        <v>1</v>
      </c>
      <c r="CS97" s="249">
        <v>0</v>
      </c>
      <c r="CT97" s="249">
        <v>0</v>
      </c>
      <c r="CU97" s="249">
        <v>0</v>
      </c>
      <c r="CV97" s="249">
        <v>0</v>
      </c>
      <c r="CW97" s="249">
        <v>0</v>
      </c>
      <c r="CX97" s="249">
        <v>0</v>
      </c>
      <c r="CY97" s="249">
        <v>0</v>
      </c>
      <c r="CZ97" s="249">
        <v>0</v>
      </c>
      <c r="DA97" s="249">
        <v>0</v>
      </c>
      <c r="DB97" s="249">
        <v>0</v>
      </c>
      <c r="DC97" s="249">
        <v>0</v>
      </c>
      <c r="DD97" s="250">
        <v>0</v>
      </c>
    </row>
    <row r="98" spans="1:108" x14ac:dyDescent="0.15">
      <c r="A98" s="255" t="s">
        <v>205</v>
      </c>
      <c r="B98" s="248" t="s">
        <v>428</v>
      </c>
      <c r="C98" s="249">
        <v>5.1010019548461871E-4</v>
      </c>
      <c r="D98" s="249">
        <v>1.4775797663244411E-3</v>
      </c>
      <c r="E98" s="249">
        <v>2.527700871194887E-3</v>
      </c>
      <c r="F98" s="249">
        <v>9.1825537131376693E-4</v>
      </c>
      <c r="G98" s="249">
        <v>1.575044550492765E-2</v>
      </c>
      <c r="H98" s="249">
        <v>0</v>
      </c>
      <c r="I98" s="249">
        <v>4.4733884024674752E-3</v>
      </c>
      <c r="J98" s="249">
        <v>2.813571700044263E-3</v>
      </c>
      <c r="K98" s="249">
        <v>5.170470775548882E-3</v>
      </c>
      <c r="L98" s="249">
        <v>4.3513771387273274E-3</v>
      </c>
      <c r="M98" s="249">
        <v>0</v>
      </c>
      <c r="N98" s="249">
        <v>2.2037779797756127E-3</v>
      </c>
      <c r="O98" s="249">
        <v>2.3444184775519568E-3</v>
      </c>
      <c r="P98" s="249">
        <v>2.0340235534763379E-3</v>
      </c>
      <c r="Q98" s="249">
        <v>3.9416670760197264E-3</v>
      </c>
      <c r="R98" s="249">
        <v>2.4228183680441015E-3</v>
      </c>
      <c r="S98" s="249">
        <v>2.6490428904204508E-3</v>
      </c>
      <c r="T98" s="249">
        <v>1.6297713545543541E-3</v>
      </c>
      <c r="U98" s="249">
        <v>2.5705885116454642E-3</v>
      </c>
      <c r="V98" s="249">
        <v>7.1591545809078358E-3</v>
      </c>
      <c r="W98" s="249">
        <v>0</v>
      </c>
      <c r="X98" s="249">
        <v>2.076584695922791E-3</v>
      </c>
      <c r="Y98" s="249">
        <v>0</v>
      </c>
      <c r="Z98" s="249">
        <v>6.1217536143278028E-3</v>
      </c>
      <c r="AA98" s="249">
        <v>2.263475285702244E-3</v>
      </c>
      <c r="AB98" s="249">
        <v>3.0866852178942499E-4</v>
      </c>
      <c r="AC98" s="249">
        <v>2.1373948993983183E-3</v>
      </c>
      <c r="AD98" s="249">
        <v>1.2503748481238338E-3</v>
      </c>
      <c r="AE98" s="249">
        <v>2.7349609766493766E-3</v>
      </c>
      <c r="AF98" s="249">
        <v>8.0849948322511971E-4</v>
      </c>
      <c r="AG98" s="249">
        <v>1.1933491837466941E-3</v>
      </c>
      <c r="AH98" s="249">
        <v>4.461593679329484E-3</v>
      </c>
      <c r="AI98" s="249">
        <v>1.8966668618121507E-3</v>
      </c>
      <c r="AJ98" s="249">
        <v>1.2918884013677153E-3</v>
      </c>
      <c r="AK98" s="249">
        <v>0</v>
      </c>
      <c r="AL98" s="249">
        <v>0</v>
      </c>
      <c r="AM98" s="249">
        <v>0</v>
      </c>
      <c r="AN98" s="249">
        <v>1.5077438121373539E-3</v>
      </c>
      <c r="AO98" s="249">
        <v>1.9793053550881158E-3</v>
      </c>
      <c r="AP98" s="249">
        <v>1.2918583413689855E-3</v>
      </c>
      <c r="AQ98" s="249">
        <v>1.9154371385214045E-3</v>
      </c>
      <c r="AR98" s="249">
        <v>2.0204611921108527E-3</v>
      </c>
      <c r="AS98" s="249">
        <v>3.9910816549958957E-3</v>
      </c>
      <c r="AT98" s="249">
        <v>4.9497127913647352E-3</v>
      </c>
      <c r="AU98" s="249">
        <v>2.1485554575795072E-3</v>
      </c>
      <c r="AV98" s="249">
        <v>1.9812605085634161E-3</v>
      </c>
      <c r="AW98" s="249">
        <v>1.9087222068506935E-3</v>
      </c>
      <c r="AX98" s="249">
        <v>1.7472581205133463E-3</v>
      </c>
      <c r="AY98" s="249">
        <v>6.0288081880185192E-4</v>
      </c>
      <c r="AZ98" s="249">
        <v>1.7430194677790646E-3</v>
      </c>
      <c r="BA98" s="249">
        <v>1.1362417301954387E-3</v>
      </c>
      <c r="BB98" s="249">
        <v>2.0905738928323602E-3</v>
      </c>
      <c r="BC98" s="249">
        <v>1.1018666582162751E-3</v>
      </c>
      <c r="BD98" s="249">
        <v>0</v>
      </c>
      <c r="BE98" s="249">
        <v>7.0686127779612988E-4</v>
      </c>
      <c r="BF98" s="249">
        <v>6.050779510041812E-4</v>
      </c>
      <c r="BG98" s="249">
        <v>1.3306319748444457E-3</v>
      </c>
      <c r="BH98" s="249">
        <v>1.6805455554980493E-3</v>
      </c>
      <c r="BI98" s="249">
        <v>1.831661797946951E-3</v>
      </c>
      <c r="BJ98" s="249">
        <v>3.8661020676987023E-3</v>
      </c>
      <c r="BK98" s="249">
        <v>1.7106561096102357E-3</v>
      </c>
      <c r="BL98" s="249">
        <v>4.0575367104495998E-3</v>
      </c>
      <c r="BM98" s="249">
        <v>3.4274574068350805E-3</v>
      </c>
      <c r="BN98" s="249">
        <v>2.2069091084373224E-3</v>
      </c>
      <c r="BO98" s="249">
        <v>5.0419301642926932E-3</v>
      </c>
      <c r="BP98" s="249">
        <v>6.6647311813159207E-3</v>
      </c>
      <c r="BQ98" s="249">
        <v>1.3045879647955038E-2</v>
      </c>
      <c r="BR98" s="249">
        <v>4.0245102036768768E-3</v>
      </c>
      <c r="BS98" s="249">
        <v>1.5300769107098964E-3</v>
      </c>
      <c r="BT98" s="249">
        <v>6.0119948484379905E-3</v>
      </c>
      <c r="BU98" s="249">
        <v>3.2015828978707024E-3</v>
      </c>
      <c r="BV98" s="249">
        <v>2.7291746302545552E-3</v>
      </c>
      <c r="BW98" s="249">
        <v>5.7300233114613468E-4</v>
      </c>
      <c r="BX98" s="249">
        <v>2.5632456872069919E-3</v>
      </c>
      <c r="BY98" s="249">
        <v>1.12401818047981E-3</v>
      </c>
      <c r="BZ98" s="249">
        <v>1.5929957624965694E-3</v>
      </c>
      <c r="CA98" s="249">
        <v>4.4132893483463352E-3</v>
      </c>
      <c r="CB98" s="249">
        <v>1.3524785715629153E-3</v>
      </c>
      <c r="CC98" s="249">
        <v>2.2269952504386406E-3</v>
      </c>
      <c r="CD98" s="249">
        <v>8.1471635723769087E-3</v>
      </c>
      <c r="CE98" s="249">
        <v>4.9737655302822276E-3</v>
      </c>
      <c r="CF98" s="249">
        <v>4.3072815470442181E-4</v>
      </c>
      <c r="CG98" s="249">
        <v>3.0238901211736987E-3</v>
      </c>
      <c r="CH98" s="249">
        <v>6.2219027287579737E-3</v>
      </c>
      <c r="CI98" s="249">
        <v>2.5688005582906633E-3</v>
      </c>
      <c r="CJ98" s="249">
        <v>4.089533846695052E-3</v>
      </c>
      <c r="CK98" s="249">
        <v>5.9396987146873694E-3</v>
      </c>
      <c r="CL98" s="249">
        <v>5.4752588587585551E-4</v>
      </c>
      <c r="CM98" s="249">
        <v>1.135564031757343E-3</v>
      </c>
      <c r="CN98" s="249">
        <v>3.6614073560305277E-3</v>
      </c>
      <c r="CO98" s="249">
        <v>2.9518693917912433E-3</v>
      </c>
      <c r="CP98" s="249">
        <v>1.808417738363369E-3</v>
      </c>
      <c r="CQ98" s="249">
        <v>7.0901784198196195E-4</v>
      </c>
      <c r="CR98" s="249">
        <v>1.3739113809743714E-3</v>
      </c>
      <c r="CS98" s="249">
        <v>1.0007216209959873</v>
      </c>
      <c r="CT98" s="249">
        <v>3.7748437623058668E-3</v>
      </c>
      <c r="CU98" s="249">
        <v>6.4577232019271229E-3</v>
      </c>
      <c r="CV98" s="249">
        <v>2.276217785774345E-3</v>
      </c>
      <c r="CW98" s="249">
        <v>6.1518063343871414E-3</v>
      </c>
      <c r="CX98" s="249">
        <v>4.2875405026362315E-3</v>
      </c>
      <c r="CY98" s="249">
        <v>3.6053780248078713E-3</v>
      </c>
      <c r="CZ98" s="249">
        <v>3.8860285573417519E-3</v>
      </c>
      <c r="DA98" s="249">
        <v>1.9539434433376673E-2</v>
      </c>
      <c r="DB98" s="249">
        <v>2.5439722951190718E-3</v>
      </c>
      <c r="DC98" s="249">
        <v>6.7814913747918631E-4</v>
      </c>
      <c r="DD98" s="250">
        <v>8.3343650589598299E-3</v>
      </c>
    </row>
    <row r="99" spans="1:108" x14ac:dyDescent="0.15">
      <c r="A99" s="251" t="s">
        <v>206</v>
      </c>
      <c r="B99" s="252" t="s">
        <v>207</v>
      </c>
      <c r="C99" s="253">
        <v>6.3664063582015559E-3</v>
      </c>
      <c r="D99" s="253">
        <v>6.9446413819511648E-3</v>
      </c>
      <c r="E99" s="253">
        <v>7.4962652706848524E-3</v>
      </c>
      <c r="F99" s="253">
        <v>9.4276207580628723E-3</v>
      </c>
      <c r="G99" s="253">
        <v>4.2770749609283686E-3</v>
      </c>
      <c r="H99" s="253">
        <v>0</v>
      </c>
      <c r="I99" s="253">
        <v>2.2233320502601801E-2</v>
      </c>
      <c r="J99" s="253">
        <v>4.7590025841032025E-3</v>
      </c>
      <c r="K99" s="253">
        <v>2.7902653892999171E-3</v>
      </c>
      <c r="L99" s="253">
        <v>2.9267552311129188E-3</v>
      </c>
      <c r="M99" s="253">
        <v>0</v>
      </c>
      <c r="N99" s="253">
        <v>3.3919318601471691E-3</v>
      </c>
      <c r="O99" s="253">
        <v>3.7150206828352014E-3</v>
      </c>
      <c r="P99" s="253">
        <v>9.5095840427350774E-3</v>
      </c>
      <c r="Q99" s="253">
        <v>5.5150560993695264E-3</v>
      </c>
      <c r="R99" s="253">
        <v>3.66664036530666E-3</v>
      </c>
      <c r="S99" s="253">
        <v>2.9230729419857941E-3</v>
      </c>
      <c r="T99" s="253">
        <v>7.9488127341303533E-3</v>
      </c>
      <c r="U99" s="253">
        <v>3.1689656031812473E-3</v>
      </c>
      <c r="V99" s="253">
        <v>1.1615551634902473E-2</v>
      </c>
      <c r="W99" s="253">
        <v>0</v>
      </c>
      <c r="X99" s="253">
        <v>2.63512702084633E-3</v>
      </c>
      <c r="Y99" s="253">
        <v>0</v>
      </c>
      <c r="Z99" s="253">
        <v>2.2400284491866851E-3</v>
      </c>
      <c r="AA99" s="253">
        <v>3.2150268104154155E-3</v>
      </c>
      <c r="AB99" s="253">
        <v>2.5617032432994166E-4</v>
      </c>
      <c r="AC99" s="253">
        <v>1.3736308648043477E-2</v>
      </c>
      <c r="AD99" s="253">
        <v>3.6779023844406896E-3</v>
      </c>
      <c r="AE99" s="253">
        <v>4.1419084388252311E-3</v>
      </c>
      <c r="AF99" s="253">
        <v>3.9102030825151372E-3</v>
      </c>
      <c r="AG99" s="253">
        <v>5.243823803513961E-3</v>
      </c>
      <c r="AH99" s="253">
        <v>9.2183841326079225E-3</v>
      </c>
      <c r="AI99" s="253">
        <v>3.9475745548058772E-3</v>
      </c>
      <c r="AJ99" s="253">
        <v>9.2858048697101649E-3</v>
      </c>
      <c r="AK99" s="253">
        <v>0</v>
      </c>
      <c r="AL99" s="253">
        <v>0</v>
      </c>
      <c r="AM99" s="253">
        <v>0</v>
      </c>
      <c r="AN99" s="253">
        <v>3.1457807542382638E-3</v>
      </c>
      <c r="AO99" s="253">
        <v>7.378970913084211E-3</v>
      </c>
      <c r="AP99" s="253">
        <v>4.3200376807300224E-3</v>
      </c>
      <c r="AQ99" s="253">
        <v>3.4434274156829978E-3</v>
      </c>
      <c r="AR99" s="253">
        <v>4.8980698547737341E-3</v>
      </c>
      <c r="AS99" s="253">
        <v>4.6626094183544872E-3</v>
      </c>
      <c r="AT99" s="253">
        <v>4.7052175050473159E-3</v>
      </c>
      <c r="AU99" s="253">
        <v>3.5404656461819964E-3</v>
      </c>
      <c r="AV99" s="253">
        <v>9.0090158710857092E-3</v>
      </c>
      <c r="AW99" s="253">
        <v>5.4513866386779923E-3</v>
      </c>
      <c r="AX99" s="253">
        <v>9.2349221334881333E-3</v>
      </c>
      <c r="AY99" s="253">
        <v>3.337221528936229E-3</v>
      </c>
      <c r="AZ99" s="253">
        <v>3.2750159913880542E-3</v>
      </c>
      <c r="BA99" s="253">
        <v>4.9837071048667667E-3</v>
      </c>
      <c r="BB99" s="253">
        <v>2.9427659089830823E-3</v>
      </c>
      <c r="BC99" s="253">
        <v>2.5652668541692666E-3</v>
      </c>
      <c r="BD99" s="253">
        <v>0</v>
      </c>
      <c r="BE99" s="253">
        <v>2.5673040692210962E-3</v>
      </c>
      <c r="BF99" s="253">
        <v>3.4810116617579605E-3</v>
      </c>
      <c r="BG99" s="253">
        <v>4.7673328855313748E-3</v>
      </c>
      <c r="BH99" s="253">
        <v>1.1605574830538626E-2</v>
      </c>
      <c r="BI99" s="253">
        <v>6.2025865863758441E-3</v>
      </c>
      <c r="BJ99" s="253">
        <v>3.2561339561056397E-2</v>
      </c>
      <c r="BK99" s="253">
        <v>1.3928801091449736E-2</v>
      </c>
      <c r="BL99" s="253">
        <v>9.0981401719241965E-3</v>
      </c>
      <c r="BM99" s="253">
        <v>2.6718851235077657E-2</v>
      </c>
      <c r="BN99" s="253">
        <v>3.5440770651823071E-2</v>
      </c>
      <c r="BO99" s="253">
        <v>8.5012175687526059E-3</v>
      </c>
      <c r="BP99" s="253">
        <v>5.9327639023236999E-3</v>
      </c>
      <c r="BQ99" s="253">
        <v>4.292798337834549E-3</v>
      </c>
      <c r="BR99" s="253">
        <v>6.694617699923259E-3</v>
      </c>
      <c r="BS99" s="253">
        <v>9.6415304169383698E-3</v>
      </c>
      <c r="BT99" s="253">
        <v>7.7358181962414599E-3</v>
      </c>
      <c r="BU99" s="253">
        <v>3.9338916016578877E-3</v>
      </c>
      <c r="BV99" s="253">
        <v>2.8898009768543137E-3</v>
      </c>
      <c r="BW99" s="253">
        <v>9.0884612913995377E-4</v>
      </c>
      <c r="BX99" s="253">
        <v>3.0279780206927333E-3</v>
      </c>
      <c r="BY99" s="253">
        <v>2.5980418230830025E-3</v>
      </c>
      <c r="BZ99" s="253">
        <v>8.0675006721986867E-2</v>
      </c>
      <c r="CA99" s="253">
        <v>5.4495168621008453E-3</v>
      </c>
      <c r="CB99" s="253">
        <v>5.8563993997285485E-2</v>
      </c>
      <c r="CC99" s="253">
        <v>9.2932773275748223E-3</v>
      </c>
      <c r="CD99" s="253">
        <v>4.9749089018131668E-3</v>
      </c>
      <c r="CE99" s="253">
        <v>7.9757836025772313E-3</v>
      </c>
      <c r="CF99" s="253">
        <v>2.1281005720323654E-3</v>
      </c>
      <c r="CG99" s="253">
        <v>1.1134966566470981E-2</v>
      </c>
      <c r="CH99" s="253">
        <v>1.1198161022709695E-2</v>
      </c>
      <c r="CI99" s="253">
        <v>9.5122097008195419E-3</v>
      </c>
      <c r="CJ99" s="253">
        <v>3.9774566499132163E-2</v>
      </c>
      <c r="CK99" s="253">
        <v>8.4909973885308916E-3</v>
      </c>
      <c r="CL99" s="253">
        <v>9.5414767121042542E-3</v>
      </c>
      <c r="CM99" s="253">
        <v>3.3332511865888535E-3</v>
      </c>
      <c r="CN99" s="253">
        <v>1.9129708724772792E-3</v>
      </c>
      <c r="CO99" s="253">
        <v>5.9795304022086451E-3</v>
      </c>
      <c r="CP99" s="253">
        <v>8.81498248331305E-3</v>
      </c>
      <c r="CQ99" s="253">
        <v>7.2527667665621375E-3</v>
      </c>
      <c r="CR99" s="253">
        <v>1.4192250453194779E-2</v>
      </c>
      <c r="CS99" s="253">
        <v>7.7531328626145824E-3</v>
      </c>
      <c r="CT99" s="253">
        <v>1.0035319797519833</v>
      </c>
      <c r="CU99" s="253">
        <v>6.7802110809776451E-3</v>
      </c>
      <c r="CV99" s="253">
        <v>3.982034345693131E-3</v>
      </c>
      <c r="CW99" s="253">
        <v>9.5932266938474151E-3</v>
      </c>
      <c r="CX99" s="253">
        <v>1.2317232517807376E-2</v>
      </c>
      <c r="CY99" s="253">
        <v>3.08298182091425E-3</v>
      </c>
      <c r="CZ99" s="253">
        <v>5.1422763610391616E-3</v>
      </c>
      <c r="DA99" s="253">
        <v>8.6469605496465839E-3</v>
      </c>
      <c r="DB99" s="253">
        <v>3.9031047811109994E-3</v>
      </c>
      <c r="DC99" s="253">
        <v>2.1997065521269709E-3</v>
      </c>
      <c r="DD99" s="254">
        <v>7.4435215710031317E-3</v>
      </c>
    </row>
    <row r="100" spans="1:108" x14ac:dyDescent="0.15">
      <c r="A100" s="255" t="s">
        <v>208</v>
      </c>
      <c r="B100" s="248" t="s">
        <v>209</v>
      </c>
      <c r="C100" s="249">
        <v>8.6427040057022412E-4</v>
      </c>
      <c r="D100" s="249">
        <v>7.8658441935994434E-4</v>
      </c>
      <c r="E100" s="249">
        <v>2.4226005651190909E-3</v>
      </c>
      <c r="F100" s="249">
        <v>1.9113929656882709E-3</v>
      </c>
      <c r="G100" s="249">
        <v>9.8307536325734752E-4</v>
      </c>
      <c r="H100" s="249">
        <v>0</v>
      </c>
      <c r="I100" s="249">
        <v>2.0630811449885034E-3</v>
      </c>
      <c r="J100" s="249">
        <v>2.3760576888175677E-3</v>
      </c>
      <c r="K100" s="249">
        <v>5.036770312117223E-3</v>
      </c>
      <c r="L100" s="249">
        <v>9.5334865003149989E-4</v>
      </c>
      <c r="M100" s="249">
        <v>0</v>
      </c>
      <c r="N100" s="249">
        <v>1.0496875659331442E-3</v>
      </c>
      <c r="O100" s="249">
        <v>3.3987634313884271E-3</v>
      </c>
      <c r="P100" s="249">
        <v>1.5821666484663055E-3</v>
      </c>
      <c r="Q100" s="249">
        <v>3.8099285701243047E-3</v>
      </c>
      <c r="R100" s="249">
        <v>1.5119203039095262E-3</v>
      </c>
      <c r="S100" s="249">
        <v>1.4469019064485213E-3</v>
      </c>
      <c r="T100" s="249">
        <v>1.378421052332807E-3</v>
      </c>
      <c r="U100" s="249">
        <v>2.2331046787161845E-3</v>
      </c>
      <c r="V100" s="249">
        <v>2.7943184220316389E-3</v>
      </c>
      <c r="W100" s="249">
        <v>0</v>
      </c>
      <c r="X100" s="249">
        <v>1.0607457992665771E-3</v>
      </c>
      <c r="Y100" s="249">
        <v>0</v>
      </c>
      <c r="Z100" s="249">
        <v>2.4584519157597382E-2</v>
      </c>
      <c r="AA100" s="249">
        <v>1.41900565185826E-2</v>
      </c>
      <c r="AB100" s="249">
        <v>2.1297890717190103E-4</v>
      </c>
      <c r="AC100" s="249">
        <v>6.9355047215841742E-4</v>
      </c>
      <c r="AD100" s="249">
        <v>3.0331654754535086E-3</v>
      </c>
      <c r="AE100" s="249">
        <v>4.1143846629894155E-3</v>
      </c>
      <c r="AF100" s="249">
        <v>1.8178752755529048E-3</v>
      </c>
      <c r="AG100" s="249">
        <v>1.1821710975452406E-3</v>
      </c>
      <c r="AH100" s="249">
        <v>1.1537939232323529E-3</v>
      </c>
      <c r="AI100" s="249">
        <v>4.2775320608124398E-3</v>
      </c>
      <c r="AJ100" s="249">
        <v>2.4593345908089088E-3</v>
      </c>
      <c r="AK100" s="249">
        <v>0</v>
      </c>
      <c r="AL100" s="249">
        <v>0</v>
      </c>
      <c r="AM100" s="249">
        <v>0</v>
      </c>
      <c r="AN100" s="249">
        <v>6.6355648296318099E-4</v>
      </c>
      <c r="AO100" s="249">
        <v>1.0052476672985963E-3</v>
      </c>
      <c r="AP100" s="249">
        <v>1.1116587938462816E-3</v>
      </c>
      <c r="AQ100" s="249">
        <v>1.4910692890221513E-3</v>
      </c>
      <c r="AR100" s="249">
        <v>1.1944442848370212E-3</v>
      </c>
      <c r="AS100" s="249">
        <v>2.4654580709229019E-3</v>
      </c>
      <c r="AT100" s="249">
        <v>1.7609951032576485E-3</v>
      </c>
      <c r="AU100" s="249">
        <v>3.6764236458105516E-3</v>
      </c>
      <c r="AV100" s="249">
        <v>4.562569706512057E-3</v>
      </c>
      <c r="AW100" s="249">
        <v>2.3530205747624581E-3</v>
      </c>
      <c r="AX100" s="249">
        <v>2.3831066425928464E-3</v>
      </c>
      <c r="AY100" s="249">
        <v>5.343333323047721E-3</v>
      </c>
      <c r="AZ100" s="249">
        <v>2.5988033758341999E-3</v>
      </c>
      <c r="BA100" s="249">
        <v>2.3400941274347568E-3</v>
      </c>
      <c r="BB100" s="249">
        <v>3.7147205393746447E-3</v>
      </c>
      <c r="BC100" s="249">
        <v>4.1975902513360034E-3</v>
      </c>
      <c r="BD100" s="249">
        <v>0</v>
      </c>
      <c r="BE100" s="249">
        <v>4.5585035182682931E-3</v>
      </c>
      <c r="BF100" s="249">
        <v>2.7719941591665236E-3</v>
      </c>
      <c r="BG100" s="249">
        <v>9.5970330747492086E-4</v>
      </c>
      <c r="BH100" s="249">
        <v>2.4464503057168214E-3</v>
      </c>
      <c r="BI100" s="249">
        <v>6.2252191492023464E-3</v>
      </c>
      <c r="BJ100" s="249">
        <v>1.0554171567996296E-3</v>
      </c>
      <c r="BK100" s="249">
        <v>2.2566850979868847E-3</v>
      </c>
      <c r="BL100" s="249">
        <v>1.0923969674860672E-3</v>
      </c>
      <c r="BM100" s="249">
        <v>1.7185923521327313E-3</v>
      </c>
      <c r="BN100" s="249">
        <v>1.5807503088492039E-3</v>
      </c>
      <c r="BO100" s="249">
        <v>3.0117029944481135E-3</v>
      </c>
      <c r="BP100" s="249">
        <v>4.937714256773933E-3</v>
      </c>
      <c r="BQ100" s="249">
        <v>6.1932145870230446E-3</v>
      </c>
      <c r="BR100" s="249">
        <v>1.507909363182393E-3</v>
      </c>
      <c r="BS100" s="249">
        <v>5.6057574567214543E-3</v>
      </c>
      <c r="BT100" s="249">
        <v>1.4045436705744072E-2</v>
      </c>
      <c r="BU100" s="249">
        <v>1.1500346681533304E-2</v>
      </c>
      <c r="BV100" s="249">
        <v>9.1650375719833019E-3</v>
      </c>
      <c r="BW100" s="249">
        <v>1.2340908915461229E-3</v>
      </c>
      <c r="BX100" s="249">
        <v>3.3059904927508527E-3</v>
      </c>
      <c r="BY100" s="249">
        <v>8.463300889354423E-4</v>
      </c>
      <c r="BZ100" s="249">
        <v>2.1851991371153118E-3</v>
      </c>
      <c r="CA100" s="249">
        <v>4.1141324792435341E-3</v>
      </c>
      <c r="CB100" s="249">
        <v>6.9094503753669226E-3</v>
      </c>
      <c r="CC100" s="249">
        <v>2.9379711483368928E-3</v>
      </c>
      <c r="CD100" s="249">
        <v>1.3461972415685049E-3</v>
      </c>
      <c r="CE100" s="249">
        <v>5.9751030342182409E-3</v>
      </c>
      <c r="CF100" s="249">
        <v>1.0402983282136239E-3</v>
      </c>
      <c r="CG100" s="249">
        <v>1.3671607363079799E-2</v>
      </c>
      <c r="CH100" s="249">
        <v>1.0665282273981794E-2</v>
      </c>
      <c r="CI100" s="249">
        <v>9.8879349246282482E-3</v>
      </c>
      <c r="CJ100" s="249">
        <v>2.0338443019056306E-2</v>
      </c>
      <c r="CK100" s="249">
        <v>1.5721983967295943E-2</v>
      </c>
      <c r="CL100" s="249">
        <v>1.3429145406510746E-3</v>
      </c>
      <c r="CM100" s="249">
        <v>2.4552150026068082E-3</v>
      </c>
      <c r="CN100" s="249">
        <v>1.2418512001978277E-3</v>
      </c>
      <c r="CO100" s="249">
        <v>1.5660430659163434E-3</v>
      </c>
      <c r="CP100" s="249">
        <v>4.5045679795066695E-3</v>
      </c>
      <c r="CQ100" s="249">
        <v>1.3446565073432105E-3</v>
      </c>
      <c r="CR100" s="249">
        <v>1.4700377737783647E-3</v>
      </c>
      <c r="CS100" s="249">
        <v>3.7197640017506825E-3</v>
      </c>
      <c r="CT100" s="249">
        <v>4.1111862732223095E-3</v>
      </c>
      <c r="CU100" s="249">
        <v>1.0049032056131693</v>
      </c>
      <c r="CV100" s="249">
        <v>1.5887755057424943E-3</v>
      </c>
      <c r="CW100" s="249">
        <v>9.580226280639698E-3</v>
      </c>
      <c r="CX100" s="249">
        <v>3.253735141818744E-3</v>
      </c>
      <c r="CY100" s="249">
        <v>6.3403366432363533E-3</v>
      </c>
      <c r="CZ100" s="249">
        <v>6.3405192419764425E-3</v>
      </c>
      <c r="DA100" s="249">
        <v>7.1569855657355134E-3</v>
      </c>
      <c r="DB100" s="249">
        <v>2.6451646910841987E-3</v>
      </c>
      <c r="DC100" s="249">
        <v>1.2681626772790403E-3</v>
      </c>
      <c r="DD100" s="250">
        <v>3.7837573738512599E-3</v>
      </c>
    </row>
    <row r="101" spans="1:108" x14ac:dyDescent="0.15">
      <c r="A101" s="255" t="s">
        <v>210</v>
      </c>
      <c r="B101" s="248" t="s">
        <v>211</v>
      </c>
      <c r="C101" s="249">
        <v>2.8282149681192092E-2</v>
      </c>
      <c r="D101" s="249">
        <v>1.0650666886525356E-2</v>
      </c>
      <c r="E101" s="249">
        <v>2.2431394021647049E-2</v>
      </c>
      <c r="F101" s="249">
        <v>4.6543007223137436E-2</v>
      </c>
      <c r="G101" s="249">
        <v>1.0370354871319463E-2</v>
      </c>
      <c r="H101" s="249">
        <v>0</v>
      </c>
      <c r="I101" s="249">
        <v>5.2652874729681269E-2</v>
      </c>
      <c r="J101" s="249">
        <v>1.0427166649633586E-2</v>
      </c>
      <c r="K101" s="249">
        <v>6.0938079160982161E-3</v>
      </c>
      <c r="L101" s="249">
        <v>8.1068330369061716E-3</v>
      </c>
      <c r="M101" s="249">
        <v>0</v>
      </c>
      <c r="N101" s="249">
        <v>1.0311881762108874E-2</v>
      </c>
      <c r="O101" s="249">
        <v>7.5399966556859172E-3</v>
      </c>
      <c r="P101" s="249">
        <v>2.8631702071814657E-2</v>
      </c>
      <c r="Q101" s="249">
        <v>6.8370262117636166E-3</v>
      </c>
      <c r="R101" s="249">
        <v>1.6441382133315068E-2</v>
      </c>
      <c r="S101" s="249">
        <v>5.0008478177970498E-3</v>
      </c>
      <c r="T101" s="249">
        <v>8.6237937376882658E-3</v>
      </c>
      <c r="U101" s="249">
        <v>1.6321405997750369E-2</v>
      </c>
      <c r="V101" s="249">
        <v>3.2436647926880204E-2</v>
      </c>
      <c r="W101" s="249">
        <v>0</v>
      </c>
      <c r="X101" s="249">
        <v>1.2500084481274529E-2</v>
      </c>
      <c r="Y101" s="249">
        <v>0</v>
      </c>
      <c r="Z101" s="249">
        <v>8.3535313364860656E-3</v>
      </c>
      <c r="AA101" s="249">
        <v>5.9859904137987063E-3</v>
      </c>
      <c r="AB101" s="249">
        <v>2.4170426718563257E-3</v>
      </c>
      <c r="AC101" s="249">
        <v>1.2955889798332622E-2</v>
      </c>
      <c r="AD101" s="249">
        <v>9.9153215401525836E-3</v>
      </c>
      <c r="AE101" s="249">
        <v>1.4721369217318864E-2</v>
      </c>
      <c r="AF101" s="249">
        <v>8.1191276704384047E-3</v>
      </c>
      <c r="AG101" s="249">
        <v>1.1454547603659132E-2</v>
      </c>
      <c r="AH101" s="249">
        <v>2.7371098088619802E-2</v>
      </c>
      <c r="AI101" s="249">
        <v>1.5671175675436431E-2</v>
      </c>
      <c r="AJ101" s="249">
        <v>2.064436937419329E-2</v>
      </c>
      <c r="AK101" s="249">
        <v>0</v>
      </c>
      <c r="AL101" s="249">
        <v>0</v>
      </c>
      <c r="AM101" s="249">
        <v>0</v>
      </c>
      <c r="AN101" s="249">
        <v>3.9401171886536404E-3</v>
      </c>
      <c r="AO101" s="249">
        <v>1.8528023421035992E-2</v>
      </c>
      <c r="AP101" s="249">
        <v>1.453483244600721E-2</v>
      </c>
      <c r="AQ101" s="249">
        <v>1.1436801745643547E-2</v>
      </c>
      <c r="AR101" s="249">
        <v>1.0659703228463262E-2</v>
      </c>
      <c r="AS101" s="249">
        <v>1.0832839977227718E-2</v>
      </c>
      <c r="AT101" s="249">
        <v>8.5383739590591447E-3</v>
      </c>
      <c r="AU101" s="249">
        <v>8.4551247744212663E-3</v>
      </c>
      <c r="AV101" s="249">
        <v>1.3680928883610851E-2</v>
      </c>
      <c r="AW101" s="249">
        <v>1.3629215910281007E-2</v>
      </c>
      <c r="AX101" s="249">
        <v>7.3103856959673193E-3</v>
      </c>
      <c r="AY101" s="249">
        <v>5.1541600476174721E-3</v>
      </c>
      <c r="AZ101" s="249">
        <v>6.2455025841994952E-3</v>
      </c>
      <c r="BA101" s="249">
        <v>7.5357346749244554E-3</v>
      </c>
      <c r="BB101" s="249">
        <v>6.1329070478659663E-3</v>
      </c>
      <c r="BC101" s="249">
        <v>8.4709674757944605E-3</v>
      </c>
      <c r="BD101" s="249">
        <v>0</v>
      </c>
      <c r="BE101" s="249">
        <v>4.7381728072605116E-3</v>
      </c>
      <c r="BF101" s="249">
        <v>6.5138090460465006E-3</v>
      </c>
      <c r="BG101" s="249">
        <v>3.3122976007946368E-3</v>
      </c>
      <c r="BH101" s="249">
        <v>5.0410413051184474E-3</v>
      </c>
      <c r="BI101" s="249">
        <v>8.3450647794840998E-3</v>
      </c>
      <c r="BJ101" s="249">
        <v>1.0904228854819824E-2</v>
      </c>
      <c r="BK101" s="249">
        <v>1.0606840179657981E-2</v>
      </c>
      <c r="BL101" s="249">
        <v>1.4698060001973686E-2</v>
      </c>
      <c r="BM101" s="249">
        <v>1.7391893641742949E-2</v>
      </c>
      <c r="BN101" s="249">
        <v>1.3331377491137135E-2</v>
      </c>
      <c r="BO101" s="249">
        <v>7.5249367393526209E-2</v>
      </c>
      <c r="BP101" s="249">
        <v>6.9601277182490947E-3</v>
      </c>
      <c r="BQ101" s="249">
        <v>3.0933582055495849E-2</v>
      </c>
      <c r="BR101" s="249">
        <v>2.6567217690734599E-2</v>
      </c>
      <c r="BS101" s="249">
        <v>1.128501934902011E-2</v>
      </c>
      <c r="BT101" s="249">
        <v>6.1971000070756965E-3</v>
      </c>
      <c r="BU101" s="249">
        <v>7.6842813626477853E-3</v>
      </c>
      <c r="BV101" s="249">
        <v>4.1295403363350901E-3</v>
      </c>
      <c r="BW101" s="249">
        <v>1.0262282515829894E-3</v>
      </c>
      <c r="BX101" s="249">
        <v>6.5437953681654927E-3</v>
      </c>
      <c r="BY101" s="249">
        <v>1.1953971939812675E-2</v>
      </c>
      <c r="BZ101" s="249">
        <v>0.18838544510270649</v>
      </c>
      <c r="CA101" s="249">
        <v>6.6944718140549263E-3</v>
      </c>
      <c r="CB101" s="249">
        <v>1.4942667779379352E-2</v>
      </c>
      <c r="CC101" s="249">
        <v>1.4186565456818514E-2</v>
      </c>
      <c r="CD101" s="249">
        <v>1.0576601415203283E-2</v>
      </c>
      <c r="CE101" s="249">
        <v>1.1418754926212174E-2</v>
      </c>
      <c r="CF101" s="249">
        <v>4.8814435650535283E-3</v>
      </c>
      <c r="CG101" s="249">
        <v>8.9731168857858576E-3</v>
      </c>
      <c r="CH101" s="249">
        <v>1.2682925855043116E-2</v>
      </c>
      <c r="CI101" s="249">
        <v>2.0418166122899262E-2</v>
      </c>
      <c r="CJ101" s="249">
        <v>1.2849322460421688E-2</v>
      </c>
      <c r="CK101" s="249">
        <v>1.001121354938694E-2</v>
      </c>
      <c r="CL101" s="249">
        <v>1.4593139361733051E-2</v>
      </c>
      <c r="CM101" s="249">
        <v>6.5577549406236084E-3</v>
      </c>
      <c r="CN101" s="249">
        <v>6.8515141711763088E-3</v>
      </c>
      <c r="CO101" s="249">
        <v>5.3801807269631538E-3</v>
      </c>
      <c r="CP101" s="249">
        <v>1.1517217905624572E-2</v>
      </c>
      <c r="CQ101" s="249">
        <v>8.3238074667386069E-3</v>
      </c>
      <c r="CR101" s="249">
        <v>6.951337723103415E-3</v>
      </c>
      <c r="CS101" s="249">
        <v>1.3077383214305993E-2</v>
      </c>
      <c r="CT101" s="249">
        <v>8.6105619987355178E-2</v>
      </c>
      <c r="CU101" s="249">
        <v>9.8561664973784192E-3</v>
      </c>
      <c r="CV101" s="249">
        <v>1.0077579170326332</v>
      </c>
      <c r="CW101" s="249">
        <v>7.8396846097683291E-3</v>
      </c>
      <c r="CX101" s="249">
        <v>1.7978172485813047E-2</v>
      </c>
      <c r="CY101" s="249">
        <v>8.2570159824081855E-3</v>
      </c>
      <c r="CZ101" s="249">
        <v>1.5270544459208368E-2</v>
      </c>
      <c r="DA101" s="249">
        <v>1.9430805630434454E-2</v>
      </c>
      <c r="DB101" s="249">
        <v>6.6927424373402922E-3</v>
      </c>
      <c r="DC101" s="249">
        <v>3.5697094715682696E-3</v>
      </c>
      <c r="DD101" s="250">
        <v>1.1202925791634139E-2</v>
      </c>
    </row>
    <row r="102" spans="1:108" x14ac:dyDescent="0.15">
      <c r="A102" s="255" t="s">
        <v>212</v>
      </c>
      <c r="B102" s="248" t="s">
        <v>213</v>
      </c>
      <c r="C102" s="249">
        <v>4.7231835011105217E-3</v>
      </c>
      <c r="D102" s="249">
        <v>5.7441242209408643E-3</v>
      </c>
      <c r="E102" s="249">
        <v>1.3638335031633491E-2</v>
      </c>
      <c r="F102" s="249">
        <v>4.8547595537848142E-3</v>
      </c>
      <c r="G102" s="249">
        <v>7.2858512265529911E-3</v>
      </c>
      <c r="H102" s="249">
        <v>0</v>
      </c>
      <c r="I102" s="249">
        <v>1.3836308908581549E-2</v>
      </c>
      <c r="J102" s="249">
        <v>1.0156206575381788E-2</v>
      </c>
      <c r="K102" s="249">
        <v>5.7862856653741789E-3</v>
      </c>
      <c r="L102" s="249">
        <v>7.7544404852208934E-3</v>
      </c>
      <c r="M102" s="249">
        <v>0</v>
      </c>
      <c r="N102" s="249">
        <v>7.2350672664809046E-3</v>
      </c>
      <c r="O102" s="249">
        <v>1.925306530183344E-2</v>
      </c>
      <c r="P102" s="249">
        <v>7.8411377201338412E-3</v>
      </c>
      <c r="Q102" s="249">
        <v>1.4955131151842924E-2</v>
      </c>
      <c r="R102" s="249">
        <v>1.4031005173405688E-2</v>
      </c>
      <c r="S102" s="249">
        <v>9.355824536705833E-3</v>
      </c>
      <c r="T102" s="249">
        <v>1.917324267303476E-2</v>
      </c>
      <c r="U102" s="249">
        <v>1.0604981098791766E-2</v>
      </c>
      <c r="V102" s="249">
        <v>3.0654672455979089E-2</v>
      </c>
      <c r="W102" s="249">
        <v>0</v>
      </c>
      <c r="X102" s="249">
        <v>9.3978679931192195E-3</v>
      </c>
      <c r="Y102" s="249">
        <v>0</v>
      </c>
      <c r="Z102" s="249">
        <v>1.4307267224221822E-2</v>
      </c>
      <c r="AA102" s="249">
        <v>1.6061419414728769E-2</v>
      </c>
      <c r="AB102" s="249">
        <v>1.6899017243619317E-3</v>
      </c>
      <c r="AC102" s="249">
        <v>7.0420775089037393E-3</v>
      </c>
      <c r="AD102" s="249">
        <v>1.3515153187777424E-2</v>
      </c>
      <c r="AE102" s="249">
        <v>1.1182669497154608E-2</v>
      </c>
      <c r="AF102" s="249">
        <v>1.4689849547729594E-2</v>
      </c>
      <c r="AG102" s="249">
        <v>1.5971566178924528E-2</v>
      </c>
      <c r="AH102" s="249">
        <v>2.8536066685079093E-2</v>
      </c>
      <c r="AI102" s="249">
        <v>1.1183995822867063E-2</v>
      </c>
      <c r="AJ102" s="249">
        <v>2.3545675151503874E-2</v>
      </c>
      <c r="AK102" s="249">
        <v>0</v>
      </c>
      <c r="AL102" s="249">
        <v>0</v>
      </c>
      <c r="AM102" s="249">
        <v>0</v>
      </c>
      <c r="AN102" s="249">
        <v>5.6030304897005841E-3</v>
      </c>
      <c r="AO102" s="249">
        <v>7.5875889809523733E-3</v>
      </c>
      <c r="AP102" s="249">
        <v>9.1722446676806221E-3</v>
      </c>
      <c r="AQ102" s="249">
        <v>9.0474247716416691E-3</v>
      </c>
      <c r="AR102" s="249">
        <v>1.2399310157189081E-2</v>
      </c>
      <c r="AS102" s="249">
        <v>1.6884408459832349E-2</v>
      </c>
      <c r="AT102" s="249">
        <v>1.0146327113468639E-2</v>
      </c>
      <c r="AU102" s="249">
        <v>1.1642444282805513E-2</v>
      </c>
      <c r="AV102" s="249">
        <v>1.7186914236800105E-2</v>
      </c>
      <c r="AW102" s="249">
        <v>1.5457277644719743E-2</v>
      </c>
      <c r="AX102" s="249">
        <v>1.3826619760775151E-2</v>
      </c>
      <c r="AY102" s="249">
        <v>1.0262774327465182E-2</v>
      </c>
      <c r="AZ102" s="249">
        <v>1.4886444307318605E-2</v>
      </c>
      <c r="BA102" s="249">
        <v>1.5188622865258909E-2</v>
      </c>
      <c r="BB102" s="249">
        <v>1.5396358300730249E-2</v>
      </c>
      <c r="BC102" s="249">
        <v>1.6393501050934737E-2</v>
      </c>
      <c r="BD102" s="249">
        <v>0</v>
      </c>
      <c r="BE102" s="249">
        <v>1.017729258710918E-2</v>
      </c>
      <c r="BF102" s="249">
        <v>1.2111723734705955E-2</v>
      </c>
      <c r="BG102" s="249">
        <v>5.6334322497071003E-3</v>
      </c>
      <c r="BH102" s="249">
        <v>1.3281566497255417E-2</v>
      </c>
      <c r="BI102" s="249">
        <v>1.0328823673054087E-2</v>
      </c>
      <c r="BJ102" s="249">
        <v>1.345380663133602E-2</v>
      </c>
      <c r="BK102" s="249">
        <v>3.5490895665030948E-2</v>
      </c>
      <c r="BL102" s="249">
        <v>1.4721013302622299E-2</v>
      </c>
      <c r="BM102" s="249">
        <v>6.8118502851218773E-2</v>
      </c>
      <c r="BN102" s="249">
        <v>2.0876751801184878E-2</v>
      </c>
      <c r="BO102" s="249">
        <v>6.4101903525775064E-2</v>
      </c>
      <c r="BP102" s="249">
        <v>1.5262084733847605E-2</v>
      </c>
      <c r="BQ102" s="249">
        <v>6.9925658333218677E-2</v>
      </c>
      <c r="BR102" s="249">
        <v>2.510071608081391E-2</v>
      </c>
      <c r="BS102" s="249">
        <v>3.4765421722611822E-2</v>
      </c>
      <c r="BT102" s="249">
        <v>4.0842918920165873E-2</v>
      </c>
      <c r="BU102" s="249">
        <v>4.4942441367609574E-2</v>
      </c>
      <c r="BV102" s="249">
        <v>2.3035169933459144E-2</v>
      </c>
      <c r="BW102" s="249">
        <v>4.6175100599446994E-3</v>
      </c>
      <c r="BX102" s="249">
        <v>1.6846895218005756E-2</v>
      </c>
      <c r="BY102" s="249">
        <v>3.0795277636914992E-3</v>
      </c>
      <c r="BZ102" s="249">
        <v>1.4713662630657442E-2</v>
      </c>
      <c r="CA102" s="249">
        <v>1.5451120503120544E-2</v>
      </c>
      <c r="CB102" s="249">
        <v>2.0164713133359324E-2</v>
      </c>
      <c r="CC102" s="249">
        <v>2.0478832617918941E-2</v>
      </c>
      <c r="CD102" s="249">
        <v>4.747072427970371E-2</v>
      </c>
      <c r="CE102" s="249">
        <v>6.5534473887017025E-2</v>
      </c>
      <c r="CF102" s="249">
        <v>5.6739398149740555E-3</v>
      </c>
      <c r="CG102" s="249">
        <v>6.0479705953395579E-2</v>
      </c>
      <c r="CH102" s="249">
        <v>4.6139206500444244E-2</v>
      </c>
      <c r="CI102" s="249">
        <v>9.7209600372322527E-2</v>
      </c>
      <c r="CJ102" s="249">
        <v>9.7438357009875146E-2</v>
      </c>
      <c r="CK102" s="249">
        <v>2.2099438384129103E-2</v>
      </c>
      <c r="CL102" s="249">
        <v>2.7403638715833217E-2</v>
      </c>
      <c r="CM102" s="249">
        <v>2.1357894218096266E-2</v>
      </c>
      <c r="CN102" s="249">
        <v>1.6372385399201363E-2</v>
      </c>
      <c r="CO102" s="249">
        <v>2.0832131737741254E-2</v>
      </c>
      <c r="CP102" s="249">
        <v>2.3144023772362809E-2</v>
      </c>
      <c r="CQ102" s="249">
        <v>2.3944734270545488E-2</v>
      </c>
      <c r="CR102" s="249">
        <v>1.6725143033318228E-2</v>
      </c>
      <c r="CS102" s="249">
        <v>4.2042180158057503E-2</v>
      </c>
      <c r="CT102" s="249">
        <v>3.2494467719568015E-2</v>
      </c>
      <c r="CU102" s="249">
        <v>4.611209621369014E-2</v>
      </c>
      <c r="CV102" s="249">
        <v>1.1799091603533388E-2</v>
      </c>
      <c r="CW102" s="249">
        <v>1.0814966648520266</v>
      </c>
      <c r="CX102" s="249">
        <v>1.7611036523104119E-2</v>
      </c>
      <c r="CY102" s="249">
        <v>1.420146498434466E-2</v>
      </c>
      <c r="CZ102" s="249">
        <v>2.3585520961343854E-2</v>
      </c>
      <c r="DA102" s="249">
        <v>2.0934744810611167E-2</v>
      </c>
      <c r="DB102" s="249">
        <v>8.6748067972409765E-3</v>
      </c>
      <c r="DC102" s="249">
        <v>7.3012582104109731E-3</v>
      </c>
      <c r="DD102" s="250">
        <v>2.5126037480983868E-2</v>
      </c>
    </row>
    <row r="103" spans="1:108" x14ac:dyDescent="0.15">
      <c r="A103" s="255" t="s">
        <v>214</v>
      </c>
      <c r="B103" s="248" t="s">
        <v>215</v>
      </c>
      <c r="C103" s="249">
        <v>0</v>
      </c>
      <c r="D103" s="249">
        <v>0</v>
      </c>
      <c r="E103" s="249">
        <v>0</v>
      </c>
      <c r="F103" s="249">
        <v>0</v>
      </c>
      <c r="G103" s="249">
        <v>0</v>
      </c>
      <c r="H103" s="249">
        <v>0</v>
      </c>
      <c r="I103" s="249">
        <v>0</v>
      </c>
      <c r="J103" s="249">
        <v>0</v>
      </c>
      <c r="K103" s="249">
        <v>0</v>
      </c>
      <c r="L103" s="249">
        <v>0</v>
      </c>
      <c r="M103" s="249">
        <v>0</v>
      </c>
      <c r="N103" s="249">
        <v>0</v>
      </c>
      <c r="O103" s="249">
        <v>0</v>
      </c>
      <c r="P103" s="249">
        <v>0</v>
      </c>
      <c r="Q103" s="249">
        <v>0</v>
      </c>
      <c r="R103" s="249">
        <v>0</v>
      </c>
      <c r="S103" s="249">
        <v>0</v>
      </c>
      <c r="T103" s="249">
        <v>0</v>
      </c>
      <c r="U103" s="249">
        <v>0</v>
      </c>
      <c r="V103" s="249">
        <v>0</v>
      </c>
      <c r="W103" s="249">
        <v>0</v>
      </c>
      <c r="X103" s="249">
        <v>0</v>
      </c>
      <c r="Y103" s="249">
        <v>0</v>
      </c>
      <c r="Z103" s="249">
        <v>0</v>
      </c>
      <c r="AA103" s="249">
        <v>0</v>
      </c>
      <c r="AB103" s="249">
        <v>0</v>
      </c>
      <c r="AC103" s="249">
        <v>0</v>
      </c>
      <c r="AD103" s="249">
        <v>0</v>
      </c>
      <c r="AE103" s="249">
        <v>0</v>
      </c>
      <c r="AF103" s="249">
        <v>0</v>
      </c>
      <c r="AG103" s="249">
        <v>0</v>
      </c>
      <c r="AH103" s="249">
        <v>0</v>
      </c>
      <c r="AI103" s="249">
        <v>0</v>
      </c>
      <c r="AJ103" s="249">
        <v>0</v>
      </c>
      <c r="AK103" s="249">
        <v>0</v>
      </c>
      <c r="AL103" s="249">
        <v>0</v>
      </c>
      <c r="AM103" s="249">
        <v>0</v>
      </c>
      <c r="AN103" s="249">
        <v>0</v>
      </c>
      <c r="AO103" s="249">
        <v>0</v>
      </c>
      <c r="AP103" s="249">
        <v>0</v>
      </c>
      <c r="AQ103" s="249">
        <v>0</v>
      </c>
      <c r="AR103" s="249">
        <v>0</v>
      </c>
      <c r="AS103" s="249">
        <v>0</v>
      </c>
      <c r="AT103" s="249">
        <v>0</v>
      </c>
      <c r="AU103" s="249">
        <v>0</v>
      </c>
      <c r="AV103" s="249">
        <v>0</v>
      </c>
      <c r="AW103" s="249">
        <v>0</v>
      </c>
      <c r="AX103" s="249">
        <v>0</v>
      </c>
      <c r="AY103" s="249">
        <v>0</v>
      </c>
      <c r="AZ103" s="249">
        <v>0</v>
      </c>
      <c r="BA103" s="249">
        <v>0</v>
      </c>
      <c r="BB103" s="249">
        <v>0</v>
      </c>
      <c r="BC103" s="249">
        <v>0</v>
      </c>
      <c r="BD103" s="249">
        <v>0</v>
      </c>
      <c r="BE103" s="249">
        <v>0</v>
      </c>
      <c r="BF103" s="249">
        <v>0</v>
      </c>
      <c r="BG103" s="249">
        <v>0</v>
      </c>
      <c r="BH103" s="249">
        <v>0</v>
      </c>
      <c r="BI103" s="249">
        <v>0</v>
      </c>
      <c r="BJ103" s="249">
        <v>0</v>
      </c>
      <c r="BK103" s="249">
        <v>0</v>
      </c>
      <c r="BL103" s="249">
        <v>0</v>
      </c>
      <c r="BM103" s="249">
        <v>0</v>
      </c>
      <c r="BN103" s="249">
        <v>0</v>
      </c>
      <c r="BO103" s="249">
        <v>0</v>
      </c>
      <c r="BP103" s="249">
        <v>0</v>
      </c>
      <c r="BQ103" s="249">
        <v>0</v>
      </c>
      <c r="BR103" s="249">
        <v>0</v>
      </c>
      <c r="BS103" s="249">
        <v>0</v>
      </c>
      <c r="BT103" s="249">
        <v>0</v>
      </c>
      <c r="BU103" s="249">
        <v>0</v>
      </c>
      <c r="BV103" s="249">
        <v>0</v>
      </c>
      <c r="BW103" s="249">
        <v>0</v>
      </c>
      <c r="BX103" s="249">
        <v>0</v>
      </c>
      <c r="BY103" s="249">
        <v>0</v>
      </c>
      <c r="BZ103" s="249">
        <v>0</v>
      </c>
      <c r="CA103" s="249">
        <v>0</v>
      </c>
      <c r="CB103" s="249">
        <v>0</v>
      </c>
      <c r="CC103" s="249">
        <v>0</v>
      </c>
      <c r="CD103" s="249">
        <v>0</v>
      </c>
      <c r="CE103" s="249">
        <v>0</v>
      </c>
      <c r="CF103" s="249">
        <v>0</v>
      </c>
      <c r="CG103" s="249">
        <v>0</v>
      </c>
      <c r="CH103" s="249">
        <v>0</v>
      </c>
      <c r="CI103" s="249">
        <v>0</v>
      </c>
      <c r="CJ103" s="249">
        <v>0</v>
      </c>
      <c r="CK103" s="249">
        <v>0</v>
      </c>
      <c r="CL103" s="249">
        <v>0</v>
      </c>
      <c r="CM103" s="249">
        <v>0</v>
      </c>
      <c r="CN103" s="249">
        <v>0</v>
      </c>
      <c r="CO103" s="249">
        <v>0</v>
      </c>
      <c r="CP103" s="249">
        <v>0</v>
      </c>
      <c r="CQ103" s="249">
        <v>0</v>
      </c>
      <c r="CR103" s="249">
        <v>0</v>
      </c>
      <c r="CS103" s="249">
        <v>0</v>
      </c>
      <c r="CT103" s="249">
        <v>0</v>
      </c>
      <c r="CU103" s="249">
        <v>0</v>
      </c>
      <c r="CV103" s="249">
        <v>0</v>
      </c>
      <c r="CW103" s="249">
        <v>0</v>
      </c>
      <c r="CX103" s="249">
        <v>1</v>
      </c>
      <c r="CY103" s="249">
        <v>0</v>
      </c>
      <c r="CZ103" s="249">
        <v>0</v>
      </c>
      <c r="DA103" s="249">
        <v>0</v>
      </c>
      <c r="DB103" s="249">
        <v>0</v>
      </c>
      <c r="DC103" s="249">
        <v>0</v>
      </c>
      <c r="DD103" s="250">
        <v>0</v>
      </c>
    </row>
    <row r="104" spans="1:108" x14ac:dyDescent="0.15">
      <c r="A104" s="251" t="s">
        <v>216</v>
      </c>
      <c r="B104" s="252" t="s">
        <v>217</v>
      </c>
      <c r="C104" s="253">
        <v>1.9649931849001248E-7</v>
      </c>
      <c r="D104" s="253">
        <v>3.3689998540619195E-7</v>
      </c>
      <c r="E104" s="253">
        <v>1.1188984202159163E-6</v>
      </c>
      <c r="F104" s="253">
        <v>7.9333601122099435E-7</v>
      </c>
      <c r="G104" s="253">
        <v>2.5322230130632954E-7</v>
      </c>
      <c r="H104" s="253">
        <v>0</v>
      </c>
      <c r="I104" s="253">
        <v>2.3553663667985692E-6</v>
      </c>
      <c r="J104" s="253">
        <v>8.3570206751350216E-7</v>
      </c>
      <c r="K104" s="253">
        <v>2.975989113139213E-7</v>
      </c>
      <c r="L104" s="253">
        <v>7.2649576137365548E-7</v>
      </c>
      <c r="M104" s="253">
        <v>0</v>
      </c>
      <c r="N104" s="253">
        <v>2.3780824641594712E-7</v>
      </c>
      <c r="O104" s="253">
        <v>3.396096644177674E-7</v>
      </c>
      <c r="P104" s="253">
        <v>5.5468667863053717E-7</v>
      </c>
      <c r="Q104" s="253">
        <v>7.7353684018822195E-7</v>
      </c>
      <c r="R104" s="253">
        <v>1.0294112182701113E-6</v>
      </c>
      <c r="S104" s="253">
        <v>2.1219064300854272E-7</v>
      </c>
      <c r="T104" s="253">
        <v>2.7489312875508335E-7</v>
      </c>
      <c r="U104" s="253">
        <v>4.3857226978352937E-7</v>
      </c>
      <c r="V104" s="253">
        <v>8.4075905250864442E-7</v>
      </c>
      <c r="W104" s="253">
        <v>0</v>
      </c>
      <c r="X104" s="253">
        <v>3.5147796242779075E-7</v>
      </c>
      <c r="Y104" s="253">
        <v>0</v>
      </c>
      <c r="Z104" s="253">
        <v>1.1133610373107461E-6</v>
      </c>
      <c r="AA104" s="253">
        <v>2.133061457437497E-6</v>
      </c>
      <c r="AB104" s="253">
        <v>4.1491966404397134E-8</v>
      </c>
      <c r="AC104" s="253">
        <v>2.4539341790657784E-7</v>
      </c>
      <c r="AD104" s="253">
        <v>5.0008693897181068E-7</v>
      </c>
      <c r="AE104" s="253">
        <v>2.2669928968331114E-7</v>
      </c>
      <c r="AF104" s="253">
        <v>1.9295622192733581E-7</v>
      </c>
      <c r="AG104" s="253">
        <v>4.4206579191583083E-7</v>
      </c>
      <c r="AH104" s="253">
        <v>7.1443214581256032E-7</v>
      </c>
      <c r="AI104" s="253">
        <v>3.7206814394216254E-6</v>
      </c>
      <c r="AJ104" s="253">
        <v>5.8302633615343927E-7</v>
      </c>
      <c r="AK104" s="253">
        <v>0</v>
      </c>
      <c r="AL104" s="253">
        <v>0</v>
      </c>
      <c r="AM104" s="253">
        <v>0</v>
      </c>
      <c r="AN104" s="253">
        <v>1.1548789054040168E-7</v>
      </c>
      <c r="AO104" s="253">
        <v>6.985303010461494E-7</v>
      </c>
      <c r="AP104" s="253">
        <v>3.6594138736869222E-7</v>
      </c>
      <c r="AQ104" s="253">
        <v>1.9326741383029063E-6</v>
      </c>
      <c r="AR104" s="253">
        <v>7.1664257561304477E-7</v>
      </c>
      <c r="AS104" s="253">
        <v>1.8923862529329303E-6</v>
      </c>
      <c r="AT104" s="253">
        <v>9.4996222862967063E-7</v>
      </c>
      <c r="AU104" s="253">
        <v>1.0913063839654223E-6</v>
      </c>
      <c r="AV104" s="253">
        <v>2.511536792073797E-6</v>
      </c>
      <c r="AW104" s="253">
        <v>4.5740817609385175E-6</v>
      </c>
      <c r="AX104" s="253">
        <v>1.7339390811804435E-6</v>
      </c>
      <c r="AY104" s="253">
        <v>4.5414187244489283E-6</v>
      </c>
      <c r="AZ104" s="253">
        <v>2.290660846000083E-6</v>
      </c>
      <c r="BA104" s="253">
        <v>2.0320163875998429E-6</v>
      </c>
      <c r="BB104" s="253">
        <v>6.9455738961939479E-6</v>
      </c>
      <c r="BC104" s="253">
        <v>1.4293348408677253E-6</v>
      </c>
      <c r="BD104" s="253">
        <v>0</v>
      </c>
      <c r="BE104" s="253">
        <v>8.1704208171546675E-7</v>
      </c>
      <c r="BF104" s="253">
        <v>1.4809241351146763E-6</v>
      </c>
      <c r="BG104" s="253">
        <v>6.1824957372192566E-7</v>
      </c>
      <c r="BH104" s="253">
        <v>3.4827145013172718E-7</v>
      </c>
      <c r="BI104" s="253">
        <v>7.695736447181911E-7</v>
      </c>
      <c r="BJ104" s="253">
        <v>3.4973715586501261E-7</v>
      </c>
      <c r="BK104" s="253">
        <v>6.6720226999144329E-7</v>
      </c>
      <c r="BL104" s="253">
        <v>4.4081934575287227E-7</v>
      </c>
      <c r="BM104" s="253">
        <v>6.543931129617132E-7</v>
      </c>
      <c r="BN104" s="253">
        <v>6.4803678454217267E-7</v>
      </c>
      <c r="BO104" s="253">
        <v>3.2478656730173423E-6</v>
      </c>
      <c r="BP104" s="253">
        <v>1.0831700143281263E-6</v>
      </c>
      <c r="BQ104" s="253">
        <v>5.6876652784939901E-7</v>
      </c>
      <c r="BR104" s="253">
        <v>6.744514191253412E-7</v>
      </c>
      <c r="BS104" s="253">
        <v>8.3569002760431188E-7</v>
      </c>
      <c r="BT104" s="253">
        <v>8.8118956532981301E-7</v>
      </c>
      <c r="BU104" s="253">
        <v>3.8997069794975828E-7</v>
      </c>
      <c r="BV104" s="253">
        <v>2.5794209389416643E-7</v>
      </c>
      <c r="BW104" s="253">
        <v>8.4476686363493133E-8</v>
      </c>
      <c r="BX104" s="253">
        <v>1.5691628519736778E-5</v>
      </c>
      <c r="BY104" s="253">
        <v>2.7397342992138524E-7</v>
      </c>
      <c r="BZ104" s="253">
        <v>1.0618123085962452E-6</v>
      </c>
      <c r="CA104" s="253">
        <v>9.560185933795807E-7</v>
      </c>
      <c r="CB104" s="253">
        <v>5.3960830466622894E-7</v>
      </c>
      <c r="CC104" s="253">
        <v>1.448419357617019E-6</v>
      </c>
      <c r="CD104" s="253">
        <v>9.4171035398027344E-7</v>
      </c>
      <c r="CE104" s="253">
        <v>1.6255917686517132E-6</v>
      </c>
      <c r="CF104" s="253">
        <v>8.904253091241513E-7</v>
      </c>
      <c r="CG104" s="253">
        <v>1.6705077245152481E-5</v>
      </c>
      <c r="CH104" s="253">
        <v>2.6565621118644276E-6</v>
      </c>
      <c r="CI104" s="253">
        <v>9.712671254057978E-6</v>
      </c>
      <c r="CJ104" s="253">
        <v>1.9151083921519833E-5</v>
      </c>
      <c r="CK104" s="253">
        <v>1.6465160074785636E-6</v>
      </c>
      <c r="CL104" s="253">
        <v>4.8939075625071387E-7</v>
      </c>
      <c r="CM104" s="253">
        <v>2.2424849035653951E-3</v>
      </c>
      <c r="CN104" s="253">
        <v>1.4844240699880838E-7</v>
      </c>
      <c r="CO104" s="253">
        <v>1.722564351492992E-3</v>
      </c>
      <c r="CP104" s="253">
        <v>2.3183098172075367E-7</v>
      </c>
      <c r="CQ104" s="253">
        <v>1.3748058933618732E-3</v>
      </c>
      <c r="CR104" s="253">
        <v>4.9460040682636009E-3</v>
      </c>
      <c r="CS104" s="253">
        <v>4.8316337769619069E-7</v>
      </c>
      <c r="CT104" s="253">
        <v>9.3099775005238237E-7</v>
      </c>
      <c r="CU104" s="253">
        <v>3.5920625225213539E-6</v>
      </c>
      <c r="CV104" s="253">
        <v>2.536746241047872E-7</v>
      </c>
      <c r="CW104" s="253">
        <v>2.0240146360782732E-6</v>
      </c>
      <c r="CX104" s="253">
        <v>1.2723136814622563E-2</v>
      </c>
      <c r="CY104" s="253">
        <v>1.0051785132303515</v>
      </c>
      <c r="CZ104" s="253">
        <v>2.6836976989408924E-6</v>
      </c>
      <c r="DA104" s="253">
        <v>7.7370036605714852E-7</v>
      </c>
      <c r="DB104" s="253">
        <v>7.2798852244412694E-7</v>
      </c>
      <c r="DC104" s="253">
        <v>3.4037530465892746E-7</v>
      </c>
      <c r="DD104" s="254">
        <v>1.3344383581837789E-6</v>
      </c>
    </row>
    <row r="105" spans="1:108" x14ac:dyDescent="0.15">
      <c r="A105" s="255" t="s">
        <v>218</v>
      </c>
      <c r="B105" s="248" t="s">
        <v>219</v>
      </c>
      <c r="C105" s="249">
        <v>1.9311223912991303E-5</v>
      </c>
      <c r="D105" s="249">
        <v>3.7602642396614809E-5</v>
      </c>
      <c r="E105" s="249">
        <v>2.5558719742511417E-4</v>
      </c>
      <c r="F105" s="249">
        <v>1.8738120174727719E-5</v>
      </c>
      <c r="G105" s="249">
        <v>4.9777002388824884E-5</v>
      </c>
      <c r="H105" s="249">
        <v>0</v>
      </c>
      <c r="I105" s="249">
        <v>5.4969690098628526E-5</v>
      </c>
      <c r="J105" s="249">
        <v>1.2228082968702991E-4</v>
      </c>
      <c r="K105" s="249">
        <v>4.3262252397605386E-5</v>
      </c>
      <c r="L105" s="249">
        <v>6.9578603714814756E-5</v>
      </c>
      <c r="M105" s="249">
        <v>0</v>
      </c>
      <c r="N105" s="249">
        <v>6.2935673021544087E-5</v>
      </c>
      <c r="O105" s="249">
        <v>7.9946370325439486E-5</v>
      </c>
      <c r="P105" s="249">
        <v>5.0040802023351529E-5</v>
      </c>
      <c r="Q105" s="249">
        <v>5.206636090958502E-5</v>
      </c>
      <c r="R105" s="249">
        <v>7.2948824816415086E-5</v>
      </c>
      <c r="S105" s="249">
        <v>5.8357738949620498E-5</v>
      </c>
      <c r="T105" s="249">
        <v>5.832907336740978E-5</v>
      </c>
      <c r="U105" s="249">
        <v>3.9325607397823715E-5</v>
      </c>
      <c r="V105" s="249">
        <v>7.5035161269418991E-5</v>
      </c>
      <c r="W105" s="249">
        <v>0</v>
      </c>
      <c r="X105" s="249">
        <v>4.4033076444294217E-5</v>
      </c>
      <c r="Y105" s="249">
        <v>0</v>
      </c>
      <c r="Z105" s="249">
        <v>1.2607598132346692E-4</v>
      </c>
      <c r="AA105" s="249">
        <v>4.2784263417804722E-5</v>
      </c>
      <c r="AB105" s="249">
        <v>3.5498303822766471E-6</v>
      </c>
      <c r="AC105" s="249">
        <v>4.1850752509770717E-5</v>
      </c>
      <c r="AD105" s="249">
        <v>5.1351235254940715E-5</v>
      </c>
      <c r="AE105" s="249">
        <v>5.505073523898275E-5</v>
      </c>
      <c r="AF105" s="249">
        <v>6.2373778364974668E-5</v>
      </c>
      <c r="AG105" s="249">
        <v>1.5589214991361251E-5</v>
      </c>
      <c r="AH105" s="249">
        <v>2.5446124961577381E-5</v>
      </c>
      <c r="AI105" s="249">
        <v>1.846501150676831E-5</v>
      </c>
      <c r="AJ105" s="249">
        <v>2.5521133151960861E-5</v>
      </c>
      <c r="AK105" s="249">
        <v>0</v>
      </c>
      <c r="AL105" s="249">
        <v>0</v>
      </c>
      <c r="AM105" s="249">
        <v>0</v>
      </c>
      <c r="AN105" s="249">
        <v>4.1685463935331136E-5</v>
      </c>
      <c r="AO105" s="249">
        <v>2.5177010893601389E-5</v>
      </c>
      <c r="AP105" s="249">
        <v>3.1730749292524961E-5</v>
      </c>
      <c r="AQ105" s="249">
        <v>4.7384387798006759E-5</v>
      </c>
      <c r="AR105" s="249">
        <v>4.7579898941285898E-5</v>
      </c>
      <c r="AS105" s="249">
        <v>5.6225699501525562E-5</v>
      </c>
      <c r="AT105" s="249">
        <v>2.8702382861185738E-5</v>
      </c>
      <c r="AU105" s="249">
        <v>3.6013568997684821E-5</v>
      </c>
      <c r="AV105" s="249">
        <v>1.6411700317219444E-4</v>
      </c>
      <c r="AW105" s="249">
        <v>1.1185648951899139E-4</v>
      </c>
      <c r="AX105" s="249">
        <v>1.9686822961967037E-5</v>
      </c>
      <c r="AY105" s="249">
        <v>6.3869496152463347E-5</v>
      </c>
      <c r="AZ105" s="249">
        <v>2.9989429347647581E-5</v>
      </c>
      <c r="BA105" s="249">
        <v>2.524766944063396E-5</v>
      </c>
      <c r="BB105" s="249">
        <v>3.8662867926618661E-5</v>
      </c>
      <c r="BC105" s="249">
        <v>5.7333180234313444E-5</v>
      </c>
      <c r="BD105" s="249">
        <v>0</v>
      </c>
      <c r="BE105" s="249">
        <v>1.2908734277077921E-5</v>
      </c>
      <c r="BF105" s="249">
        <v>2.6616058269787454E-5</v>
      </c>
      <c r="BG105" s="249">
        <v>2.7040182395864711E-4</v>
      </c>
      <c r="BH105" s="249">
        <v>1.4905183274209826E-5</v>
      </c>
      <c r="BI105" s="249">
        <v>6.6234944635312656E-5</v>
      </c>
      <c r="BJ105" s="249">
        <v>4.0359509627081974E-5</v>
      </c>
      <c r="BK105" s="249">
        <v>2.8914901854276498E-5</v>
      </c>
      <c r="BL105" s="249">
        <v>4.0447194012339222E-5</v>
      </c>
      <c r="BM105" s="249">
        <v>9.1881663809247353E-5</v>
      </c>
      <c r="BN105" s="249">
        <v>5.3523174302389832E-5</v>
      </c>
      <c r="BO105" s="249">
        <v>1.0102309061175261E-4</v>
      </c>
      <c r="BP105" s="249">
        <v>2.3463308969484958E-5</v>
      </c>
      <c r="BQ105" s="249">
        <v>6.1425030190458615E-5</v>
      </c>
      <c r="BR105" s="249">
        <v>7.0075577441365254E-5</v>
      </c>
      <c r="BS105" s="249">
        <v>7.7078732815965133E-5</v>
      </c>
      <c r="BT105" s="249">
        <v>9.0226960036166449E-5</v>
      </c>
      <c r="BU105" s="249">
        <v>9.0918098527936988E-5</v>
      </c>
      <c r="BV105" s="249">
        <v>4.9886645738160286E-5</v>
      </c>
      <c r="BW105" s="249">
        <v>8.6596880621183046E-6</v>
      </c>
      <c r="BX105" s="249">
        <v>2.7026130935008949E-3</v>
      </c>
      <c r="BY105" s="249">
        <v>3.7856099555791174E-5</v>
      </c>
      <c r="BZ105" s="249">
        <v>3.6368530430429792E-5</v>
      </c>
      <c r="CA105" s="249">
        <v>2.0276425303492277E-4</v>
      </c>
      <c r="CB105" s="249">
        <v>2.6591534379372497E-4</v>
      </c>
      <c r="CC105" s="249">
        <v>5.3171880738784139E-5</v>
      </c>
      <c r="CD105" s="249">
        <v>1.41002598500599E-4</v>
      </c>
      <c r="CE105" s="249">
        <v>9.5043900203183905E-5</v>
      </c>
      <c r="CF105" s="249">
        <v>3.9665484611491622E-4</v>
      </c>
      <c r="CG105" s="249">
        <v>5.5447851115804109E-4</v>
      </c>
      <c r="CH105" s="249">
        <v>8.8598812147625233E-4</v>
      </c>
      <c r="CI105" s="249">
        <v>6.6806924979576681E-5</v>
      </c>
      <c r="CJ105" s="249">
        <v>7.304950894244951E-4</v>
      </c>
      <c r="CK105" s="249">
        <v>8.7728994785435461E-5</v>
      </c>
      <c r="CL105" s="249">
        <v>1.0144363407854405E-4</v>
      </c>
      <c r="CM105" s="249">
        <v>1.2709006976201813E-4</v>
      </c>
      <c r="CN105" s="249">
        <v>8.6484734598891313E-5</v>
      </c>
      <c r="CO105" s="249">
        <v>1.1684660215348957E-2</v>
      </c>
      <c r="CP105" s="249">
        <v>3.8027158688099115E-3</v>
      </c>
      <c r="CQ105" s="249">
        <v>1.088259542062696E-2</v>
      </c>
      <c r="CR105" s="249">
        <v>1.0093463919965016E-2</v>
      </c>
      <c r="CS105" s="249">
        <v>1.0119482405157354E-4</v>
      </c>
      <c r="CT105" s="249">
        <v>5.9991129103690746E-5</v>
      </c>
      <c r="CU105" s="249">
        <v>1.0773722852403956E-3</v>
      </c>
      <c r="CV105" s="249">
        <v>2.4359853289622284E-5</v>
      </c>
      <c r="CW105" s="249">
        <v>8.9612511805397456E-5</v>
      </c>
      <c r="CX105" s="249">
        <v>1.1636147087724178E-2</v>
      </c>
      <c r="CY105" s="249">
        <v>2.5772478752410241E-3</v>
      </c>
      <c r="CZ105" s="249">
        <v>1.0269637174763004</v>
      </c>
      <c r="DA105" s="249">
        <v>1.1126199481024043E-4</v>
      </c>
      <c r="DB105" s="249">
        <v>3.741726686817554E-4</v>
      </c>
      <c r="DC105" s="249">
        <v>2.5315156316292451E-5</v>
      </c>
      <c r="DD105" s="250">
        <v>7.6773001213875137E-4</v>
      </c>
    </row>
    <row r="106" spans="1:108" x14ac:dyDescent="0.15">
      <c r="A106" s="255" t="s">
        <v>220</v>
      </c>
      <c r="B106" s="248" t="s">
        <v>221</v>
      </c>
      <c r="C106" s="249">
        <v>1.6736623124172599E-5</v>
      </c>
      <c r="D106" s="249">
        <v>1.5227087113633029E-5</v>
      </c>
      <c r="E106" s="249">
        <v>3.8643605186785331E-5</v>
      </c>
      <c r="F106" s="249">
        <v>3.0569793898596418E-5</v>
      </c>
      <c r="G106" s="249">
        <v>1.8745011984812927E-5</v>
      </c>
      <c r="H106" s="249">
        <v>0</v>
      </c>
      <c r="I106" s="249">
        <v>3.2921373414070165E-5</v>
      </c>
      <c r="J106" s="249">
        <v>3.4897514567882127E-5</v>
      </c>
      <c r="K106" s="249">
        <v>6.3806477769861737E-5</v>
      </c>
      <c r="L106" s="249">
        <v>1.9716447918725509E-5</v>
      </c>
      <c r="M106" s="249">
        <v>0</v>
      </c>
      <c r="N106" s="249">
        <v>1.9516515618935204E-5</v>
      </c>
      <c r="O106" s="249">
        <v>4.7474749308320151E-5</v>
      </c>
      <c r="P106" s="249">
        <v>2.6026474681053732E-5</v>
      </c>
      <c r="Q106" s="249">
        <v>5.0774980341542854E-5</v>
      </c>
      <c r="R106" s="249">
        <v>2.2513425185039015E-5</v>
      </c>
      <c r="S106" s="249">
        <v>2.2099249615723531E-5</v>
      </c>
      <c r="T106" s="249">
        <v>2.2586306516960482E-5</v>
      </c>
      <c r="U106" s="249">
        <v>3.5461822032488674E-5</v>
      </c>
      <c r="V106" s="249">
        <v>3.8886719525776112E-5</v>
      </c>
      <c r="W106" s="249">
        <v>0</v>
      </c>
      <c r="X106" s="249">
        <v>1.4970194957951473E-5</v>
      </c>
      <c r="Y106" s="249">
        <v>0</v>
      </c>
      <c r="Z106" s="249">
        <v>2.898026622093069E-4</v>
      </c>
      <c r="AA106" s="249">
        <v>1.6911097311218703E-4</v>
      </c>
      <c r="AB106" s="249">
        <v>3.108909417540901E-6</v>
      </c>
      <c r="AC106" s="249">
        <v>1.35896662346206E-5</v>
      </c>
      <c r="AD106" s="249">
        <v>3.8207350907019583E-5</v>
      </c>
      <c r="AE106" s="249">
        <v>5.2685359582771363E-5</v>
      </c>
      <c r="AF106" s="249">
        <v>2.7907627493381792E-5</v>
      </c>
      <c r="AG106" s="249">
        <v>1.7312892374655381E-5</v>
      </c>
      <c r="AH106" s="249">
        <v>2.0273839930817291E-5</v>
      </c>
      <c r="AI106" s="249">
        <v>5.5676715514197283E-5</v>
      </c>
      <c r="AJ106" s="249">
        <v>3.4727075946860008E-5</v>
      </c>
      <c r="AK106" s="249">
        <v>0</v>
      </c>
      <c r="AL106" s="249">
        <v>0</v>
      </c>
      <c r="AM106" s="249">
        <v>0</v>
      </c>
      <c r="AN106" s="249">
        <v>1.16292790934989E-5</v>
      </c>
      <c r="AO106" s="249">
        <v>1.6185026176096208E-5</v>
      </c>
      <c r="AP106" s="249">
        <v>1.7454514737282338E-5</v>
      </c>
      <c r="AQ106" s="249">
        <v>2.1984017105369382E-5</v>
      </c>
      <c r="AR106" s="249">
        <v>1.9368647935464991E-5</v>
      </c>
      <c r="AS106" s="249">
        <v>3.3718424306874973E-5</v>
      </c>
      <c r="AT106" s="249">
        <v>2.5292860299376301E-5</v>
      </c>
      <c r="AU106" s="249">
        <v>4.7474277739736483E-5</v>
      </c>
      <c r="AV106" s="249">
        <v>5.7034530039020551E-5</v>
      </c>
      <c r="AW106" s="249">
        <v>3.2971379837702984E-5</v>
      </c>
      <c r="AX106" s="249">
        <v>3.3009833071681946E-5</v>
      </c>
      <c r="AY106" s="249">
        <v>6.6042459608898333E-5</v>
      </c>
      <c r="AZ106" s="249">
        <v>3.5434030924622041E-5</v>
      </c>
      <c r="BA106" s="249">
        <v>3.2120483859983402E-5</v>
      </c>
      <c r="BB106" s="249">
        <v>4.9536634487498038E-5</v>
      </c>
      <c r="BC106" s="249">
        <v>5.4000077306293343E-5</v>
      </c>
      <c r="BD106" s="249">
        <v>0</v>
      </c>
      <c r="BE106" s="249">
        <v>5.4318275031342167E-5</v>
      </c>
      <c r="BF106" s="249">
        <v>3.4800455218901506E-5</v>
      </c>
      <c r="BG106" s="249">
        <v>2.0245142657669704E-5</v>
      </c>
      <c r="BH106" s="249">
        <v>3.3201109501082114E-5</v>
      </c>
      <c r="BI106" s="249">
        <v>7.814124277448393E-5</v>
      </c>
      <c r="BJ106" s="249">
        <v>1.8795418777960228E-5</v>
      </c>
      <c r="BK106" s="249">
        <v>3.6355772403658598E-5</v>
      </c>
      <c r="BL106" s="249">
        <v>2.4731001047817758E-5</v>
      </c>
      <c r="BM106" s="249">
        <v>2.909137350037725E-5</v>
      </c>
      <c r="BN106" s="249">
        <v>2.8067777555165586E-5</v>
      </c>
      <c r="BO106" s="249">
        <v>4.0688810819285486E-5</v>
      </c>
      <c r="BP106" s="249">
        <v>5.9449706305309452E-5</v>
      </c>
      <c r="BQ106" s="249">
        <v>7.9579561088213439E-5</v>
      </c>
      <c r="BR106" s="249">
        <v>3.1327675476346034E-5</v>
      </c>
      <c r="BS106" s="249">
        <v>9.4542427374481349E-5</v>
      </c>
      <c r="BT106" s="249">
        <v>1.7925492521685197E-4</v>
      </c>
      <c r="BU106" s="249">
        <v>1.4701778458958315E-4</v>
      </c>
      <c r="BV106" s="249">
        <v>1.1356114911127039E-4</v>
      </c>
      <c r="BW106" s="249">
        <v>1.6331051840591634E-5</v>
      </c>
      <c r="BX106" s="249">
        <v>5.168961177380387E-5</v>
      </c>
      <c r="BY106" s="249">
        <v>1.3015853695708109E-5</v>
      </c>
      <c r="BZ106" s="249">
        <v>3.2118353813972369E-5</v>
      </c>
      <c r="CA106" s="249">
        <v>6.2181186678555365E-5</v>
      </c>
      <c r="CB106" s="249">
        <v>8.9468078628423777E-5</v>
      </c>
      <c r="CC106" s="249">
        <v>4.2495285362996564E-5</v>
      </c>
      <c r="CD106" s="249">
        <v>2.348959050619507E-5</v>
      </c>
      <c r="CE106" s="249">
        <v>9.9500458620395098E-5</v>
      </c>
      <c r="CF106" s="249">
        <v>3.101264461175624E-5</v>
      </c>
      <c r="CG106" s="249">
        <v>3.0837668155896277E-4</v>
      </c>
      <c r="CH106" s="249">
        <v>3.212180495822952E-2</v>
      </c>
      <c r="CI106" s="249">
        <v>1.3689160128865449E-4</v>
      </c>
      <c r="CJ106" s="249">
        <v>6.3880550802770594E-3</v>
      </c>
      <c r="CK106" s="249">
        <v>4.5673073699458635E-3</v>
      </c>
      <c r="CL106" s="249">
        <v>2.5634261958472982E-5</v>
      </c>
      <c r="CM106" s="249">
        <v>1.1443834139853483E-4</v>
      </c>
      <c r="CN106" s="249">
        <v>3.3577949835432807E-5</v>
      </c>
      <c r="CO106" s="249">
        <v>3.1051812232061602E-5</v>
      </c>
      <c r="CP106" s="249">
        <v>6.2163711305095548E-5</v>
      </c>
      <c r="CQ106" s="249">
        <v>4.2525204111038018E-5</v>
      </c>
      <c r="CR106" s="249">
        <v>3.2734622382887553E-5</v>
      </c>
      <c r="CS106" s="249">
        <v>9.4442743742898961E-5</v>
      </c>
      <c r="CT106" s="249">
        <v>5.6766280211821884E-5</v>
      </c>
      <c r="CU106" s="249">
        <v>1.1480350842386815E-2</v>
      </c>
      <c r="CV106" s="249">
        <v>2.3734879529503305E-5</v>
      </c>
      <c r="CW106" s="249">
        <v>1.2907966375486562E-4</v>
      </c>
      <c r="CX106" s="249">
        <v>2.3003557420086915E-3</v>
      </c>
      <c r="CY106" s="249">
        <v>4.0789047490573382E-4</v>
      </c>
      <c r="CZ106" s="249">
        <v>3.1897900682974293E-4</v>
      </c>
      <c r="DA106" s="249">
        <v>1.0018653473075565</v>
      </c>
      <c r="DB106" s="249">
        <v>1.2746367073712417E-3</v>
      </c>
      <c r="DC106" s="249">
        <v>2.0157167220871848E-5</v>
      </c>
      <c r="DD106" s="250">
        <v>4.0247490052226976E-4</v>
      </c>
    </row>
    <row r="107" spans="1:108" x14ac:dyDescent="0.15">
      <c r="A107" s="255" t="s">
        <v>222</v>
      </c>
      <c r="B107" s="248" t="s">
        <v>17</v>
      </c>
      <c r="C107" s="249">
        <v>9.0574193405448141E-5</v>
      </c>
      <c r="D107" s="249">
        <v>1.2751635268594104E-4</v>
      </c>
      <c r="E107" s="249">
        <v>9.0037201727339103E-4</v>
      </c>
      <c r="F107" s="249">
        <v>2.052850698570223E-4</v>
      </c>
      <c r="G107" s="249">
        <v>6.7646387444508804E-4</v>
      </c>
      <c r="H107" s="249">
        <v>0</v>
      </c>
      <c r="I107" s="249">
        <v>2.2094097477867573E-4</v>
      </c>
      <c r="J107" s="249">
        <v>2.4022888633443078E-4</v>
      </c>
      <c r="K107" s="249">
        <v>9.2964457957567538E-5</v>
      </c>
      <c r="L107" s="249">
        <v>1.6723185836590879E-4</v>
      </c>
      <c r="M107" s="249">
        <v>0</v>
      </c>
      <c r="N107" s="249">
        <v>1.1402043671672616E-4</v>
      </c>
      <c r="O107" s="249">
        <v>1.9754375119952744E-4</v>
      </c>
      <c r="P107" s="249">
        <v>1.4565058936910746E-4</v>
      </c>
      <c r="Q107" s="249">
        <v>1.6201126448976791E-4</v>
      </c>
      <c r="R107" s="249">
        <v>1.1704132594603781E-4</v>
      </c>
      <c r="S107" s="249">
        <v>1.0216091695184682E-4</v>
      </c>
      <c r="T107" s="249">
        <v>1.5530541250796261E-4</v>
      </c>
      <c r="U107" s="249">
        <v>1.3642939990445152E-4</v>
      </c>
      <c r="V107" s="249">
        <v>1.6658064705796021E-4</v>
      </c>
      <c r="W107" s="249">
        <v>0</v>
      </c>
      <c r="X107" s="249">
        <v>1.1108554225683789E-4</v>
      </c>
      <c r="Y107" s="249">
        <v>0</v>
      </c>
      <c r="Z107" s="249">
        <v>2.1024730588888914E-4</v>
      </c>
      <c r="AA107" s="249">
        <v>1.4581756207431899E-4</v>
      </c>
      <c r="AB107" s="249">
        <v>1.1737431754442019E-5</v>
      </c>
      <c r="AC107" s="249">
        <v>1.2144457158417506E-4</v>
      </c>
      <c r="AD107" s="249">
        <v>1.035609577402499E-4</v>
      </c>
      <c r="AE107" s="249">
        <v>1.2264423281116004E-4</v>
      </c>
      <c r="AF107" s="249">
        <v>1.2134625425303857E-4</v>
      </c>
      <c r="AG107" s="249">
        <v>1.1636241317287675E-4</v>
      </c>
      <c r="AH107" s="249">
        <v>1.4869763622382917E-4</v>
      </c>
      <c r="AI107" s="249">
        <v>1.7494239794672948E-4</v>
      </c>
      <c r="AJ107" s="249">
        <v>1.3044685019086469E-4</v>
      </c>
      <c r="AK107" s="249">
        <v>0</v>
      </c>
      <c r="AL107" s="249">
        <v>0</v>
      </c>
      <c r="AM107" s="249">
        <v>0</v>
      </c>
      <c r="AN107" s="249">
        <v>1.0419882300887446E-4</v>
      </c>
      <c r="AO107" s="249">
        <v>1.1650700380549066E-4</v>
      </c>
      <c r="AP107" s="249">
        <v>1.3139342590690861E-4</v>
      </c>
      <c r="AQ107" s="249">
        <v>1.1106180629160922E-4</v>
      </c>
      <c r="AR107" s="249">
        <v>1.0678723350171906E-4</v>
      </c>
      <c r="AS107" s="249">
        <v>1.5208909484584429E-4</v>
      </c>
      <c r="AT107" s="249">
        <v>1.306747162065244E-4</v>
      </c>
      <c r="AU107" s="249">
        <v>1.2178686783831208E-4</v>
      </c>
      <c r="AV107" s="249">
        <v>1.4973114264773052E-4</v>
      </c>
      <c r="AW107" s="249">
        <v>1.4475217889802736E-4</v>
      </c>
      <c r="AX107" s="249">
        <v>1.3498883684921501E-4</v>
      </c>
      <c r="AY107" s="249">
        <v>1.3856671519373614E-4</v>
      </c>
      <c r="AZ107" s="249">
        <v>9.910177828636782E-5</v>
      </c>
      <c r="BA107" s="249">
        <v>1.3856652219860601E-4</v>
      </c>
      <c r="BB107" s="249">
        <v>1.4120413446212668E-4</v>
      </c>
      <c r="BC107" s="249">
        <v>1.3070984984085376E-4</v>
      </c>
      <c r="BD107" s="249">
        <v>0</v>
      </c>
      <c r="BE107" s="249">
        <v>1.5292307423104987E-4</v>
      </c>
      <c r="BF107" s="249">
        <v>1.2134852393095621E-4</v>
      </c>
      <c r="BG107" s="249">
        <v>2.967201041525246E-4</v>
      </c>
      <c r="BH107" s="249">
        <v>5.9734711441310101E-5</v>
      </c>
      <c r="BI107" s="249">
        <v>1.6154524922688617E-4</v>
      </c>
      <c r="BJ107" s="249">
        <v>1.8002039133582684E-4</v>
      </c>
      <c r="BK107" s="249">
        <v>2.4072493742864835E-4</v>
      </c>
      <c r="BL107" s="249">
        <v>1.746538932777132E-4</v>
      </c>
      <c r="BM107" s="249">
        <v>3.9163415150329333E-4</v>
      </c>
      <c r="BN107" s="249">
        <v>3.4816878845724458E-4</v>
      </c>
      <c r="BO107" s="249">
        <v>2.0243941144559667E-4</v>
      </c>
      <c r="BP107" s="249">
        <v>1.337313343691675E-4</v>
      </c>
      <c r="BQ107" s="249">
        <v>3.7586226662640788E-4</v>
      </c>
      <c r="BR107" s="249">
        <v>8.074470482756953E-5</v>
      </c>
      <c r="BS107" s="249">
        <v>6.4816686557523544E-4</v>
      </c>
      <c r="BT107" s="249">
        <v>2.5139315865058115E-4</v>
      </c>
      <c r="BU107" s="249">
        <v>1.490240773477371E-3</v>
      </c>
      <c r="BV107" s="249">
        <v>6.4066357371512497E-4</v>
      </c>
      <c r="BW107" s="249">
        <v>3.4931973125979323E-4</v>
      </c>
      <c r="BX107" s="249">
        <v>2.0876650336036786E-4</v>
      </c>
      <c r="BY107" s="249">
        <v>1.0546275556733809E-4</v>
      </c>
      <c r="BZ107" s="249">
        <v>2.1704556211254812E-4</v>
      </c>
      <c r="CA107" s="249">
        <v>4.1293062128412505E-4</v>
      </c>
      <c r="CB107" s="249">
        <v>2.5197612624567049E-4</v>
      </c>
      <c r="CC107" s="249">
        <v>1.7938931154864719E-4</v>
      </c>
      <c r="CD107" s="249">
        <v>2.921616221539471E-4</v>
      </c>
      <c r="CE107" s="249">
        <v>4.0527776302658392E-4</v>
      </c>
      <c r="CF107" s="249">
        <v>2.7068733323302698E-4</v>
      </c>
      <c r="CG107" s="249">
        <v>4.6706169835631994E-4</v>
      </c>
      <c r="CH107" s="249">
        <v>1.3067844142174074E-3</v>
      </c>
      <c r="CI107" s="249">
        <v>1.6160119487599268E-3</v>
      </c>
      <c r="CJ107" s="249">
        <v>6.8691942484926907E-4</v>
      </c>
      <c r="CK107" s="249">
        <v>3.5109551898517182E-3</v>
      </c>
      <c r="CL107" s="249">
        <v>3.217653784333644E-4</v>
      </c>
      <c r="CM107" s="249">
        <v>3.2514993707856427E-4</v>
      </c>
      <c r="CN107" s="249">
        <v>1.0849518982318034E-3</v>
      </c>
      <c r="CO107" s="249">
        <v>4.1933356746492388E-4</v>
      </c>
      <c r="CP107" s="249">
        <v>2.3268219498852018E-4</v>
      </c>
      <c r="CQ107" s="249">
        <v>2.4386608807727337E-4</v>
      </c>
      <c r="CR107" s="249">
        <v>3.4281689867820614E-4</v>
      </c>
      <c r="CS107" s="249">
        <v>2.2320793626663632E-3</v>
      </c>
      <c r="CT107" s="249">
        <v>7.6569975621249388E-4</v>
      </c>
      <c r="CU107" s="249">
        <v>2.9318096530723419E-3</v>
      </c>
      <c r="CV107" s="249">
        <v>2.4127379988012217E-4</v>
      </c>
      <c r="CW107" s="249">
        <v>1.1214406500992995E-3</v>
      </c>
      <c r="CX107" s="249">
        <v>2.5260139874903852E-3</v>
      </c>
      <c r="CY107" s="249">
        <v>4.4067790559786368E-4</v>
      </c>
      <c r="CZ107" s="249">
        <v>2.0505504093839668E-3</v>
      </c>
      <c r="DA107" s="249">
        <v>3.4607461402177781E-3</v>
      </c>
      <c r="DB107" s="249">
        <v>1.0057564233275584</v>
      </c>
      <c r="DC107" s="249">
        <v>1.212108634954835E-4</v>
      </c>
      <c r="DD107" s="250">
        <v>4.9745963562476605E-4</v>
      </c>
    </row>
    <row r="108" spans="1:108" x14ac:dyDescent="0.15">
      <c r="A108" s="255" t="s">
        <v>223</v>
      </c>
      <c r="B108" s="248" t="s">
        <v>18</v>
      </c>
      <c r="C108" s="249">
        <v>5.9601607492804488E-4</v>
      </c>
      <c r="D108" s="249">
        <v>1.2628815176249644E-3</v>
      </c>
      <c r="E108" s="249">
        <v>3.0282260780387163E-3</v>
      </c>
      <c r="F108" s="249">
        <v>6.1727798011640403E-3</v>
      </c>
      <c r="G108" s="249">
        <v>1.1664837148564944E-3</v>
      </c>
      <c r="H108" s="249">
        <v>0</v>
      </c>
      <c r="I108" s="249">
        <v>2.1875488958718373E-3</v>
      </c>
      <c r="J108" s="249">
        <v>1.3304895294281606E-3</v>
      </c>
      <c r="K108" s="249">
        <v>7.2335574710766725E-4</v>
      </c>
      <c r="L108" s="249">
        <v>4.8364983355547026E-4</v>
      </c>
      <c r="M108" s="249">
        <v>0</v>
      </c>
      <c r="N108" s="249">
        <v>8.4817796108919692E-4</v>
      </c>
      <c r="O108" s="249">
        <v>1.3919988992177562E-3</v>
      </c>
      <c r="P108" s="249">
        <v>2.4602586558594552E-3</v>
      </c>
      <c r="Q108" s="249">
        <v>1.5508687832878625E-3</v>
      </c>
      <c r="R108" s="249">
        <v>1.1587707780255057E-3</v>
      </c>
      <c r="S108" s="249">
        <v>9.138524401642959E-4</v>
      </c>
      <c r="T108" s="249">
        <v>1.3714379844773454E-3</v>
      </c>
      <c r="U108" s="249">
        <v>1.1635727869552083E-3</v>
      </c>
      <c r="V108" s="249">
        <v>1.3671749756021701E-3</v>
      </c>
      <c r="W108" s="249">
        <v>0</v>
      </c>
      <c r="X108" s="249">
        <v>5.0979864082436959E-4</v>
      </c>
      <c r="Y108" s="249">
        <v>0</v>
      </c>
      <c r="Z108" s="249">
        <v>8.3315815362894731E-4</v>
      </c>
      <c r="AA108" s="249">
        <v>9.7034742412083197E-4</v>
      </c>
      <c r="AB108" s="249">
        <v>8.704881370715634E-5</v>
      </c>
      <c r="AC108" s="249">
        <v>5.8801972282813107E-4</v>
      </c>
      <c r="AD108" s="249">
        <v>3.4498616878265016E-4</v>
      </c>
      <c r="AE108" s="249">
        <v>5.0342127780972487E-4</v>
      </c>
      <c r="AF108" s="249">
        <v>2.2194732979027611E-3</v>
      </c>
      <c r="AG108" s="249">
        <v>2.7484492120596689E-3</v>
      </c>
      <c r="AH108" s="249">
        <v>1.293041742246782E-3</v>
      </c>
      <c r="AI108" s="249">
        <v>1.8415543318512004E-3</v>
      </c>
      <c r="AJ108" s="249">
        <v>1.8655374442133903E-3</v>
      </c>
      <c r="AK108" s="249">
        <v>0</v>
      </c>
      <c r="AL108" s="249">
        <v>0</v>
      </c>
      <c r="AM108" s="249">
        <v>0</v>
      </c>
      <c r="AN108" s="249">
        <v>8.4379630411272389E-4</v>
      </c>
      <c r="AO108" s="249">
        <v>8.3054300278140238E-4</v>
      </c>
      <c r="AP108" s="249">
        <v>7.6574839801409891E-4</v>
      </c>
      <c r="AQ108" s="249">
        <v>6.8597223536352486E-4</v>
      </c>
      <c r="AR108" s="249">
        <v>7.0132721281785304E-4</v>
      </c>
      <c r="AS108" s="249">
        <v>1.0336054432847051E-3</v>
      </c>
      <c r="AT108" s="249">
        <v>1.0415011740517693E-3</v>
      </c>
      <c r="AU108" s="249">
        <v>1.424622141195156E-3</v>
      </c>
      <c r="AV108" s="249">
        <v>1.0216055448674221E-3</v>
      </c>
      <c r="AW108" s="249">
        <v>1.1020821170639966E-3</v>
      </c>
      <c r="AX108" s="249">
        <v>9.4523490342868081E-4</v>
      </c>
      <c r="AY108" s="249">
        <v>7.1974251120999469E-4</v>
      </c>
      <c r="AZ108" s="249">
        <v>6.0655078489844471E-4</v>
      </c>
      <c r="BA108" s="249">
        <v>8.1718500207713545E-4</v>
      </c>
      <c r="BB108" s="249">
        <v>1.0783476044923339E-3</v>
      </c>
      <c r="BC108" s="249">
        <v>1.182007764926599E-3</v>
      </c>
      <c r="BD108" s="249">
        <v>0</v>
      </c>
      <c r="BE108" s="249">
        <v>2.8684218753337185E-4</v>
      </c>
      <c r="BF108" s="249">
        <v>5.423839814887707E-4</v>
      </c>
      <c r="BG108" s="249">
        <v>4.579415618689593E-4</v>
      </c>
      <c r="BH108" s="249">
        <v>7.7769051891051952E-4</v>
      </c>
      <c r="BI108" s="249">
        <v>1.8414280565620467E-3</v>
      </c>
      <c r="BJ108" s="249">
        <v>1.1045329342402915E-3</v>
      </c>
      <c r="BK108" s="249">
        <v>1.044516431091147E-3</v>
      </c>
      <c r="BL108" s="249">
        <v>4.1934339040045759E-4</v>
      </c>
      <c r="BM108" s="249">
        <v>3.0148357567439258E-3</v>
      </c>
      <c r="BN108" s="249">
        <v>9.4922974145980751E-4</v>
      </c>
      <c r="BO108" s="249">
        <v>6.6925655968685374E-4</v>
      </c>
      <c r="BP108" s="249">
        <v>3.9643503753860026E-4</v>
      </c>
      <c r="BQ108" s="249">
        <v>1.6153378693707268E-3</v>
      </c>
      <c r="BR108" s="249">
        <v>3.6164761958494E-3</v>
      </c>
      <c r="BS108" s="249">
        <v>2.3793262544921385E-3</v>
      </c>
      <c r="BT108" s="249">
        <v>3.8172392103859362E-3</v>
      </c>
      <c r="BU108" s="249">
        <v>2.4537672301579642E-3</v>
      </c>
      <c r="BV108" s="249">
        <v>1.1057674785052713E-3</v>
      </c>
      <c r="BW108" s="249">
        <v>3.3791709757020341E-4</v>
      </c>
      <c r="BX108" s="249">
        <v>2.0892918340973399E-3</v>
      </c>
      <c r="BY108" s="249">
        <v>6.834731787778895E-4</v>
      </c>
      <c r="BZ108" s="249">
        <v>1.7983659649448117E-3</v>
      </c>
      <c r="CA108" s="249">
        <v>6.2907103234126393E-3</v>
      </c>
      <c r="CB108" s="249">
        <v>2.4246029897526953E-3</v>
      </c>
      <c r="CC108" s="249">
        <v>6.2477711415707109E-3</v>
      </c>
      <c r="CD108" s="249">
        <v>2.2971450271360087E-3</v>
      </c>
      <c r="CE108" s="249">
        <v>4.1740289076402943E-3</v>
      </c>
      <c r="CF108" s="249">
        <v>5.3795316157420553E-3</v>
      </c>
      <c r="CG108" s="249">
        <v>3.834007660695121E-3</v>
      </c>
      <c r="CH108" s="249">
        <v>2.9782029844547708E-3</v>
      </c>
      <c r="CI108" s="249">
        <v>1.2204502516885839E-3</v>
      </c>
      <c r="CJ108" s="249">
        <v>3.3922834032862267E-3</v>
      </c>
      <c r="CK108" s="249">
        <v>2.1468228698400637E-3</v>
      </c>
      <c r="CL108" s="249">
        <v>2.8784023628357575E-3</v>
      </c>
      <c r="CM108" s="249">
        <v>2.0587255846137007E-3</v>
      </c>
      <c r="CN108" s="249">
        <v>2.2601217762927344E-3</v>
      </c>
      <c r="CO108" s="249">
        <v>1.8966310890560366E-3</v>
      </c>
      <c r="CP108" s="249">
        <v>2.3511348507033584E-3</v>
      </c>
      <c r="CQ108" s="249">
        <v>4.6847164423734168E-3</v>
      </c>
      <c r="CR108" s="249">
        <v>6.3612847827663639E-3</v>
      </c>
      <c r="CS108" s="249">
        <v>6.2731001886666259E-3</v>
      </c>
      <c r="CT108" s="249">
        <v>1.1819593620769392E-3</v>
      </c>
      <c r="CU108" s="249">
        <v>2.3669453471279371E-3</v>
      </c>
      <c r="CV108" s="249">
        <v>1.2682684109848758E-3</v>
      </c>
      <c r="CW108" s="249">
        <v>2.6998586154465642E-3</v>
      </c>
      <c r="CX108" s="249">
        <v>3.46851216972556E-3</v>
      </c>
      <c r="CY108" s="249">
        <v>1.4030041947688929E-3</v>
      </c>
      <c r="CZ108" s="249">
        <v>5.1508413954502513E-3</v>
      </c>
      <c r="DA108" s="249">
        <v>2.8854243303392691E-3</v>
      </c>
      <c r="DB108" s="249">
        <v>1.699677192982844E-3</v>
      </c>
      <c r="DC108" s="249">
        <v>1.0005771769532203</v>
      </c>
      <c r="DD108" s="250">
        <v>1.3453410548897341E-3</v>
      </c>
    </row>
    <row r="109" spans="1:108" x14ac:dyDescent="0.15">
      <c r="A109" s="256" t="s">
        <v>224</v>
      </c>
      <c r="B109" s="257" t="s">
        <v>19</v>
      </c>
      <c r="C109" s="258">
        <v>2.5304808837547581E-3</v>
      </c>
      <c r="D109" s="258">
        <v>3.3536572740633765E-3</v>
      </c>
      <c r="E109" s="258">
        <v>1.0849716100433577E-3</v>
      </c>
      <c r="F109" s="258">
        <v>3.4405732454565849E-3</v>
      </c>
      <c r="G109" s="258">
        <v>5.9170305548625624E-3</v>
      </c>
      <c r="H109" s="258">
        <v>0</v>
      </c>
      <c r="I109" s="258">
        <v>7.4195687976105823E-3</v>
      </c>
      <c r="J109" s="258">
        <v>6.9801349298205546E-3</v>
      </c>
      <c r="K109" s="258">
        <v>7.7644625512841414E-3</v>
      </c>
      <c r="L109" s="258">
        <v>1.1217925921896552E-2</v>
      </c>
      <c r="M109" s="258">
        <v>0</v>
      </c>
      <c r="N109" s="258">
        <v>1.7442957054307187E-3</v>
      </c>
      <c r="O109" s="258">
        <v>2.0403417195961723E-3</v>
      </c>
      <c r="P109" s="258">
        <v>3.9912639616700571E-3</v>
      </c>
      <c r="Q109" s="258">
        <v>1.6839536513674517E-3</v>
      </c>
      <c r="R109" s="258">
        <v>2.0807987058464104E-3</v>
      </c>
      <c r="S109" s="258">
        <v>1.5333319944213144E-3</v>
      </c>
      <c r="T109" s="258">
        <v>1.6580146424280896E-3</v>
      </c>
      <c r="U109" s="258">
        <v>7.7870264372075708E-4</v>
      </c>
      <c r="V109" s="258">
        <v>4.5738219224171405E-3</v>
      </c>
      <c r="W109" s="258">
        <v>0</v>
      </c>
      <c r="X109" s="258">
        <v>7.8402144008167659E-4</v>
      </c>
      <c r="Y109" s="258">
        <v>0</v>
      </c>
      <c r="Z109" s="258">
        <v>1.5363263526694394E-3</v>
      </c>
      <c r="AA109" s="258">
        <v>6.3797603793630227E-3</v>
      </c>
      <c r="AB109" s="258">
        <v>3.2931869116198436E-4</v>
      </c>
      <c r="AC109" s="258">
        <v>3.3099545627475655E-3</v>
      </c>
      <c r="AD109" s="258">
        <v>1.2306370682304837E-3</v>
      </c>
      <c r="AE109" s="258">
        <v>3.02555454329665E-3</v>
      </c>
      <c r="AF109" s="258">
        <v>2.9778734677615003E-3</v>
      </c>
      <c r="AG109" s="258">
        <v>2.3755469071648798E-3</v>
      </c>
      <c r="AH109" s="258">
        <v>7.5734144243881371E-3</v>
      </c>
      <c r="AI109" s="258">
        <v>1.563908321647971E-3</v>
      </c>
      <c r="AJ109" s="258">
        <v>6.4738587959493358E-3</v>
      </c>
      <c r="AK109" s="258">
        <v>0</v>
      </c>
      <c r="AL109" s="258">
        <v>0</v>
      </c>
      <c r="AM109" s="258">
        <v>0</v>
      </c>
      <c r="AN109" s="258">
        <v>3.0327401178656915E-3</v>
      </c>
      <c r="AO109" s="258">
        <v>3.9449937518669783E-3</v>
      </c>
      <c r="AP109" s="258">
        <v>1.7398976489615937E-3</v>
      </c>
      <c r="AQ109" s="258">
        <v>1.6908585971564453E-3</v>
      </c>
      <c r="AR109" s="258">
        <v>2.9030046678770478E-3</v>
      </c>
      <c r="AS109" s="258">
        <v>4.5818679284106269E-3</v>
      </c>
      <c r="AT109" s="258">
        <v>3.3697229293556071E-3</v>
      </c>
      <c r="AU109" s="258">
        <v>1.5697837910516675E-3</v>
      </c>
      <c r="AV109" s="258">
        <v>7.9427357672654669E-4</v>
      </c>
      <c r="AW109" s="258">
        <v>8.745164636081087E-4</v>
      </c>
      <c r="AX109" s="258">
        <v>2.5337279502314724E-3</v>
      </c>
      <c r="AY109" s="258">
        <v>6.3017101623864705E-4</v>
      </c>
      <c r="AZ109" s="258">
        <v>1.0140486724989827E-3</v>
      </c>
      <c r="BA109" s="258">
        <v>2.1206671949824531E-3</v>
      </c>
      <c r="BB109" s="258">
        <v>1.0048593206629926E-3</v>
      </c>
      <c r="BC109" s="258">
        <v>1.0456787533890579E-3</v>
      </c>
      <c r="BD109" s="258">
        <v>0</v>
      </c>
      <c r="BE109" s="258">
        <v>7.399729391336532E-4</v>
      </c>
      <c r="BF109" s="258">
        <v>1.0311716193917378E-3</v>
      </c>
      <c r="BG109" s="258">
        <v>8.4312466963134738E-3</v>
      </c>
      <c r="BH109" s="258">
        <v>7.6334965075089889E-3</v>
      </c>
      <c r="BI109" s="258">
        <v>1.656839494385137E-3</v>
      </c>
      <c r="BJ109" s="258">
        <v>2.1277374880355423E-3</v>
      </c>
      <c r="BK109" s="258">
        <v>9.0094642015497925E-3</v>
      </c>
      <c r="BL109" s="258">
        <v>9.88792512050286E-3</v>
      </c>
      <c r="BM109" s="258">
        <v>3.602528286801408E-3</v>
      </c>
      <c r="BN109" s="258">
        <v>7.3676920875098331E-3</v>
      </c>
      <c r="BO109" s="258">
        <v>4.574312887755407E-3</v>
      </c>
      <c r="BP109" s="258">
        <v>1.7536208915076936E-3</v>
      </c>
      <c r="BQ109" s="258">
        <v>6.4957449057924579E-3</v>
      </c>
      <c r="BR109" s="258">
        <v>1.0961232839482945E-2</v>
      </c>
      <c r="BS109" s="258">
        <v>4.0714588146239907E-3</v>
      </c>
      <c r="BT109" s="258">
        <v>3.1314769551277605E-3</v>
      </c>
      <c r="BU109" s="258">
        <v>7.2593872291512249E-3</v>
      </c>
      <c r="BV109" s="258">
        <v>1.4059565694296177E-3</v>
      </c>
      <c r="BW109" s="258">
        <v>4.7466242070343405E-4</v>
      </c>
      <c r="BX109" s="258">
        <v>5.0630046750874376E-3</v>
      </c>
      <c r="BY109" s="258">
        <v>2.5449218428325862E-3</v>
      </c>
      <c r="BZ109" s="258">
        <v>1.5113704803708431E-3</v>
      </c>
      <c r="CA109" s="258">
        <v>2.7921187709043127E-3</v>
      </c>
      <c r="CB109" s="258">
        <v>4.4900722519971587E-3</v>
      </c>
      <c r="CC109" s="258">
        <v>1.138050943071131E-3</v>
      </c>
      <c r="CD109" s="258">
        <v>2.6621154665249229E-3</v>
      </c>
      <c r="CE109" s="258">
        <v>6.0817994565722849E-3</v>
      </c>
      <c r="CF109" s="258">
        <v>1.2994882248205549E-3</v>
      </c>
      <c r="CG109" s="258">
        <v>2.7156564723547355E-3</v>
      </c>
      <c r="CH109" s="258">
        <v>5.9733662231639048E-3</v>
      </c>
      <c r="CI109" s="258">
        <v>1.1176495251192917E-3</v>
      </c>
      <c r="CJ109" s="258">
        <v>3.1495768158578252E-3</v>
      </c>
      <c r="CK109" s="258">
        <v>1.2775469831482016E-3</v>
      </c>
      <c r="CL109" s="258">
        <v>9.7982260975513894E-4</v>
      </c>
      <c r="CM109" s="258">
        <v>6.0096310125238419E-3</v>
      </c>
      <c r="CN109" s="258">
        <v>1.0967519540485422E-3</v>
      </c>
      <c r="CO109" s="258">
        <v>1.7514306466828986E-3</v>
      </c>
      <c r="CP109" s="258">
        <v>6.9503767822917881E-3</v>
      </c>
      <c r="CQ109" s="258">
        <v>7.5608094404635952E-3</v>
      </c>
      <c r="CR109" s="258">
        <v>2.8292097152881352E-3</v>
      </c>
      <c r="CS109" s="258">
        <v>4.0566377583993703E-3</v>
      </c>
      <c r="CT109" s="258">
        <v>3.2086230302846939E-3</v>
      </c>
      <c r="CU109" s="258">
        <v>2.1760036772794861E-3</v>
      </c>
      <c r="CV109" s="258">
        <v>8.9877121624573131E-4</v>
      </c>
      <c r="CW109" s="258">
        <v>3.3751175144276749E-3</v>
      </c>
      <c r="CX109" s="258">
        <v>2.9299894672271155E-3</v>
      </c>
      <c r="CY109" s="258">
        <v>2.4273913036308823E-3</v>
      </c>
      <c r="CZ109" s="258">
        <v>5.3416474990319544E-3</v>
      </c>
      <c r="DA109" s="258">
        <v>1.6213414350638034E-3</v>
      </c>
      <c r="DB109" s="258">
        <v>4.1482562257040305E-3</v>
      </c>
      <c r="DC109" s="258">
        <v>9.5432396442770076E-4</v>
      </c>
      <c r="DD109" s="259">
        <v>1.0008870193568191</v>
      </c>
    </row>
  </sheetData>
  <phoneticPr fontId="2"/>
  <pageMargins left="0.75" right="0.75" top="1" bottom="1" header="0.51200000000000001" footer="0.51200000000000001"/>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入力シート</vt:lpstr>
      <vt:lpstr>分析結果</vt:lpstr>
      <vt:lpstr>部門分類表</vt:lpstr>
      <vt:lpstr>各種係数表</vt:lpstr>
      <vt:lpstr>雇用表106分類</vt:lpstr>
      <vt:lpstr>生産者価格表(106分類)</vt:lpstr>
      <vt:lpstr>投入係数(A)</vt:lpstr>
      <vt:lpstr>逆行列表(開放型)</vt:lpstr>
      <vt:lpstr>各種係数表!Print_Area</vt:lpstr>
      <vt:lpstr>雇用表106分類!Print_Area</vt:lpstr>
      <vt:lpstr>'生産者価格表(106分類)'!Print_Area</vt:lpstr>
      <vt:lpstr>入力シート!Print_Area</vt:lpstr>
      <vt:lpstr>部門分類表!Print_Area</vt:lpstr>
      <vt:lpstr>分析結果!Print_Area</vt:lpstr>
      <vt:lpstr>各種係数表!Print_Titles</vt:lpstr>
      <vt:lpstr>雇用表106分類!Print_Titles</vt:lpstr>
      <vt:lpstr>入力シート!Print_Titles</vt:lpstr>
      <vt:lpstr>部門分類表!Print_Titles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NOTE140324</dc:creator>
  <cp:lastModifiedBy>鹿児島県</cp:lastModifiedBy>
  <cp:lastPrinted>2024-02-06T01:19:59Z</cp:lastPrinted>
  <dcterms:created xsi:type="dcterms:W3CDTF">2006-10-03T08:01:23Z</dcterms:created>
  <dcterms:modified xsi:type="dcterms:W3CDTF">2025-02-07T03:23:19Z</dcterms:modified>
</cp:coreProperties>
</file>