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4D5F5E06-9A50-4825-BEB4-18000916ED54}" xr6:coauthVersionLast="47" xr6:coauthVersionMax="47" xr10:uidLastSave="{00000000-0000-0000-0000-000000000000}"/>
  <bookViews>
    <workbookView xWindow="-120" yWindow="-120" windowWidth="20730" windowHeight="11040" tabRatio="813" xr2:uid="{00000000-000D-0000-FFFF-FFFF00000000}"/>
  </bookViews>
  <sheets>
    <sheet name="支給申請書（別記第1号様式）" sheetId="124" r:id="rId1"/>
    <sheet name="交付請求書（第5号様式） " sheetId="123" r:id="rId2"/>
    <sheet name="【申請時添付】賃上げ支援事業（別記1－1）" sheetId="96" r:id="rId3"/>
    <sheet name="【申請時添付】別紙1" sheetId="92" r:id="rId4"/>
    <sheet name="【申請時添付】物価支援事業（別記1－２）" sheetId="91" r:id="rId5"/>
    <sheet name="【実績報告】賃上げ支援事業実績報告書（別記２）" sheetId="114" r:id="rId6"/>
    <sheet name="【対象機関のみ実績報告に添付】別紙２（2.0％超部分算定シート" sheetId="116" r:id="rId7"/>
    <sheet name="都道府県リスト" sheetId="62" state="hidden" r:id="rId8"/>
  </sheets>
  <definedNames>
    <definedName name="_xlnm._FilterDatabase" localSheetId="5" hidden="1">'【実績報告】賃上げ支援事業実績報告書（別記２）'!$A$10:$S$10</definedName>
    <definedName name="_xlnm._FilterDatabase" localSheetId="6" hidden="1">'【対象機関のみ実績報告に添付】別紙２（2.0％超部分算定シート'!$A$3:$O$8</definedName>
    <definedName name="_xlnm.Print_Area" localSheetId="5">'【実績報告】賃上げ支援事業実績報告書（別記２）'!$A$1:$L$20</definedName>
    <definedName name="_xlnm.Print_Area" localSheetId="2">'【申請時添付】賃上げ支援事業（別記1－1）'!$A$1:$H$46</definedName>
    <definedName name="_xlnm.Print_Area" localSheetId="4">'【申請時添付】物価支援事業（別記1－２）'!$A$1:$G$18</definedName>
    <definedName name="_xlnm.Print_Area" localSheetId="3">【申請時添付】別紙1!$B$1:$C$10</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1" i="124" l="1"/>
  <c r="N40" i="124"/>
  <c r="D5" i="116"/>
  <c r="E5" i="116" s="1"/>
  <c r="G13" i="114"/>
  <c r="F13" i="114" s="1"/>
  <c r="G3" i="91"/>
  <c r="G2" i="91"/>
  <c r="G1" i="91"/>
  <c r="G2" i="96" l="1"/>
  <c r="G3" i="96"/>
  <c r="G1" i="96"/>
  <c r="AF44" i="123" a="1"/>
  <c r="AF44" i="123" s="1"/>
  <c r="BF33" i="123"/>
  <c r="BF31" i="123"/>
  <c r="BF29" i="123"/>
  <c r="BF27" i="123"/>
  <c r="AZ21" i="123"/>
  <c r="BI19" i="123"/>
  <c r="BB19" i="123"/>
  <c r="BR16" i="123"/>
  <c r="BJ16" i="123"/>
  <c r="AZ16" i="123"/>
  <c r="N27" i="123"/>
  <c r="N29" i="123"/>
  <c r="Z32" i="123"/>
  <c r="N32" i="123"/>
  <c r="Z25" i="123"/>
  <c r="N16" i="123"/>
  <c r="N17" i="123"/>
  <c r="N19" i="123"/>
  <c r="N21" i="123"/>
  <c r="K19" i="114" l="1"/>
  <c r="J19" i="114"/>
  <c r="I19" i="114"/>
  <c r="G19" i="114"/>
  <c r="F19" i="114" s="1"/>
  <c r="K13" i="114"/>
  <c r="J13" i="114"/>
  <c r="I13" i="114"/>
  <c r="E20" i="114"/>
  <c r="E14" i="114"/>
  <c r="A6" i="116"/>
  <c r="A3" i="116"/>
  <c r="L8" i="116"/>
  <c r="L20" i="114" s="1"/>
  <c r="K8" i="116"/>
  <c r="G20" i="114" s="1"/>
  <c r="J8" i="116"/>
  <c r="F20" i="114" s="1"/>
  <c r="D8" i="116"/>
  <c r="E8" i="116" s="1"/>
  <c r="L5" i="116"/>
  <c r="L14" i="114" s="1"/>
  <c r="K5" i="116"/>
  <c r="G14" i="114" s="1"/>
  <c r="J5" i="116"/>
  <c r="F14" i="114"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L19" i="114" l="1"/>
  <c r="N41" i="123"/>
  <c r="L13" i="114"/>
  <c r="G42" i="96"/>
  <c r="G11" i="91"/>
  <c r="G17" i="91" s="1"/>
  <c r="G5" i="114"/>
  <c r="L17" i="114"/>
  <c r="L18" i="114"/>
  <c r="L12" i="114"/>
  <c r="L11" i="114"/>
  <c r="L3" i="114" l="1"/>
  <c r="N42" i="124" a="1"/>
  <c r="N42" i="124" s="1"/>
  <c r="N40" i="123"/>
  <c r="N42" i="123" s="1" a="1"/>
  <c r="N42" i="123" s="1"/>
  <c r="G4" i="114"/>
  <c r="G3" i="114"/>
  <c r="L1" i="114"/>
  <c r="G45" i="96" l="1"/>
  <c r="L4" i="114" s="1"/>
  <c r="L7" i="114" l="1"/>
  <c r="L5" i="114"/>
  <c r="L6" i="114"/>
  <c r="C2" i="92"/>
  <c r="C3" i="9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<sst xmlns="http://schemas.openxmlformats.org/spreadsheetml/2006/main" count="358" uniqueCount="226">
  <si>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</si>
  <si>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</si>
  <si>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</si>
  <si>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</si>
  <si>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</si>
  <si>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</si>
  <si>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</si>
  <si>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</si>
  <si>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</si>
  <si>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</si>
  <si>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</si>
  <si>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</si>
  <si>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</si>
  <si>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</si>
  <si>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</si>
  <si>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</si>
  <si>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</si>
  <si>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</si>
  <si>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</si>
  <si>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</si>
  <si>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</si>
  <si>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</si>
  <si>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</si>
  <si>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</si>
  <si>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</si>
  <si>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</si>
  <si>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</si>
  <si>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</si>
  <si>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</si>
  <si>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</si>
  <si>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</si>
  <si>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</si>
  <si>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</si>
  <si>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</si>
  <si>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</si>
  <si>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</si>
  <si>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</si>
  <si>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</si>
  <si>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</si>
  <si>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</si>
  <si>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</si>
  <si>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</si>
  <si>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</si>
  <si>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</si>
  <si>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</si>
  <si>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</si>
  <si>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</si>
  <si>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</si>
  <si>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</si>
  <si>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</si>
  <si>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</si>
  <si>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</si>
  <si>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</si>
  <si>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</si>
  <si>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</si>
  <si>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</si>
  <si>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</si>
  <si>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</si>
  <si>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</si>
  <si>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</si>
  <si>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</si>
  <si>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</si>
  <si>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</si>
  <si>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</si>
  <si>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</si>
  <si>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</si>
  <si>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</si>
  <si>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</si>
  <si>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</si>
  <si>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</si>
  <si>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</si>
  <si>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</si>
  <si>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</si>
  <si>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</si>
  <si>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</si>
  <si>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</si>
  <si>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</si>
  <si>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</si>
  <si>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</si>
  <si>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</si>
  <si>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</si>
  <si>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</si>
  <si>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</si>
  <si>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</si>
  <si>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</si>
  <si>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</si>
  <si>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</si>
  <si>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</si>
  <si>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</si>
  <si>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</si>
  <si>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</si>
  <si>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</si>
  <si>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</si>
  <si>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</si>
  <si>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</si>
  <si>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</si>
  <si>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</si>
  <si>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</si>
  <si>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</si>
  <si>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</si>
  <si>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</si>
  <si>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</si>
  <si>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</si>
  <si>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</si>
  <si>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</si>
  <si>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</si>
  <si>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</si>
  <si>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</si>
  <si>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</si>
  <si>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</si>
  <si>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</si>
  <si>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</si>
  <si>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</si>
  <si>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</si>
  <si>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</si>
  <si>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</si>
  <si>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</si>
  <si>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</si>
  <si>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</si>
  <si>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</si>
  <si>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</si>
  <si>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</si>
  <si>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</si>
  <si>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</si>
  <si>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</si>
  <si>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</si>
  <si>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</si>
  <si>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</si>
  <si>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</si>
  <si>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</si>
  <si>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</si>
  <si>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</si>
  <si>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</si>
  <si>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</si>
  <si>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</si>
  <si>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</si>
  <si>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</si>
  <si>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</si>
  <si>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</si>
  <si>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</si>
  <si>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</si>
  <si>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</si>
  <si>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</si>
  <si>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</si>
  <si>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</si>
  <si>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</si>
  <si>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</si>
  <si>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</si>
  <si>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</si>
  <si>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</si>
  <si>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</si>
  <si>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</si>
  <si>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</si>
  <si>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</si>
  <si>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</si>
  <si>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</si>
  <si>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</si>
  <si>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</si>
  <si>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</si>
  <si>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</si>
  <si>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</si>
  <si>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</si>
  <si>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</si>
  <si>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</si>
  <si>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</si>
  <si>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</si>
  <si>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</si>
  <si>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</si>
  <si>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</si>
  <si>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</si>
  <si>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</si>
  <si>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給付額
（14床以上の場合）</t>
    <rPh sb="0" eb="3">
      <t>キュウフガク</t>
    </rPh>
    <rPh sb="7" eb="8">
      <t>ユカ</t>
    </rPh>
    <rPh sb="8" eb="10">
      <t>イジョウ</t>
    </rPh>
    <rPh sb="11" eb="13">
      <t>バアイ</t>
    </rPh>
    <phoneticPr fontId="37"/>
  </si>
  <si>
    <t>給付額
（13床以下の場合）</t>
    <rPh sb="0" eb="3">
      <t>キュウフガク</t>
    </rPh>
    <rPh sb="7" eb="8">
      <t>ユカ</t>
    </rPh>
    <rPh sb="8" eb="10">
      <t>イカ</t>
    </rPh>
    <rPh sb="11" eb="13">
      <t>バアイ</t>
    </rPh>
    <phoneticPr fontId="37"/>
  </si>
  <si>
    <t>給付額
（３床以上の場合）</t>
    <rPh sb="0" eb="3">
      <t>キュウフガク</t>
    </rPh>
    <rPh sb="6" eb="7">
      <t>ユカ</t>
    </rPh>
    <rPh sb="7" eb="9">
      <t>イジョウ</t>
    </rPh>
    <rPh sb="10" eb="12">
      <t>バアイ</t>
    </rPh>
    <phoneticPr fontId="37"/>
  </si>
  <si>
    <t>給付額
（２床以下の場合）</t>
    <rPh sb="0" eb="3">
      <t>キュウフガク</t>
    </rPh>
    <rPh sb="6" eb="7">
      <t>ユカ</t>
    </rPh>
    <rPh sb="7" eb="9">
      <t>イカ</t>
    </rPh>
    <rPh sb="10" eb="12">
      <t>バアイ</t>
    </rPh>
    <phoneticPr fontId="37"/>
  </si>
  <si>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</si>
  <si>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</si>
  <si>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</si>
  <si>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</si>
  <si>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</si>
  <si>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</si>
  <si>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</si>
  <si>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</si>
  <si>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</si>
  <si>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</si>
  <si>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</si>
  <si>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</si>
  <si>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</si>
  <si>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</si>
  <si>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</si>
  <si>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</si>
  <si>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</si>
  <si>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</si>
  <si>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</si>
  <si>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</si>
  <si>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</si>
  <si>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</si>
  <si>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</si>
  <si>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</si>
  <si>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</si>
  <si>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別記様式２（有床診療所）（第８条関係）</t>
    <rPh sb="0" eb="2">
      <t>ベッキ</t>
    </rPh>
    <rPh sb="2" eb="4">
      <t>ヨウシキ</t>
    </rPh>
    <rPh sb="6" eb="8">
      <t>ユウショウ</t>
    </rPh>
    <rPh sb="8" eb="11">
      <t>シンリョウジョ</t>
    </rPh>
    <rPh sb="13" eb="14">
      <t>ダイ</t>
    </rPh>
    <rPh sb="15" eb="16">
      <t>ジョウ</t>
    </rPh>
    <rPh sb="16" eb="18">
      <t>カンケイ</t>
    </rPh>
    <phoneticPr fontId="37"/>
  </si>
  <si>
    <t>別紙２（有床診療所）（第８条関係）</t>
    <rPh sb="0" eb="2">
      <t>ベッシ</t>
    </rPh>
    <rPh sb="4" eb="6">
      <t>ユウショウ</t>
    </rPh>
    <rPh sb="6" eb="9">
      <t>シンリョウジョ</t>
    </rPh>
    <phoneticPr fontId="37"/>
  </si>
  <si>
    <t>別記様式１－１（有床診療所）（第５条関係）</t>
    <rPh sb="0" eb="2">
      <t>ベッキ</t>
    </rPh>
    <rPh sb="8" eb="10">
      <t>ユウショウ</t>
    </rPh>
    <rPh sb="10" eb="13">
      <t>シンリョウジョ</t>
    </rPh>
    <rPh sb="15" eb="16">
      <t>ダイ</t>
    </rPh>
    <rPh sb="17" eb="18">
      <t>ジョウ</t>
    </rPh>
    <rPh sb="18" eb="20">
      <t>カンケイ</t>
    </rPh>
    <phoneticPr fontId="37"/>
  </si>
  <si>
    <t>別紙1（有床診療所）（第５条関係）</t>
    <rPh sb="0" eb="2">
      <t>ベッシ</t>
    </rPh>
    <rPh sb="4" eb="6">
      <t>ユウショウ</t>
    </rPh>
    <rPh sb="6" eb="9">
      <t>シンリョウジョ</t>
    </rPh>
    <phoneticPr fontId="37"/>
  </si>
  <si>
    <t>別記様式１－２（有床診療所）（第５条関係）</t>
    <rPh sb="0" eb="2">
      <t>ベッキ</t>
    </rPh>
    <rPh sb="8" eb="10">
      <t>ユウショウ</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</si>
  <si>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</si>
  <si>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</si>
  <si>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</si>
  <si>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ケンチョウクリニック</t>
    <phoneticPr fontId="37"/>
  </si>
  <si>
    <t>県庁クリニック</t>
    <rPh sb="0" eb="2">
      <t>ケンチョウ</t>
    </rPh>
    <phoneticPr fontId="37"/>
  </si>
  <si>
    <t>医療法人　県庁会</t>
    <rPh sb="0" eb="4">
      <t>イリョウホウジン</t>
    </rPh>
    <rPh sb="5" eb="8">
      <t>ケンチョウカイ</t>
    </rPh>
    <phoneticPr fontId="37"/>
  </si>
  <si>
    <t>イリョウホウジン　ケンチョウカイ</t>
    <phoneticPr fontId="37"/>
  </si>
  <si>
    <t>理事長</t>
    <rPh sb="0" eb="3">
      <t>リジチョウ</t>
    </rPh>
    <phoneticPr fontId="37"/>
  </si>
  <si>
    <t>鴨池　一郎</t>
    <rPh sb="0" eb="2">
      <t>カモイケ</t>
    </rPh>
    <rPh sb="3" eb="5">
      <t>イチロウ</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</si>
  <si>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</si>
  <si>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</si>
  <si>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</si>
  <si>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</si>
  <si>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↓申請年月日を入力してください</t>
  </si>
  <si>
    <t>申請年月日</t>
    <rPh sb="0" eb="2">
      <t>シンセイ</t>
    </rPh>
    <rPh sb="2" eb="3">
      <t>ネン</t>
    </rPh>
    <rPh sb="3" eb="5">
      <t>ネンガッピ</t>
    </rPh>
    <phoneticPr fontId="15"/>
  </si>
  <si>
    <t>開設者：</t>
    <rPh sb="0" eb="3">
      <t>カイセツシャ</t>
    </rPh>
    <phoneticPr fontId="36"/>
  </si>
  <si>
    <t>鹿児島銀行</t>
    <rPh sb="0" eb="3">
      <t>カゴシマ</t>
    </rPh>
    <rPh sb="3" eb="5">
      <t>ギンコウ</t>
    </rPh>
    <phoneticPr fontId="36"/>
  </si>
  <si>
    <t>県庁支店</t>
    <rPh sb="0" eb="4">
      <t>ケンチョウシテン</t>
    </rPh>
    <phoneticPr fontId="36"/>
  </si>
  <si>
    <t>普通</t>
  </si>
  <si>
    <t>医療法人　県庁会　理事長　鴨池一郎</t>
    <rPh sb="0" eb="4">
      <t>イリョウホウジン</t>
    </rPh>
    <rPh sb="5" eb="8">
      <t>ケンチョウカイ</t>
    </rPh>
    <rPh sb="9" eb="12">
      <t>リジチョウ</t>
    </rPh>
    <rPh sb="13" eb="15">
      <t>カモイケ</t>
    </rPh>
    <rPh sb="15" eb="17">
      <t>イチロウ</t>
    </rPh>
    <phoneticPr fontId="36"/>
  </si>
  <si>
    <t>イ）ケンチョウカイ</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</si>
</sst>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u/>
      <sz val="12"/>
      <name val="ＭＳ ゴシック"/>
      <family val="3"/>
      <charset val="128"/>
    </font>
    <font>
      <sz val="11"/>
      <color theme="0" tint="-0.249977111117893"/>
      <name val="ＭＳ Ｐゴシック"/>
      <family val="3"/>
      <charset val="128"/>
      <scheme val="minor"/>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3">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6" fontId="53" fillId="36" borderId="11" xfId="71" applyNumberFormat="1" applyFont="1" applyFill="1" applyBorder="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4" fillId="37" borderId="0" xfId="71" applyFont="1" applyFill="1" applyAlignment="1" applyProtection="1">
      <alignment horizontal="right" vertical="center" wrapText="1"/>
      <protection locked="0"/>
    </xf>
    <xf numFmtId="0" fontId="61" fillId="0" borderId="11" xfId="71" applyFont="1" applyBorder="1" applyAlignment="1" applyProtection="1">
      <alignment horizontal="center" vertical="center" wrapText="1"/>
      <protection locked="0"/>
    </xf>
    <xf numFmtId="0" fontId="62" fillId="0" borderId="11" xfId="71" applyFont="1" applyBorder="1" applyAlignment="1" applyProtection="1">
      <alignment horizontal="center" vertical="center" wrapText="1"/>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6" fontId="53" fillId="0" borderId="11" xfId="71" applyNumberFormat="1" applyFont="1" applyBorder="1" applyProtection="1">
      <alignment vertical="center"/>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0" fontId="63"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4" fillId="0" borderId="0" xfId="75" applyFont="1" applyAlignment="1">
      <alignment vertical="center" wrapText="1"/>
    </xf>
    <xf numFmtId="0" fontId="41" fillId="0" borderId="0" xfId="75" applyFont="1" applyAlignment="1">
      <alignment vertical="center" wrapText="1"/>
    </xf>
    <xf numFmtId="0" fontId="41" fillId="0" borderId="0" xfId="71" applyFont="1" applyAlignment="1">
      <alignment vertical="center" wrapText="1"/>
    </xf>
    <xf numFmtId="0" fontId="65" fillId="0" borderId="0" xfId="71" applyFont="1" applyProtection="1">
      <alignment vertical="center"/>
      <protection locked="0"/>
    </xf>
    <xf numFmtId="0" fontId="65"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66" fillId="0" borderId="0" xfId="52" applyFont="1">
      <alignment vertical="center"/>
    </xf>
    <xf numFmtId="0" fontId="67"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3" fillId="0" borderId="0" xfId="71" applyFont="1" applyAlignment="1" applyProtection="1">
      <alignment horizontal="left" vertical="center"/>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89647</xdr:colOff>
      <xdr:row>0</xdr:row>
      <xdr:rowOff>56029</xdr:rowOff>
    </xdr:from>
    <xdr:to>
      <xdr:col>121</xdr:col>
      <xdr:colOff>33618</xdr:colOff>
      <xdr:row>26</xdr:row>
      <xdr:rowOff>78441</xdr:rowOff>
    </xdr:to>
    <xdr:sp macro="" textlink="">
      <xdr:nvSpPr>
        <xdr:cNvPr id="2" name="テキスト ボックス 1">
          <a:extLst>
            <a:ext uri="{FF2B5EF4-FFF2-40B4-BE49-F238E27FC236}">
              <a16:creationId xmlns:a16="http://schemas.microsoft.com/office/drawing/2014/main" id="{65DD9B44-7CD8-458F-9042-C09DF7C4D203}"/>
            </a:ext>
          </a:extLst>
        </xdr:cNvPr>
        <xdr:cNvSpPr txBox="1"/>
      </xdr:nvSpPr>
      <xdr:spPr>
        <a:xfrm>
          <a:off x="9816353" y="56029"/>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62</xdr:col>
      <xdr:colOff>100852</xdr:colOff>
      <xdr:row>0</xdr:row>
      <xdr:rowOff>78441</xdr:rowOff>
    </xdr:from>
    <xdr:to>
      <xdr:col>75</xdr:col>
      <xdr:colOff>22411</xdr:colOff>
      <xdr:row>6</xdr:row>
      <xdr:rowOff>22411</xdr:rowOff>
    </xdr:to>
    <xdr:sp macro="" textlink="">
      <xdr:nvSpPr>
        <xdr:cNvPr id="4" name="テキスト ボックス 3">
          <a:extLst>
            <a:ext uri="{FF2B5EF4-FFF2-40B4-BE49-F238E27FC236}">
              <a16:creationId xmlns:a16="http://schemas.microsoft.com/office/drawing/2014/main" id="{DC4A6D95-EB7A-4884-B936-FDB34C5D85AD}"/>
            </a:ext>
          </a:extLst>
        </xdr:cNvPr>
        <xdr:cNvSpPr txBox="1"/>
      </xdr:nvSpPr>
      <xdr:spPr>
        <a:xfrm>
          <a:off x="8213911" y="78441"/>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67236</xdr:colOff>
      <xdr:row>0</xdr:row>
      <xdr:rowOff>168088</xdr:rowOff>
    </xdr:from>
    <xdr:to>
      <xdr:col>120</xdr:col>
      <xdr:colOff>56030</xdr:colOff>
      <xdr:row>14</xdr:row>
      <xdr:rowOff>0</xdr:rowOff>
    </xdr:to>
    <xdr:sp macro="" textlink="">
      <xdr:nvSpPr>
        <xdr:cNvPr id="2" name="テキスト ボックス 1">
          <a:extLst>
            <a:ext uri="{FF2B5EF4-FFF2-40B4-BE49-F238E27FC236}">
              <a16:creationId xmlns:a16="http://schemas.microsoft.com/office/drawing/2014/main" id="{77625526-D507-4ED4-989E-4A5A2338614F}"/>
            </a:ext>
          </a:extLst>
        </xdr:cNvPr>
        <xdr:cNvSpPr txBox="1"/>
      </xdr:nvSpPr>
      <xdr:spPr>
        <a:xfrm>
          <a:off x="9894795" y="168088"/>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その他の項目は自動入力となります。</a:t>
          </a:r>
          <a:endParaRPr kumimoji="1" lang="en-US" altLang="ja-JP" sz="1400" b="1"/>
        </a:p>
      </xdr:txBody>
    </xdr:sp>
    <xdr:clientData/>
  </xdr:twoCellAnchor>
  <xdr:twoCellAnchor>
    <xdr:from>
      <xdr:col>61</xdr:col>
      <xdr:colOff>22412</xdr:colOff>
      <xdr:row>0</xdr:row>
      <xdr:rowOff>134471</xdr:rowOff>
    </xdr:from>
    <xdr:to>
      <xdr:col>73</xdr:col>
      <xdr:colOff>44824</xdr:colOff>
      <xdr:row>6</xdr:row>
      <xdr:rowOff>78441</xdr:rowOff>
    </xdr:to>
    <xdr:sp macro="" textlink="">
      <xdr:nvSpPr>
        <xdr:cNvPr id="3" name="テキスト ボックス 2">
          <a:extLst>
            <a:ext uri="{FF2B5EF4-FFF2-40B4-BE49-F238E27FC236}">
              <a16:creationId xmlns:a16="http://schemas.microsoft.com/office/drawing/2014/main" id="{38E04029-E051-41D2-A9F4-A88440D0F0EA}"/>
            </a:ext>
          </a:extLst>
        </xdr:cNvPr>
        <xdr:cNvSpPr txBox="1"/>
      </xdr:nvSpPr>
      <xdr:spPr>
        <a:xfrm>
          <a:off x="8034618" y="134471"/>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twoCellAnchor>
    <xdr:from>
      <xdr:col>79</xdr:col>
      <xdr:colOff>89647</xdr:colOff>
      <xdr:row>43</xdr:row>
      <xdr:rowOff>56029</xdr:rowOff>
    </xdr:from>
    <xdr:to>
      <xdr:col>120</xdr:col>
      <xdr:colOff>78441</xdr:colOff>
      <xdr:row>52</xdr:row>
      <xdr:rowOff>11205</xdr:rowOff>
    </xdr:to>
    <xdr:sp macro="" textlink="">
      <xdr:nvSpPr>
        <xdr:cNvPr id="4" name="テキスト ボックス 3">
          <a:extLst>
            <a:ext uri="{FF2B5EF4-FFF2-40B4-BE49-F238E27FC236}">
              <a16:creationId xmlns:a16="http://schemas.microsoft.com/office/drawing/2014/main" id="{034DBE89-A697-4475-857C-C0F67D9A27C1}"/>
            </a:ext>
          </a:extLst>
        </xdr:cNvPr>
        <xdr:cNvSpPr txBox="1"/>
      </xdr:nvSpPr>
      <xdr:spPr>
        <a:xfrm>
          <a:off x="9917206" y="5255558"/>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57150</xdr:rowOff>
    </xdr:from>
    <xdr:to>
      <xdr:col>11</xdr:col>
      <xdr:colOff>2628900</xdr:colOff>
      <xdr:row>13</xdr:row>
      <xdr:rowOff>38100</xdr:rowOff>
    </xdr:to>
    <xdr:sp macro="" textlink="">
      <xdr:nvSpPr>
        <xdr:cNvPr id="2" name="テキスト ボックス 1">
          <a:extLst>
            <a:ext uri="{FF2B5EF4-FFF2-40B4-BE49-F238E27FC236}">
              <a16:creationId xmlns:a16="http://schemas.microsoft.com/office/drawing/2014/main" id="{ADF62D39-3EBB-438C-8723-2A2B203A3B3A}"/>
            </a:ext>
          </a:extLst>
        </xdr:cNvPr>
        <xdr:cNvSpPr txBox="1"/>
      </xdr:nvSpPr>
      <xdr:spPr>
        <a:xfrm>
          <a:off x="11744325" y="57150"/>
          <a:ext cx="4495800" cy="32004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（④～⑥は該当する項目，⑦～⑪は全てチェック）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twoCellAnchor>
    <xdr:from>
      <xdr:col>5</xdr:col>
      <xdr:colOff>1276351</xdr:colOff>
      <xdr:row>3</xdr:row>
      <xdr:rowOff>114300</xdr:rowOff>
    </xdr:from>
    <xdr:to>
      <xdr:col>6</xdr:col>
      <xdr:colOff>219075</xdr:colOff>
      <xdr:row>5</xdr:row>
      <xdr:rowOff>257175</xdr:rowOff>
    </xdr:to>
    <xdr:sp macro="" textlink="">
      <xdr:nvSpPr>
        <xdr:cNvPr id="3" name="テキスト ボックス 2">
          <a:extLst>
            <a:ext uri="{FF2B5EF4-FFF2-40B4-BE49-F238E27FC236}">
              <a16:creationId xmlns:a16="http://schemas.microsoft.com/office/drawing/2014/main" id="{D2931BA3-63A2-4E1F-AD70-B3F9509C7D96}"/>
            </a:ext>
          </a:extLst>
        </xdr:cNvPr>
        <xdr:cNvSpPr txBox="1"/>
      </xdr:nvSpPr>
      <xdr:spPr>
        <a:xfrm>
          <a:off x="7381876" y="1057275"/>
          <a:ext cx="1219199" cy="6381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200025</xdr:colOff>
      <xdr:row>4</xdr:row>
      <xdr:rowOff>28575</xdr:rowOff>
    </xdr:from>
    <xdr:to>
      <xdr:col>9</xdr:col>
      <xdr:colOff>571500</xdr:colOff>
      <xdr:row>8</xdr:row>
      <xdr:rowOff>133350</xdr:rowOff>
    </xdr:to>
    <xdr:sp macro="" textlink="">
      <xdr:nvSpPr>
        <xdr:cNvPr id="2" name="テキスト ボックス 1">
          <a:extLst>
            <a:ext uri="{FF2B5EF4-FFF2-40B4-BE49-F238E27FC236}">
              <a16:creationId xmlns:a16="http://schemas.microsoft.com/office/drawing/2014/main" id="{C9C004DE-E577-4139-8293-92772A521B31}"/>
            </a:ext>
          </a:extLst>
        </xdr:cNvPr>
        <xdr:cNvSpPr txBox="1"/>
      </xdr:nvSpPr>
      <xdr:spPr>
        <a:xfrm>
          <a:off x="7200900" y="790575"/>
          <a:ext cx="4486275" cy="14382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別紙１（有床診療所）は，黄色の項目を入力してください。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twoCellAnchor>
    <xdr:from>
      <xdr:col>3</xdr:col>
      <xdr:colOff>209551</xdr:colOff>
      <xdr:row>0</xdr:row>
      <xdr:rowOff>38101</xdr:rowOff>
    </xdr:from>
    <xdr:to>
      <xdr:col>5</xdr:col>
      <xdr:colOff>57150</xdr:colOff>
      <xdr:row>3</xdr:row>
      <xdr:rowOff>114301</xdr:rowOff>
    </xdr:to>
    <xdr:sp macro="" textlink="">
      <xdr:nvSpPr>
        <xdr:cNvPr id="3" name="テキスト ボックス 2">
          <a:extLst>
            <a:ext uri="{FF2B5EF4-FFF2-40B4-BE49-F238E27FC236}">
              <a16:creationId xmlns:a16="http://schemas.microsoft.com/office/drawing/2014/main" id="{5547EE6F-4C42-4F9A-8EDB-613B0A019D0E}"/>
            </a:ext>
          </a:extLst>
        </xdr:cNvPr>
        <xdr:cNvSpPr txBox="1"/>
      </xdr:nvSpPr>
      <xdr:spPr>
        <a:xfrm>
          <a:off x="7210426" y="38101"/>
          <a:ext cx="1219199" cy="6096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244680</xdr:colOff>
      <xdr:row>0</xdr:row>
      <xdr:rowOff>43692</xdr:rowOff>
    </xdr:from>
    <xdr:to>
      <xdr:col>10</xdr:col>
      <xdr:colOff>636680</xdr:colOff>
      <xdr:row>6</xdr:row>
      <xdr:rowOff>17477</xdr:rowOff>
    </xdr:to>
    <xdr:sp macro="" textlink="">
      <xdr:nvSpPr>
        <xdr:cNvPr id="2" name="テキスト ボックス 1">
          <a:extLst>
            <a:ext uri="{FF2B5EF4-FFF2-40B4-BE49-F238E27FC236}">
              <a16:creationId xmlns:a16="http://schemas.microsoft.com/office/drawing/2014/main" id="{3C9D702E-644F-440C-8DF1-B97221881243}"/>
            </a:ext>
          </a:extLst>
        </xdr:cNvPr>
        <xdr:cNvSpPr txBox="1"/>
      </xdr:nvSpPr>
      <xdr:spPr>
        <a:xfrm>
          <a:off x="9883281" y="43692"/>
          <a:ext cx="4280647" cy="171275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twoCellAnchor>
    <xdr:from>
      <xdr:col>6</xdr:col>
      <xdr:colOff>707821</xdr:colOff>
      <xdr:row>3</xdr:row>
      <xdr:rowOff>61171</xdr:rowOff>
    </xdr:from>
    <xdr:to>
      <xdr:col>6</xdr:col>
      <xdr:colOff>1922476</xdr:colOff>
      <xdr:row>5</xdr:row>
      <xdr:rowOff>113601</xdr:rowOff>
    </xdr:to>
    <xdr:sp macro="" textlink="">
      <xdr:nvSpPr>
        <xdr:cNvPr id="3" name="テキスト ボックス 2">
          <a:extLst>
            <a:ext uri="{FF2B5EF4-FFF2-40B4-BE49-F238E27FC236}">
              <a16:creationId xmlns:a16="http://schemas.microsoft.com/office/drawing/2014/main" id="{FB0FF38C-3F65-4D83-876C-BA6E1625C9AA}"/>
            </a:ext>
          </a:extLst>
        </xdr:cNvPr>
        <xdr:cNvSpPr txBox="1"/>
      </xdr:nvSpPr>
      <xdr:spPr>
        <a:xfrm>
          <a:off x="8205482" y="1004932"/>
          <a:ext cx="1214655" cy="55052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149677</xdr:colOff>
      <xdr:row>4</xdr:row>
      <xdr:rowOff>81643</xdr:rowOff>
    </xdr:from>
    <xdr:to>
      <xdr:col>12</xdr:col>
      <xdr:colOff>4721678</xdr:colOff>
      <xdr:row>7</xdr:row>
      <xdr:rowOff>421822</xdr:rowOff>
    </xdr:to>
    <xdr:sp macro="" textlink="">
      <xdr:nvSpPr>
        <xdr:cNvPr id="3" name="テキスト ボックス 2">
          <a:extLst>
            <a:ext uri="{FF2B5EF4-FFF2-40B4-BE49-F238E27FC236}">
              <a16:creationId xmlns:a16="http://schemas.microsoft.com/office/drawing/2014/main" id="{2A89F204-1519-4A33-B0BD-2888D9DE7906}"/>
            </a:ext>
          </a:extLst>
        </xdr:cNvPr>
        <xdr:cNvSpPr txBox="1"/>
      </xdr:nvSpPr>
      <xdr:spPr>
        <a:xfrm>
          <a:off x="20778106" y="1673679"/>
          <a:ext cx="4572001" cy="13607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857250</xdr:colOff>
      <xdr:row>20</xdr:row>
      <xdr:rowOff>108856</xdr:rowOff>
    </xdr:from>
    <xdr:to>
      <xdr:col>7</xdr:col>
      <xdr:colOff>81644</xdr:colOff>
      <xdr:row>27</xdr:row>
      <xdr:rowOff>149679</xdr:rowOff>
    </xdr:to>
    <xdr:sp macro="" textlink="">
      <xdr:nvSpPr>
        <xdr:cNvPr id="4" name="テキスト ボックス 3">
          <a:extLst>
            <a:ext uri="{FF2B5EF4-FFF2-40B4-BE49-F238E27FC236}">
              <a16:creationId xmlns:a16="http://schemas.microsoft.com/office/drawing/2014/main" id="{4B73606D-8A65-4342-B1CE-A681CAA02E02}"/>
            </a:ext>
          </a:extLst>
        </xdr:cNvPr>
        <xdr:cNvSpPr txBox="1"/>
      </xdr:nvSpPr>
      <xdr:spPr>
        <a:xfrm>
          <a:off x="7211786" y="11008177"/>
          <a:ext cx="4572001" cy="12790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571500</xdr:colOff>
      <xdr:row>0</xdr:row>
      <xdr:rowOff>176894</xdr:rowOff>
    </xdr:from>
    <xdr:to>
      <xdr:col>7</xdr:col>
      <xdr:colOff>1994647</xdr:colOff>
      <xdr:row>1</xdr:row>
      <xdr:rowOff>567500</xdr:rowOff>
    </xdr:to>
    <xdr:sp macro="" textlink="">
      <xdr:nvSpPr>
        <xdr:cNvPr id="2" name="テキスト ボックス 1">
          <a:extLst>
            <a:ext uri="{FF2B5EF4-FFF2-40B4-BE49-F238E27FC236}">
              <a16:creationId xmlns:a16="http://schemas.microsoft.com/office/drawing/2014/main" id="{2080B554-1132-4186-A5B1-4C0DDB3269F7}"/>
            </a:ext>
          </a:extLst>
        </xdr:cNvPr>
        <xdr:cNvSpPr txBox="1"/>
      </xdr:nvSpPr>
      <xdr:spPr>
        <a:xfrm>
          <a:off x="12273643" y="176894"/>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102972</xdr:colOff>
      <xdr:row>0</xdr:row>
      <xdr:rowOff>25743</xdr:rowOff>
    </xdr:from>
    <xdr:to>
      <xdr:col>12</xdr:col>
      <xdr:colOff>3990202</xdr:colOff>
      <xdr:row>2</xdr:row>
      <xdr:rowOff>12871</xdr:rowOff>
    </xdr:to>
    <xdr:sp macro="" textlink="">
      <xdr:nvSpPr>
        <xdr:cNvPr id="2" name="テキスト ボックス 1">
          <a:extLst>
            <a:ext uri="{FF2B5EF4-FFF2-40B4-BE49-F238E27FC236}">
              <a16:creationId xmlns:a16="http://schemas.microsoft.com/office/drawing/2014/main" id="{3F2B12F7-3EBD-40D1-A541-AC15F8D7FF9F}"/>
            </a:ext>
          </a:extLst>
        </xdr:cNvPr>
        <xdr:cNvSpPr txBox="1"/>
      </xdr:nvSpPr>
      <xdr:spPr>
        <a:xfrm>
          <a:off x="19912398" y="25743"/>
          <a:ext cx="3887230" cy="1158446"/>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賃上げの取組で，</a:t>
          </a:r>
          <a:r>
            <a:rPr kumimoji="1" lang="en-US" altLang="ja-JP" sz="1400" b="1"/>
            <a:t>2.0</a:t>
          </a:r>
          <a:r>
            <a:rPr kumimoji="1" lang="ja-JP" altLang="en-US" sz="1400" b="1"/>
            <a:t>％を超えた部分に補助金を充てた診療所は別紙２の提出が必要です。</a:t>
          </a:r>
          <a:endParaRPr kumimoji="1" lang="en-US" altLang="ja-JP" sz="1400" b="1"/>
        </a:p>
        <a:p>
          <a:r>
            <a:rPr kumimoji="1" lang="ja-JP" altLang="en-US" sz="1400" b="1"/>
            <a:t>黄色の項目を入力してください。</a:t>
          </a:r>
          <a:endParaRPr kumimoji="1" lang="en-US" altLang="ja-JP" sz="1400" b="1"/>
        </a:p>
        <a:p>
          <a:r>
            <a:rPr kumimoji="1" lang="en-US" altLang="ja-JP" sz="1400" b="1"/>
            <a:t>※</a:t>
          </a:r>
          <a:r>
            <a:rPr kumimoji="1" lang="ja-JP" altLang="en-US" sz="1400" b="1"/>
            <a:t>入力内容の説明は，↓のとおり。</a:t>
          </a:r>
          <a:endParaRPr kumimoji="1" lang="en-US" altLang="ja-JP" sz="1400" b="1"/>
        </a:p>
      </xdr:txBody>
    </xdr:sp>
    <xdr:clientData/>
  </xdr:twoCellAnchor>
  <xdr:twoCellAnchor>
    <xdr:from>
      <xdr:col>5</xdr:col>
      <xdr:colOff>296047</xdr:colOff>
      <xdr:row>8</xdr:row>
      <xdr:rowOff>77230</xdr:rowOff>
    </xdr:from>
    <xdr:to>
      <xdr:col>8</xdr:col>
      <xdr:colOff>247136</xdr:colOff>
      <xdr:row>15</xdr:row>
      <xdr:rowOff>115844</xdr:rowOff>
    </xdr:to>
    <xdr:sp macro="" textlink="">
      <xdr:nvSpPr>
        <xdr:cNvPr id="3" name="テキスト ボックス 2">
          <a:extLst>
            <a:ext uri="{FF2B5EF4-FFF2-40B4-BE49-F238E27FC236}">
              <a16:creationId xmlns:a16="http://schemas.microsoft.com/office/drawing/2014/main" id="{9F7393F1-B4D2-4E68-9A02-4A0F4207D396}"/>
            </a:ext>
          </a:extLst>
        </xdr:cNvPr>
        <xdr:cNvSpPr txBox="1"/>
      </xdr:nvSpPr>
      <xdr:spPr>
        <a:xfrm>
          <a:off x="7813074" y="5985304"/>
          <a:ext cx="4572001" cy="1209932"/>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862399</xdr:colOff>
      <xdr:row>0</xdr:row>
      <xdr:rowOff>141588</xdr:rowOff>
    </xdr:from>
    <xdr:to>
      <xdr:col>8</xdr:col>
      <xdr:colOff>779566</xdr:colOff>
      <xdr:row>1</xdr:row>
      <xdr:rowOff>215184</xdr:rowOff>
    </xdr:to>
    <xdr:sp macro="" textlink="">
      <xdr:nvSpPr>
        <xdr:cNvPr id="4" name="テキスト ボックス 3">
          <a:extLst>
            <a:ext uri="{FF2B5EF4-FFF2-40B4-BE49-F238E27FC236}">
              <a16:creationId xmlns:a16="http://schemas.microsoft.com/office/drawing/2014/main" id="{08822E24-193C-4DD5-943E-3756F2B3DEEB}"/>
            </a:ext>
          </a:extLst>
        </xdr:cNvPr>
        <xdr:cNvSpPr txBox="1"/>
      </xdr:nvSpPr>
      <xdr:spPr>
        <a:xfrm>
          <a:off x="11494358" y="141588"/>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E91"/>
  <sheetViews>
    <sheetView showGridLines="0" tabSelected="1" view="pageBreakPreview" zoomScale="130" zoomScaleNormal="100" zoomScaleSheetLayoutView="130" workbookViewId="0">
      <selection activeCell="N42" sqref="N42:W4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205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6" t="s">
        <v>197</v>
      </c>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9"/>
      <c r="BX2" s="9"/>
      <c r="BY2" s="9"/>
    </row>
    <row r="3" spans="1:77" ht="6.75" customHeight="1">
      <c r="A3" s="4"/>
      <c r="B3" s="4"/>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9"/>
      <c r="BX3" s="9"/>
      <c r="BY3" s="9"/>
    </row>
    <row r="4" spans="1:77" ht="6.75" customHeight="1">
      <c r="A4" s="4"/>
      <c r="B4" s="4"/>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9"/>
      <c r="BX4" s="9"/>
      <c r="BY4" s="9"/>
    </row>
    <row r="5" spans="1:77" ht="6.75" customHeight="1">
      <c r="A5" s="4"/>
      <c r="B5" s="4"/>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11"/>
      <c r="BX5" s="11"/>
      <c r="BY5" s="11"/>
    </row>
    <row r="6" spans="1:77" ht="6.75" customHeight="1">
      <c r="A6" s="4"/>
      <c r="B6" s="267" t="s">
        <v>182</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11"/>
      <c r="BO6" s="11"/>
      <c r="BP6" s="11"/>
      <c r="BQ6" s="11"/>
      <c r="BR6" s="11"/>
      <c r="BS6" s="11"/>
      <c r="BT6" s="11"/>
      <c r="BU6" s="11"/>
      <c r="BV6" s="11"/>
      <c r="BW6" s="11"/>
      <c r="BX6" s="11"/>
      <c r="BY6" s="11"/>
    </row>
    <row r="7" spans="1:77" ht="6.75" customHeight="1">
      <c r="A7" s="4"/>
      <c r="B7" s="267"/>
      <c r="C7" s="267"/>
      <c r="D7" s="267"/>
      <c r="E7" s="267"/>
      <c r="F7" s="267"/>
      <c r="G7" s="267"/>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9"/>
      <c r="BO7" s="9"/>
      <c r="BP7" s="9"/>
      <c r="BQ7" s="9"/>
      <c r="BR7" s="9"/>
      <c r="BS7" s="9"/>
      <c r="BT7" s="9"/>
      <c r="BU7" s="9"/>
      <c r="BV7" s="9"/>
      <c r="BW7" s="9"/>
      <c r="BX7" s="9"/>
      <c r="BY7" s="9"/>
    </row>
    <row r="8" spans="1:77" ht="6.75" customHeight="1">
      <c r="A8" s="4"/>
      <c r="B8" s="267"/>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9"/>
      <c r="BO8" s="9"/>
      <c r="BP8" s="9"/>
      <c r="BQ8" s="9"/>
      <c r="BR8" s="9"/>
      <c r="BS8" s="9"/>
      <c r="BT8" s="9"/>
      <c r="BU8" s="9"/>
      <c r="BV8" s="9"/>
      <c r="BW8" s="9"/>
      <c r="BX8" s="9"/>
      <c r="BY8" s="9"/>
    </row>
    <row r="9" spans="1:77" ht="6.75" customHeight="1">
      <c r="B9" s="268" t="s">
        <v>70</v>
      </c>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8"/>
      <c r="BL9" s="268"/>
      <c r="BM9" s="268"/>
      <c r="BN9" s="268"/>
      <c r="BO9" s="268"/>
      <c r="BP9" s="268"/>
      <c r="BQ9" s="268"/>
      <c r="BR9" s="268"/>
      <c r="BS9" s="268"/>
      <c r="BT9" s="268"/>
      <c r="BU9" s="268"/>
      <c r="BV9" s="268"/>
      <c r="BW9" s="268"/>
      <c r="BX9" s="268"/>
      <c r="BY9" s="268"/>
    </row>
    <row r="10" spans="1:77" ht="7.5" customHeight="1">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c r="AU10" s="268"/>
      <c r="AV10" s="268"/>
      <c r="AW10" s="268"/>
      <c r="AX10" s="268"/>
      <c r="AY10" s="268"/>
      <c r="AZ10" s="268"/>
      <c r="BA10" s="268"/>
      <c r="BB10" s="268"/>
      <c r="BC10" s="268"/>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row>
    <row r="11" spans="1:77" ht="6.75" customHeight="1">
      <c r="A11" s="11"/>
      <c r="B11" s="268"/>
      <c r="C11" s="268"/>
      <c r="D11" s="268"/>
      <c r="E11" s="268"/>
      <c r="F11" s="268"/>
      <c r="G11" s="268"/>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row>
    <row r="12" spans="1:77" ht="6.75" customHeight="1">
      <c r="A12" s="11"/>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8"/>
      <c r="BF12" s="268"/>
      <c r="BG12" s="268"/>
      <c r="BH12" s="268"/>
      <c r="BI12" s="268"/>
      <c r="BJ12" s="268"/>
      <c r="BK12" s="268"/>
      <c r="BL12" s="268"/>
      <c r="BM12" s="268"/>
      <c r="BN12" s="268"/>
      <c r="BO12" s="268"/>
      <c r="BP12" s="268"/>
      <c r="BQ12" s="268"/>
      <c r="BR12" s="268"/>
      <c r="BS12" s="268"/>
      <c r="BT12" s="268"/>
      <c r="BU12" s="268"/>
      <c r="BV12" s="268"/>
      <c r="BW12" s="268"/>
      <c r="BX12" s="268"/>
      <c r="BY12" s="268"/>
    </row>
    <row r="13" spans="1:77" ht="6.75" customHeight="1">
      <c r="A13" s="269" t="s">
        <v>0</v>
      </c>
      <c r="B13" s="269"/>
      <c r="C13" s="269"/>
      <c r="D13" s="269"/>
      <c r="E13" s="269"/>
      <c r="F13" s="269"/>
      <c r="G13" s="269"/>
      <c r="H13" s="269"/>
      <c r="I13" s="269"/>
      <c r="J13" s="269"/>
      <c r="K13" s="269"/>
      <c r="L13" s="269"/>
      <c r="M13" s="269"/>
      <c r="N13" s="269"/>
      <c r="O13" s="269"/>
      <c r="P13" s="26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0" t="s">
        <v>218</v>
      </c>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row>
    <row r="14" spans="1:77" ht="15" customHeight="1">
      <c r="A14" s="269"/>
      <c r="B14" s="269"/>
      <c r="C14" s="269"/>
      <c r="D14" s="269"/>
      <c r="E14" s="269"/>
      <c r="F14" s="269"/>
      <c r="G14" s="269"/>
      <c r="H14" s="269"/>
      <c r="I14" s="269"/>
      <c r="J14" s="269"/>
      <c r="K14" s="269"/>
      <c r="L14" s="269"/>
      <c r="M14" s="269"/>
      <c r="N14" s="269"/>
      <c r="O14" s="269"/>
      <c r="P14" s="26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row>
    <row r="15" spans="1:77" ht="9" customHeight="1">
      <c r="A15" s="269"/>
      <c r="B15" s="269"/>
      <c r="C15" s="269"/>
      <c r="D15" s="269"/>
      <c r="E15" s="269"/>
      <c r="F15" s="269"/>
      <c r="G15" s="269"/>
      <c r="H15" s="269"/>
      <c r="I15" s="269"/>
      <c r="J15" s="269"/>
      <c r="K15" s="269"/>
      <c r="L15" s="269"/>
      <c r="M15" s="269"/>
      <c r="N15" s="269"/>
      <c r="O15" s="269"/>
      <c r="P15" s="26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1"/>
      <c r="BX15" s="271"/>
      <c r="BY15" s="271"/>
    </row>
    <row r="16" spans="1:77" ht="11.25" customHeight="1">
      <c r="A16" s="246" t="s">
        <v>127</v>
      </c>
      <c r="B16" s="246"/>
      <c r="C16" s="246"/>
      <c r="D16" s="246"/>
      <c r="E16" s="246"/>
      <c r="F16" s="246"/>
      <c r="G16" s="246"/>
      <c r="H16" s="246"/>
      <c r="I16" s="246"/>
      <c r="J16" s="246"/>
      <c r="K16" s="246"/>
      <c r="L16" s="246"/>
      <c r="M16" s="246"/>
      <c r="N16" s="247" t="s">
        <v>206</v>
      </c>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8" t="s">
        <v>219</v>
      </c>
      <c r="AO16" s="249"/>
      <c r="AP16" s="249"/>
      <c r="AQ16" s="249"/>
      <c r="AR16" s="249"/>
      <c r="AS16" s="249"/>
      <c r="AT16" s="249"/>
      <c r="AU16" s="249"/>
      <c r="AV16" s="249"/>
      <c r="AW16" s="249"/>
      <c r="AX16" s="249"/>
      <c r="AY16" s="250"/>
      <c r="AZ16" s="257">
        <v>2026</v>
      </c>
      <c r="BA16" s="258"/>
      <c r="BB16" s="258"/>
      <c r="BC16" s="258"/>
      <c r="BD16" s="258"/>
      <c r="BE16" s="258"/>
      <c r="BF16" s="258"/>
      <c r="BG16" s="258"/>
      <c r="BH16" s="263" t="s">
        <v>1</v>
      </c>
      <c r="BI16" s="263"/>
      <c r="BJ16" s="234">
        <v>4</v>
      </c>
      <c r="BK16" s="234"/>
      <c r="BL16" s="234"/>
      <c r="BM16" s="234"/>
      <c r="BN16" s="234"/>
      <c r="BO16" s="234"/>
      <c r="BP16" s="237" t="s">
        <v>2</v>
      </c>
      <c r="BQ16" s="237"/>
      <c r="BR16" s="240">
        <v>3</v>
      </c>
      <c r="BS16" s="240"/>
      <c r="BT16" s="240"/>
      <c r="BU16" s="240"/>
      <c r="BV16" s="240"/>
      <c r="BW16" s="240"/>
      <c r="BX16" s="237" t="s">
        <v>3</v>
      </c>
      <c r="BY16" s="243"/>
    </row>
    <row r="17" spans="1:78" ht="6.75" customHeight="1">
      <c r="A17" s="246" t="s">
        <v>128</v>
      </c>
      <c r="B17" s="246"/>
      <c r="C17" s="246"/>
      <c r="D17" s="246"/>
      <c r="E17" s="246"/>
      <c r="F17" s="246"/>
      <c r="G17" s="246"/>
      <c r="H17" s="246"/>
      <c r="I17" s="246"/>
      <c r="J17" s="246"/>
      <c r="K17" s="246"/>
      <c r="L17" s="246"/>
      <c r="M17" s="246"/>
      <c r="N17" s="247" t="s">
        <v>207</v>
      </c>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51"/>
      <c r="AO17" s="252"/>
      <c r="AP17" s="252"/>
      <c r="AQ17" s="252"/>
      <c r="AR17" s="252"/>
      <c r="AS17" s="252"/>
      <c r="AT17" s="252"/>
      <c r="AU17" s="252"/>
      <c r="AV17" s="252"/>
      <c r="AW17" s="252"/>
      <c r="AX17" s="252"/>
      <c r="AY17" s="253"/>
      <c r="AZ17" s="259"/>
      <c r="BA17" s="260"/>
      <c r="BB17" s="260"/>
      <c r="BC17" s="260"/>
      <c r="BD17" s="260"/>
      <c r="BE17" s="260"/>
      <c r="BF17" s="260"/>
      <c r="BG17" s="260"/>
      <c r="BH17" s="264"/>
      <c r="BI17" s="264"/>
      <c r="BJ17" s="235"/>
      <c r="BK17" s="235"/>
      <c r="BL17" s="235"/>
      <c r="BM17" s="235"/>
      <c r="BN17" s="235"/>
      <c r="BO17" s="235"/>
      <c r="BP17" s="238"/>
      <c r="BQ17" s="238"/>
      <c r="BR17" s="241"/>
      <c r="BS17" s="241"/>
      <c r="BT17" s="241"/>
      <c r="BU17" s="241"/>
      <c r="BV17" s="241"/>
      <c r="BW17" s="241"/>
      <c r="BX17" s="238"/>
      <c r="BY17" s="244"/>
    </row>
    <row r="18" spans="1:78" ht="6.75" customHeight="1">
      <c r="A18" s="246"/>
      <c r="B18" s="246"/>
      <c r="C18" s="246"/>
      <c r="D18" s="246"/>
      <c r="E18" s="246"/>
      <c r="F18" s="246"/>
      <c r="G18" s="246"/>
      <c r="H18" s="246"/>
      <c r="I18" s="246"/>
      <c r="J18" s="246"/>
      <c r="K18" s="246"/>
      <c r="L18" s="246"/>
      <c r="M18" s="246"/>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54"/>
      <c r="AO18" s="255"/>
      <c r="AP18" s="255"/>
      <c r="AQ18" s="255"/>
      <c r="AR18" s="255"/>
      <c r="AS18" s="255"/>
      <c r="AT18" s="255"/>
      <c r="AU18" s="255"/>
      <c r="AV18" s="255"/>
      <c r="AW18" s="255"/>
      <c r="AX18" s="255"/>
      <c r="AY18" s="256"/>
      <c r="AZ18" s="261"/>
      <c r="BA18" s="262"/>
      <c r="BB18" s="262"/>
      <c r="BC18" s="262"/>
      <c r="BD18" s="262"/>
      <c r="BE18" s="262"/>
      <c r="BF18" s="262"/>
      <c r="BG18" s="262"/>
      <c r="BH18" s="265"/>
      <c r="BI18" s="265"/>
      <c r="BJ18" s="236"/>
      <c r="BK18" s="236"/>
      <c r="BL18" s="236"/>
      <c r="BM18" s="236"/>
      <c r="BN18" s="236"/>
      <c r="BO18" s="236"/>
      <c r="BP18" s="239"/>
      <c r="BQ18" s="239"/>
      <c r="BR18" s="242"/>
      <c r="BS18" s="242"/>
      <c r="BT18" s="242"/>
      <c r="BU18" s="242"/>
      <c r="BV18" s="242"/>
      <c r="BW18" s="242"/>
      <c r="BX18" s="239"/>
      <c r="BY18" s="245"/>
    </row>
    <row r="19" spans="1:78" ht="6.75" customHeight="1">
      <c r="A19" s="136" t="s">
        <v>4</v>
      </c>
      <c r="B19" s="137"/>
      <c r="C19" s="137"/>
      <c r="D19" s="137"/>
      <c r="E19" s="137"/>
      <c r="F19" s="137"/>
      <c r="G19" s="137"/>
      <c r="H19" s="137"/>
      <c r="I19" s="137"/>
      <c r="J19" s="137"/>
      <c r="K19" s="137"/>
      <c r="L19" s="137"/>
      <c r="M19" s="191"/>
      <c r="N19" s="140" t="s">
        <v>208</v>
      </c>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2"/>
      <c r="AN19" s="136" t="s">
        <v>5</v>
      </c>
      <c r="AO19" s="137"/>
      <c r="AP19" s="137"/>
      <c r="AQ19" s="137"/>
      <c r="AR19" s="137"/>
      <c r="AS19" s="137"/>
      <c r="AT19" s="137"/>
      <c r="AU19" s="137"/>
      <c r="AV19" s="137"/>
      <c r="AW19" s="137"/>
      <c r="AX19" s="137"/>
      <c r="AY19" s="191"/>
      <c r="AZ19" s="232" t="s">
        <v>6</v>
      </c>
      <c r="BA19" s="233"/>
      <c r="BB19" s="206">
        <v>123</v>
      </c>
      <c r="BC19" s="206"/>
      <c r="BD19" s="206"/>
      <c r="BE19" s="206"/>
      <c r="BF19" s="206"/>
      <c r="BG19" s="132" t="s">
        <v>7</v>
      </c>
      <c r="BH19" s="132"/>
      <c r="BI19" s="206">
        <v>4567</v>
      </c>
      <c r="BJ19" s="206"/>
      <c r="BK19" s="206"/>
      <c r="BL19" s="206"/>
      <c r="BM19" s="206"/>
      <c r="BN19" s="206"/>
      <c r="BO19" s="206"/>
      <c r="BP19" s="206"/>
      <c r="BQ19" s="206"/>
      <c r="BR19" s="206"/>
      <c r="BS19" s="13"/>
      <c r="BT19" s="13"/>
      <c r="BU19" s="13"/>
      <c r="BV19" s="13"/>
      <c r="BW19" s="13"/>
      <c r="BX19" s="13"/>
      <c r="BY19" s="14"/>
      <c r="BZ19" s="15"/>
    </row>
    <row r="20" spans="1:78" ht="6.75" customHeight="1">
      <c r="A20" s="138"/>
      <c r="B20" s="139"/>
      <c r="C20" s="139"/>
      <c r="D20" s="139"/>
      <c r="E20" s="139"/>
      <c r="F20" s="139"/>
      <c r="G20" s="139"/>
      <c r="H20" s="139"/>
      <c r="I20" s="139"/>
      <c r="J20" s="139"/>
      <c r="K20" s="139"/>
      <c r="L20" s="139"/>
      <c r="M20" s="221"/>
      <c r="N20" s="143"/>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5"/>
      <c r="AN20" s="192"/>
      <c r="AO20" s="193"/>
      <c r="AP20" s="193"/>
      <c r="AQ20" s="193"/>
      <c r="AR20" s="193"/>
      <c r="AS20" s="193"/>
      <c r="AT20" s="193"/>
      <c r="AU20" s="193"/>
      <c r="AV20" s="193"/>
      <c r="AW20" s="193"/>
      <c r="AX20" s="193"/>
      <c r="AY20" s="194"/>
      <c r="AZ20" s="232"/>
      <c r="BA20" s="233"/>
      <c r="BB20" s="206"/>
      <c r="BC20" s="206"/>
      <c r="BD20" s="206"/>
      <c r="BE20" s="206"/>
      <c r="BF20" s="206"/>
      <c r="BG20" s="132"/>
      <c r="BH20" s="132"/>
      <c r="BI20" s="206"/>
      <c r="BJ20" s="206"/>
      <c r="BK20" s="206"/>
      <c r="BL20" s="206"/>
      <c r="BM20" s="206"/>
      <c r="BN20" s="206"/>
      <c r="BO20" s="206"/>
      <c r="BP20" s="206"/>
      <c r="BQ20" s="206"/>
      <c r="BR20" s="206"/>
      <c r="BS20" s="13"/>
      <c r="BT20" s="13"/>
      <c r="BU20" s="13"/>
      <c r="BV20" s="13"/>
      <c r="BW20" s="13"/>
      <c r="BX20" s="13"/>
      <c r="BY20" s="14"/>
      <c r="BZ20" s="15"/>
    </row>
    <row r="21" spans="1:78" ht="6.75" customHeight="1">
      <c r="A21" s="136" t="s">
        <v>118</v>
      </c>
      <c r="B21" s="137"/>
      <c r="C21" s="137"/>
      <c r="D21" s="137"/>
      <c r="E21" s="137"/>
      <c r="F21" s="137"/>
      <c r="G21" s="137"/>
      <c r="H21" s="137"/>
      <c r="I21" s="137"/>
      <c r="J21" s="137"/>
      <c r="K21" s="137"/>
      <c r="L21" s="137"/>
      <c r="M21" s="191"/>
      <c r="N21" s="202" t="s">
        <v>209</v>
      </c>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4"/>
      <c r="AN21" s="192"/>
      <c r="AO21" s="193"/>
      <c r="AP21" s="193"/>
      <c r="AQ21" s="193"/>
      <c r="AR21" s="193"/>
      <c r="AS21" s="193"/>
      <c r="AT21" s="193"/>
      <c r="AU21" s="193"/>
      <c r="AV21" s="193"/>
      <c r="AW21" s="193"/>
      <c r="AX21" s="193"/>
      <c r="AY21" s="194"/>
      <c r="AZ21" s="222" t="s">
        <v>214</v>
      </c>
      <c r="BA21" s="223"/>
      <c r="BB21" s="223"/>
      <c r="BC21" s="223"/>
      <c r="BD21" s="223"/>
      <c r="BE21" s="223"/>
      <c r="BF21" s="223"/>
      <c r="BG21" s="223"/>
      <c r="BH21" s="223"/>
      <c r="BI21" s="223"/>
      <c r="BJ21" s="223"/>
      <c r="BK21" s="223"/>
      <c r="BL21" s="223"/>
      <c r="BM21" s="223"/>
      <c r="BN21" s="223"/>
      <c r="BO21" s="223"/>
      <c r="BP21" s="223"/>
      <c r="BQ21" s="223"/>
      <c r="BR21" s="223"/>
      <c r="BS21" s="223"/>
      <c r="BT21" s="223"/>
      <c r="BU21" s="223"/>
      <c r="BV21" s="223"/>
      <c r="BW21" s="223"/>
      <c r="BX21" s="223"/>
      <c r="BY21" s="224"/>
      <c r="BZ21" s="15"/>
    </row>
    <row r="22" spans="1:78" ht="6.75" customHeight="1">
      <c r="A22" s="192"/>
      <c r="B22" s="193"/>
      <c r="C22" s="193"/>
      <c r="D22" s="193"/>
      <c r="E22" s="193"/>
      <c r="F22" s="193"/>
      <c r="G22" s="193"/>
      <c r="H22" s="193"/>
      <c r="I22" s="193"/>
      <c r="J22" s="193"/>
      <c r="K22" s="193"/>
      <c r="L22" s="193"/>
      <c r="M22" s="194"/>
      <c r="N22" s="205"/>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7"/>
      <c r="AN22" s="192"/>
      <c r="AO22" s="193"/>
      <c r="AP22" s="193"/>
      <c r="AQ22" s="193"/>
      <c r="AR22" s="193"/>
      <c r="AS22" s="193"/>
      <c r="AT22" s="193"/>
      <c r="AU22" s="193"/>
      <c r="AV22" s="193"/>
      <c r="AW22" s="193"/>
      <c r="AX22" s="193"/>
      <c r="AY22" s="194"/>
      <c r="AZ22" s="222"/>
      <c r="BA22" s="223"/>
      <c r="BB22" s="223"/>
      <c r="BC22" s="223"/>
      <c r="BD22" s="223"/>
      <c r="BE22" s="223"/>
      <c r="BF22" s="223"/>
      <c r="BG22" s="223"/>
      <c r="BH22" s="223"/>
      <c r="BI22" s="223"/>
      <c r="BJ22" s="223"/>
      <c r="BK22" s="223"/>
      <c r="BL22" s="223"/>
      <c r="BM22" s="223"/>
      <c r="BN22" s="223"/>
      <c r="BO22" s="223"/>
      <c r="BP22" s="223"/>
      <c r="BQ22" s="223"/>
      <c r="BR22" s="223"/>
      <c r="BS22" s="223"/>
      <c r="BT22" s="223"/>
      <c r="BU22" s="223"/>
      <c r="BV22" s="223"/>
      <c r="BW22" s="223"/>
      <c r="BX22" s="223"/>
      <c r="BY22" s="224"/>
    </row>
    <row r="23" spans="1:78" ht="6.75" customHeight="1">
      <c r="A23" s="192"/>
      <c r="B23" s="193"/>
      <c r="C23" s="193"/>
      <c r="D23" s="193"/>
      <c r="E23" s="193"/>
      <c r="F23" s="193"/>
      <c r="G23" s="193"/>
      <c r="H23" s="193"/>
      <c r="I23" s="193"/>
      <c r="J23" s="193"/>
      <c r="K23" s="193"/>
      <c r="L23" s="193"/>
      <c r="M23" s="194"/>
      <c r="N23" s="205"/>
      <c r="O23" s="206"/>
      <c r="P23" s="206"/>
      <c r="Q23" s="206"/>
      <c r="R23" s="206"/>
      <c r="S23" s="206"/>
      <c r="T23" s="206"/>
      <c r="U23" s="206"/>
      <c r="V23" s="206"/>
      <c r="W23" s="206"/>
      <c r="X23" s="206"/>
      <c r="Y23" s="206"/>
      <c r="Z23" s="206"/>
      <c r="AA23" s="206"/>
      <c r="AB23" s="206"/>
      <c r="AC23" s="206"/>
      <c r="AD23" s="206"/>
      <c r="AE23" s="206"/>
      <c r="AF23" s="206"/>
      <c r="AG23" s="206"/>
      <c r="AH23" s="206"/>
      <c r="AI23" s="206"/>
      <c r="AJ23" s="206"/>
      <c r="AK23" s="206"/>
      <c r="AL23" s="206"/>
      <c r="AM23" s="207"/>
      <c r="AN23" s="192"/>
      <c r="AO23" s="193"/>
      <c r="AP23" s="193"/>
      <c r="AQ23" s="193"/>
      <c r="AR23" s="193"/>
      <c r="AS23" s="193"/>
      <c r="AT23" s="193"/>
      <c r="AU23" s="193"/>
      <c r="AV23" s="193"/>
      <c r="AW23" s="193"/>
      <c r="AX23" s="193"/>
      <c r="AY23" s="194"/>
      <c r="AZ23" s="222"/>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3"/>
      <c r="BX23" s="223"/>
      <c r="BY23" s="224"/>
    </row>
    <row r="24" spans="1:78" ht="6.75" customHeight="1">
      <c r="A24" s="192"/>
      <c r="B24" s="193"/>
      <c r="C24" s="193"/>
      <c r="D24" s="193"/>
      <c r="E24" s="193"/>
      <c r="F24" s="193"/>
      <c r="G24" s="193"/>
      <c r="H24" s="193"/>
      <c r="I24" s="193"/>
      <c r="J24" s="193"/>
      <c r="K24" s="193"/>
      <c r="L24" s="193"/>
      <c r="M24" s="194"/>
      <c r="N24" s="205"/>
      <c r="O24" s="206"/>
      <c r="P24" s="206"/>
      <c r="Q24" s="206"/>
      <c r="R24" s="206"/>
      <c r="S24" s="206"/>
      <c r="T24" s="206"/>
      <c r="U24" s="206"/>
      <c r="V24" s="206"/>
      <c r="W24" s="206"/>
      <c r="X24" s="206"/>
      <c r="Y24" s="206"/>
      <c r="Z24" s="206"/>
      <c r="AA24" s="206"/>
      <c r="AB24" s="206"/>
      <c r="AC24" s="206"/>
      <c r="AD24" s="206"/>
      <c r="AE24" s="206"/>
      <c r="AF24" s="206"/>
      <c r="AG24" s="206"/>
      <c r="AH24" s="206"/>
      <c r="AI24" s="206"/>
      <c r="AJ24" s="206"/>
      <c r="AK24" s="206"/>
      <c r="AL24" s="206"/>
      <c r="AM24" s="207"/>
      <c r="AN24" s="192"/>
      <c r="AO24" s="193"/>
      <c r="AP24" s="193"/>
      <c r="AQ24" s="193"/>
      <c r="AR24" s="193"/>
      <c r="AS24" s="193"/>
      <c r="AT24" s="193"/>
      <c r="AU24" s="193"/>
      <c r="AV24" s="193"/>
      <c r="AW24" s="193"/>
      <c r="AX24" s="193"/>
      <c r="AY24" s="194"/>
      <c r="AZ24" s="222"/>
      <c r="BA24" s="223"/>
      <c r="BB24" s="223"/>
      <c r="BC24" s="223"/>
      <c r="BD24" s="223"/>
      <c r="BE24" s="223"/>
      <c r="BF24" s="223"/>
      <c r="BG24" s="223"/>
      <c r="BH24" s="223"/>
      <c r="BI24" s="223"/>
      <c r="BJ24" s="223"/>
      <c r="BK24" s="223"/>
      <c r="BL24" s="223"/>
      <c r="BM24" s="223"/>
      <c r="BN24" s="223"/>
      <c r="BO24" s="223"/>
      <c r="BP24" s="223"/>
      <c r="BQ24" s="223"/>
      <c r="BR24" s="223"/>
      <c r="BS24" s="223"/>
      <c r="BT24" s="223"/>
      <c r="BU24" s="223"/>
      <c r="BV24" s="223"/>
      <c r="BW24" s="223"/>
      <c r="BX24" s="223"/>
      <c r="BY24" s="224"/>
    </row>
    <row r="25" spans="1:78" ht="6.75" customHeight="1">
      <c r="A25" s="192"/>
      <c r="B25" s="193"/>
      <c r="C25" s="193"/>
      <c r="D25" s="193"/>
      <c r="E25" s="193"/>
      <c r="F25" s="193"/>
      <c r="G25" s="193"/>
      <c r="H25" s="193"/>
      <c r="I25" s="193"/>
      <c r="J25" s="193"/>
      <c r="K25" s="193"/>
      <c r="L25" s="193"/>
      <c r="M25" s="194"/>
      <c r="N25" s="228" t="s">
        <v>71</v>
      </c>
      <c r="O25" s="229"/>
      <c r="P25" s="229"/>
      <c r="Q25" s="229"/>
      <c r="R25" s="229"/>
      <c r="S25" s="229"/>
      <c r="T25" s="229"/>
      <c r="U25" s="229"/>
      <c r="V25" s="229"/>
      <c r="W25" s="229"/>
      <c r="X25" s="229"/>
      <c r="Y25" s="229"/>
      <c r="Z25" s="206">
        <v>1234567890</v>
      </c>
      <c r="AA25" s="206"/>
      <c r="AB25" s="206"/>
      <c r="AC25" s="206"/>
      <c r="AD25" s="206"/>
      <c r="AE25" s="206"/>
      <c r="AF25" s="206"/>
      <c r="AG25" s="206"/>
      <c r="AH25" s="206"/>
      <c r="AI25" s="206"/>
      <c r="AJ25" s="206"/>
      <c r="AK25" s="206"/>
      <c r="AL25" s="206"/>
      <c r="AM25" s="207"/>
      <c r="AN25" s="192"/>
      <c r="AO25" s="193"/>
      <c r="AP25" s="193"/>
      <c r="AQ25" s="193"/>
      <c r="AR25" s="193"/>
      <c r="AS25" s="193"/>
      <c r="AT25" s="193"/>
      <c r="AU25" s="193"/>
      <c r="AV25" s="193"/>
      <c r="AW25" s="193"/>
      <c r="AX25" s="193"/>
      <c r="AY25" s="194"/>
      <c r="AZ25" s="222"/>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4"/>
    </row>
    <row r="26" spans="1:78" ht="6.75" customHeight="1">
      <c r="A26" s="138"/>
      <c r="B26" s="139"/>
      <c r="C26" s="139"/>
      <c r="D26" s="139"/>
      <c r="E26" s="139"/>
      <c r="F26" s="139"/>
      <c r="G26" s="139"/>
      <c r="H26" s="139"/>
      <c r="I26" s="139"/>
      <c r="J26" s="139"/>
      <c r="K26" s="139"/>
      <c r="L26" s="139"/>
      <c r="M26" s="221"/>
      <c r="N26" s="230"/>
      <c r="O26" s="231"/>
      <c r="P26" s="231"/>
      <c r="Q26" s="231"/>
      <c r="R26" s="231"/>
      <c r="S26" s="231"/>
      <c r="T26" s="231"/>
      <c r="U26" s="231"/>
      <c r="V26" s="231"/>
      <c r="W26" s="231"/>
      <c r="X26" s="231"/>
      <c r="Y26" s="231"/>
      <c r="Z26" s="217"/>
      <c r="AA26" s="217"/>
      <c r="AB26" s="217"/>
      <c r="AC26" s="217"/>
      <c r="AD26" s="217"/>
      <c r="AE26" s="217"/>
      <c r="AF26" s="217"/>
      <c r="AG26" s="217"/>
      <c r="AH26" s="217"/>
      <c r="AI26" s="217"/>
      <c r="AJ26" s="217"/>
      <c r="AK26" s="217"/>
      <c r="AL26" s="217"/>
      <c r="AM26" s="218"/>
      <c r="AN26" s="138"/>
      <c r="AO26" s="139"/>
      <c r="AP26" s="139"/>
      <c r="AQ26" s="139"/>
      <c r="AR26" s="139"/>
      <c r="AS26" s="139"/>
      <c r="AT26" s="139"/>
      <c r="AU26" s="139"/>
      <c r="AV26" s="139"/>
      <c r="AW26" s="139"/>
      <c r="AX26" s="139"/>
      <c r="AY26" s="221"/>
      <c r="AZ26" s="225"/>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7"/>
    </row>
    <row r="27" spans="1:78" ht="6.75" customHeight="1">
      <c r="A27" s="136" t="s">
        <v>4</v>
      </c>
      <c r="B27" s="137"/>
      <c r="C27" s="137"/>
      <c r="D27" s="137"/>
      <c r="E27" s="137"/>
      <c r="F27" s="137"/>
      <c r="G27" s="137"/>
      <c r="H27" s="137"/>
      <c r="I27" s="137"/>
      <c r="J27" s="137"/>
      <c r="K27" s="137"/>
      <c r="L27" s="137"/>
      <c r="M27" s="137"/>
      <c r="N27" s="140" t="s">
        <v>211</v>
      </c>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2"/>
      <c r="AN27" s="136" t="s">
        <v>8</v>
      </c>
      <c r="AO27" s="137"/>
      <c r="AP27" s="137"/>
      <c r="AQ27" s="137"/>
      <c r="AR27" s="137"/>
      <c r="AS27" s="137"/>
      <c r="AT27" s="137"/>
      <c r="AU27" s="137"/>
      <c r="AV27" s="137"/>
      <c r="AW27" s="137"/>
      <c r="AX27" s="137"/>
      <c r="AY27" s="191"/>
      <c r="AZ27" s="195" t="s">
        <v>9</v>
      </c>
      <c r="BA27" s="196"/>
      <c r="BB27" s="196"/>
      <c r="BC27" s="196"/>
      <c r="BD27" s="196"/>
      <c r="BE27" s="197"/>
      <c r="BF27" s="140" t="s">
        <v>215</v>
      </c>
      <c r="BG27" s="141"/>
      <c r="BH27" s="141"/>
      <c r="BI27" s="141"/>
      <c r="BJ27" s="141"/>
      <c r="BK27" s="141"/>
      <c r="BL27" s="141"/>
      <c r="BM27" s="141"/>
      <c r="BN27" s="141"/>
      <c r="BO27" s="141"/>
      <c r="BP27" s="141"/>
      <c r="BQ27" s="141"/>
      <c r="BR27" s="141"/>
      <c r="BS27" s="141"/>
      <c r="BT27" s="141"/>
      <c r="BU27" s="141"/>
      <c r="BV27" s="141"/>
      <c r="BW27" s="141"/>
      <c r="BX27" s="141"/>
      <c r="BY27" s="142"/>
    </row>
    <row r="28" spans="1:78" ht="6.75" customHeight="1">
      <c r="A28" s="138"/>
      <c r="B28" s="139"/>
      <c r="C28" s="139"/>
      <c r="D28" s="139"/>
      <c r="E28" s="139"/>
      <c r="F28" s="139"/>
      <c r="G28" s="139"/>
      <c r="H28" s="139"/>
      <c r="I28" s="139"/>
      <c r="J28" s="139"/>
      <c r="K28" s="139"/>
      <c r="L28" s="139"/>
      <c r="M28" s="139"/>
      <c r="N28" s="143"/>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5"/>
      <c r="AN28" s="192"/>
      <c r="AO28" s="193"/>
      <c r="AP28" s="193"/>
      <c r="AQ28" s="193"/>
      <c r="AR28" s="193"/>
      <c r="AS28" s="193"/>
      <c r="AT28" s="193"/>
      <c r="AU28" s="193"/>
      <c r="AV28" s="193"/>
      <c r="AW28" s="193"/>
      <c r="AX28" s="193"/>
      <c r="AY28" s="194"/>
      <c r="AZ28" s="198"/>
      <c r="BA28" s="199"/>
      <c r="BB28" s="199"/>
      <c r="BC28" s="199"/>
      <c r="BD28" s="199"/>
      <c r="BE28" s="200"/>
      <c r="BF28" s="143"/>
      <c r="BG28" s="144"/>
      <c r="BH28" s="144"/>
      <c r="BI28" s="144"/>
      <c r="BJ28" s="144"/>
      <c r="BK28" s="144"/>
      <c r="BL28" s="144"/>
      <c r="BM28" s="144"/>
      <c r="BN28" s="144"/>
      <c r="BO28" s="144"/>
      <c r="BP28" s="144"/>
      <c r="BQ28" s="144"/>
      <c r="BR28" s="144"/>
      <c r="BS28" s="144"/>
      <c r="BT28" s="144"/>
      <c r="BU28" s="144"/>
      <c r="BV28" s="144"/>
      <c r="BW28" s="144"/>
      <c r="BX28" s="144"/>
      <c r="BY28" s="145"/>
    </row>
    <row r="29" spans="1:78" ht="6.75" customHeight="1">
      <c r="A29" s="201" t="s">
        <v>10</v>
      </c>
      <c r="B29" s="137"/>
      <c r="C29" s="137"/>
      <c r="D29" s="137"/>
      <c r="E29" s="137"/>
      <c r="F29" s="137"/>
      <c r="G29" s="137"/>
      <c r="H29" s="137"/>
      <c r="I29" s="137"/>
      <c r="J29" s="137"/>
      <c r="K29" s="137"/>
      <c r="L29" s="137"/>
      <c r="M29" s="191"/>
      <c r="N29" s="202" t="s">
        <v>210</v>
      </c>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4"/>
      <c r="AN29" s="192"/>
      <c r="AO29" s="193"/>
      <c r="AP29" s="193"/>
      <c r="AQ29" s="193"/>
      <c r="AR29" s="193"/>
      <c r="AS29" s="193"/>
      <c r="AT29" s="193"/>
      <c r="AU29" s="193"/>
      <c r="AV29" s="193"/>
      <c r="AW29" s="193"/>
      <c r="AX29" s="193"/>
      <c r="AY29" s="194"/>
      <c r="AZ29" s="208" t="s">
        <v>11</v>
      </c>
      <c r="BA29" s="209"/>
      <c r="BB29" s="209"/>
      <c r="BC29" s="209"/>
      <c r="BD29" s="209"/>
      <c r="BE29" s="210"/>
      <c r="BF29" s="140" t="s">
        <v>216</v>
      </c>
      <c r="BG29" s="141"/>
      <c r="BH29" s="141"/>
      <c r="BI29" s="141"/>
      <c r="BJ29" s="141"/>
      <c r="BK29" s="141"/>
      <c r="BL29" s="141"/>
      <c r="BM29" s="141"/>
      <c r="BN29" s="141"/>
      <c r="BO29" s="141"/>
      <c r="BP29" s="141"/>
      <c r="BQ29" s="141"/>
      <c r="BR29" s="141"/>
      <c r="BS29" s="141"/>
      <c r="BT29" s="141"/>
      <c r="BU29" s="141"/>
      <c r="BV29" s="141"/>
      <c r="BW29" s="141"/>
      <c r="BX29" s="141"/>
      <c r="BY29" s="142"/>
    </row>
    <row r="30" spans="1:78" ht="6.75" customHeight="1">
      <c r="A30" s="192"/>
      <c r="B30" s="193"/>
      <c r="C30" s="193"/>
      <c r="D30" s="193"/>
      <c r="E30" s="193"/>
      <c r="F30" s="193"/>
      <c r="G30" s="193"/>
      <c r="H30" s="193"/>
      <c r="I30" s="193"/>
      <c r="J30" s="193"/>
      <c r="K30" s="193"/>
      <c r="L30" s="193"/>
      <c r="M30" s="194"/>
      <c r="N30" s="205"/>
      <c r="O30" s="206"/>
      <c r="P30" s="206"/>
      <c r="Q30" s="206"/>
      <c r="R30" s="206"/>
      <c r="S30" s="206"/>
      <c r="T30" s="206"/>
      <c r="U30" s="206"/>
      <c r="V30" s="206"/>
      <c r="W30" s="206"/>
      <c r="X30" s="206"/>
      <c r="Y30" s="206"/>
      <c r="Z30" s="206"/>
      <c r="AA30" s="206"/>
      <c r="AB30" s="206"/>
      <c r="AC30" s="206"/>
      <c r="AD30" s="206"/>
      <c r="AE30" s="206"/>
      <c r="AF30" s="206"/>
      <c r="AG30" s="206"/>
      <c r="AH30" s="206"/>
      <c r="AI30" s="206"/>
      <c r="AJ30" s="206"/>
      <c r="AK30" s="206"/>
      <c r="AL30" s="206"/>
      <c r="AM30" s="207"/>
      <c r="AN30" s="192"/>
      <c r="AO30" s="193"/>
      <c r="AP30" s="193"/>
      <c r="AQ30" s="193"/>
      <c r="AR30" s="193"/>
      <c r="AS30" s="193"/>
      <c r="AT30" s="193"/>
      <c r="AU30" s="193"/>
      <c r="AV30" s="193"/>
      <c r="AW30" s="193"/>
      <c r="AX30" s="193"/>
      <c r="AY30" s="194"/>
      <c r="AZ30" s="211"/>
      <c r="BA30" s="212"/>
      <c r="BB30" s="212"/>
      <c r="BC30" s="212"/>
      <c r="BD30" s="212"/>
      <c r="BE30" s="213"/>
      <c r="BF30" s="143"/>
      <c r="BG30" s="144"/>
      <c r="BH30" s="144"/>
      <c r="BI30" s="144"/>
      <c r="BJ30" s="144"/>
      <c r="BK30" s="144"/>
      <c r="BL30" s="144"/>
      <c r="BM30" s="144"/>
      <c r="BN30" s="144"/>
      <c r="BO30" s="144"/>
      <c r="BP30" s="144"/>
      <c r="BQ30" s="144"/>
      <c r="BR30" s="144"/>
      <c r="BS30" s="144"/>
      <c r="BT30" s="144"/>
      <c r="BU30" s="144"/>
      <c r="BV30" s="144"/>
      <c r="BW30" s="144"/>
      <c r="BX30" s="144"/>
      <c r="BY30" s="145"/>
    </row>
    <row r="31" spans="1:78" ht="6.75" customHeight="1">
      <c r="A31" s="192"/>
      <c r="B31" s="193"/>
      <c r="C31" s="193"/>
      <c r="D31" s="193"/>
      <c r="E31" s="193"/>
      <c r="F31" s="193"/>
      <c r="G31" s="193"/>
      <c r="H31" s="193"/>
      <c r="I31" s="193"/>
      <c r="J31" s="193"/>
      <c r="K31" s="193"/>
      <c r="L31" s="193"/>
      <c r="M31" s="194"/>
      <c r="N31" s="205"/>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7"/>
      <c r="AN31" s="192"/>
      <c r="AO31" s="193"/>
      <c r="AP31" s="193"/>
      <c r="AQ31" s="193"/>
      <c r="AR31" s="193"/>
      <c r="AS31" s="193"/>
      <c r="AT31" s="193"/>
      <c r="AU31" s="193"/>
      <c r="AV31" s="193"/>
      <c r="AW31" s="193"/>
      <c r="AX31" s="193"/>
      <c r="AY31" s="194"/>
      <c r="AZ31" s="214" t="s">
        <v>196</v>
      </c>
      <c r="BA31" s="214"/>
      <c r="BB31" s="214"/>
      <c r="BC31" s="214"/>
      <c r="BD31" s="214"/>
      <c r="BE31" s="214"/>
      <c r="BF31" s="215" t="s">
        <v>216</v>
      </c>
      <c r="BG31" s="215"/>
      <c r="BH31" s="215"/>
      <c r="BI31" s="215"/>
      <c r="BJ31" s="215"/>
      <c r="BK31" s="215"/>
      <c r="BL31" s="215"/>
      <c r="BM31" s="215"/>
      <c r="BN31" s="215"/>
      <c r="BO31" s="215"/>
      <c r="BP31" s="215"/>
      <c r="BQ31" s="215"/>
      <c r="BR31" s="215"/>
      <c r="BS31" s="215"/>
      <c r="BT31" s="215"/>
      <c r="BU31" s="215"/>
      <c r="BV31" s="215"/>
      <c r="BW31" s="215"/>
      <c r="BX31" s="215"/>
      <c r="BY31" s="215"/>
    </row>
    <row r="32" spans="1:78" ht="6.75" customHeight="1">
      <c r="A32" s="192"/>
      <c r="B32" s="193"/>
      <c r="C32" s="193"/>
      <c r="D32" s="193"/>
      <c r="E32" s="193"/>
      <c r="F32" s="193"/>
      <c r="G32" s="193"/>
      <c r="H32" s="193"/>
      <c r="I32" s="193"/>
      <c r="J32" s="193"/>
      <c r="K32" s="193"/>
      <c r="L32" s="193"/>
      <c r="M32" s="194"/>
      <c r="N32" s="205" t="s">
        <v>212</v>
      </c>
      <c r="O32" s="206"/>
      <c r="P32" s="206"/>
      <c r="Q32" s="206"/>
      <c r="R32" s="206"/>
      <c r="S32" s="206"/>
      <c r="T32" s="206"/>
      <c r="U32" s="206"/>
      <c r="V32" s="206"/>
      <c r="W32" s="206"/>
      <c r="X32" s="206"/>
      <c r="Y32" s="206"/>
      <c r="Z32" s="206" t="s">
        <v>213</v>
      </c>
      <c r="AA32" s="206"/>
      <c r="AB32" s="206"/>
      <c r="AC32" s="206"/>
      <c r="AD32" s="206"/>
      <c r="AE32" s="206"/>
      <c r="AF32" s="206"/>
      <c r="AG32" s="206"/>
      <c r="AH32" s="206"/>
      <c r="AI32" s="206"/>
      <c r="AJ32" s="206"/>
      <c r="AK32" s="206"/>
      <c r="AL32" s="206"/>
      <c r="AM32" s="207"/>
      <c r="AN32" s="192"/>
      <c r="AO32" s="193"/>
      <c r="AP32" s="193"/>
      <c r="AQ32" s="193"/>
      <c r="AR32" s="193"/>
      <c r="AS32" s="193"/>
      <c r="AT32" s="193"/>
      <c r="AU32" s="193"/>
      <c r="AV32" s="193"/>
      <c r="AW32" s="193"/>
      <c r="AX32" s="193"/>
      <c r="AY32" s="194"/>
      <c r="AZ32" s="214"/>
      <c r="BA32" s="214"/>
      <c r="BB32" s="214"/>
      <c r="BC32" s="214"/>
      <c r="BD32" s="214"/>
      <c r="BE32" s="214"/>
      <c r="BF32" s="215"/>
      <c r="BG32" s="215"/>
      <c r="BH32" s="215"/>
      <c r="BI32" s="215"/>
      <c r="BJ32" s="215"/>
      <c r="BK32" s="215"/>
      <c r="BL32" s="215"/>
      <c r="BM32" s="215"/>
      <c r="BN32" s="215"/>
      <c r="BO32" s="215"/>
      <c r="BP32" s="215"/>
      <c r="BQ32" s="215"/>
      <c r="BR32" s="215"/>
      <c r="BS32" s="215"/>
      <c r="BT32" s="215"/>
      <c r="BU32" s="215"/>
      <c r="BV32" s="215"/>
      <c r="BW32" s="215"/>
      <c r="BX32" s="215"/>
      <c r="BY32" s="215"/>
    </row>
    <row r="33" spans="1:83" ht="8.25" customHeight="1">
      <c r="A33" s="192"/>
      <c r="B33" s="193"/>
      <c r="C33" s="193"/>
      <c r="D33" s="193"/>
      <c r="E33" s="193"/>
      <c r="F33" s="193"/>
      <c r="G33" s="193"/>
      <c r="H33" s="193"/>
      <c r="I33" s="193"/>
      <c r="J33" s="193"/>
      <c r="K33" s="193"/>
      <c r="L33" s="193"/>
      <c r="M33" s="194"/>
      <c r="N33" s="205"/>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6"/>
      <c r="AM33" s="207"/>
      <c r="AN33" s="192"/>
      <c r="AO33" s="193"/>
      <c r="AP33" s="193"/>
      <c r="AQ33" s="193"/>
      <c r="AR33" s="193"/>
      <c r="AS33" s="193"/>
      <c r="AT33" s="193"/>
      <c r="AU33" s="193"/>
      <c r="AV33" s="193"/>
      <c r="AW33" s="193"/>
      <c r="AX33" s="193"/>
      <c r="AY33" s="194"/>
      <c r="AZ33" s="214" t="s">
        <v>12</v>
      </c>
      <c r="BA33" s="214"/>
      <c r="BB33" s="214"/>
      <c r="BC33" s="214"/>
      <c r="BD33" s="214"/>
      <c r="BE33" s="214"/>
      <c r="BF33" s="215" t="s">
        <v>217</v>
      </c>
      <c r="BG33" s="215"/>
      <c r="BH33" s="215"/>
      <c r="BI33" s="215"/>
      <c r="BJ33" s="215"/>
      <c r="BK33" s="215"/>
      <c r="BL33" s="215"/>
      <c r="BM33" s="215"/>
      <c r="BN33" s="215"/>
      <c r="BO33" s="215"/>
      <c r="BP33" s="215"/>
      <c r="BQ33" s="215"/>
      <c r="BR33" s="215"/>
      <c r="BS33" s="215"/>
      <c r="BT33" s="215"/>
      <c r="BU33" s="215"/>
      <c r="BV33" s="215"/>
      <c r="BW33" s="215"/>
      <c r="BX33" s="215"/>
      <c r="BY33" s="215"/>
      <c r="CB33" s="127"/>
      <c r="CC33" s="127"/>
      <c r="CD33" s="127"/>
      <c r="CE33" s="127"/>
    </row>
    <row r="34" spans="1:83" ht="6.75" customHeight="1">
      <c r="A34" s="192"/>
      <c r="B34" s="193"/>
      <c r="C34" s="193"/>
      <c r="D34" s="193"/>
      <c r="E34" s="193"/>
      <c r="F34" s="193"/>
      <c r="G34" s="193"/>
      <c r="H34" s="193"/>
      <c r="I34" s="193"/>
      <c r="J34" s="193"/>
      <c r="K34" s="193"/>
      <c r="L34" s="193"/>
      <c r="M34" s="194"/>
      <c r="N34" s="216"/>
      <c r="O34" s="217"/>
      <c r="P34" s="217"/>
      <c r="Q34" s="217"/>
      <c r="R34" s="217"/>
      <c r="S34" s="217"/>
      <c r="T34" s="217"/>
      <c r="U34" s="217"/>
      <c r="V34" s="217"/>
      <c r="W34" s="217"/>
      <c r="X34" s="217"/>
      <c r="Y34" s="217"/>
      <c r="Z34" s="217"/>
      <c r="AA34" s="217"/>
      <c r="AB34" s="217"/>
      <c r="AC34" s="217"/>
      <c r="AD34" s="217"/>
      <c r="AE34" s="217"/>
      <c r="AF34" s="217"/>
      <c r="AG34" s="217"/>
      <c r="AH34" s="217"/>
      <c r="AI34" s="217"/>
      <c r="AJ34" s="217"/>
      <c r="AK34" s="217"/>
      <c r="AL34" s="217"/>
      <c r="AM34" s="218"/>
      <c r="AN34" s="192"/>
      <c r="AO34" s="193"/>
      <c r="AP34" s="193"/>
      <c r="AQ34" s="193"/>
      <c r="AR34" s="193"/>
      <c r="AS34" s="193"/>
      <c r="AT34" s="193"/>
      <c r="AU34" s="193"/>
      <c r="AV34" s="193"/>
      <c r="AW34" s="193"/>
      <c r="AX34" s="193"/>
      <c r="AY34" s="194"/>
      <c r="AZ34" s="219"/>
      <c r="BA34" s="219"/>
      <c r="BB34" s="219"/>
      <c r="BC34" s="219"/>
      <c r="BD34" s="219"/>
      <c r="BE34" s="219"/>
      <c r="BF34" s="220"/>
      <c r="BG34" s="220"/>
      <c r="BH34" s="220"/>
      <c r="BI34" s="220"/>
      <c r="BJ34" s="220"/>
      <c r="BK34" s="220"/>
      <c r="BL34" s="220"/>
      <c r="BM34" s="220"/>
      <c r="BN34" s="220"/>
      <c r="BO34" s="220"/>
      <c r="BP34" s="220"/>
      <c r="BQ34" s="220"/>
      <c r="BR34" s="220"/>
      <c r="BS34" s="220"/>
      <c r="BT34" s="220"/>
      <c r="BU34" s="220"/>
      <c r="BV34" s="220"/>
      <c r="BW34" s="220"/>
      <c r="BX34" s="220"/>
      <c r="BY34" s="220"/>
      <c r="CB34" s="127"/>
      <c r="CC34" s="127"/>
      <c r="CD34" s="127"/>
      <c r="CE34" s="127"/>
    </row>
    <row r="35" spans="1:83" ht="6.75" customHeight="1">
      <c r="A35" s="136" t="s">
        <v>72</v>
      </c>
      <c r="B35" s="137"/>
      <c r="C35" s="137"/>
      <c r="D35" s="137"/>
      <c r="E35" s="137"/>
      <c r="F35" s="137"/>
      <c r="G35" s="137"/>
      <c r="H35" s="137"/>
      <c r="I35" s="137"/>
      <c r="J35" s="137"/>
      <c r="K35" s="137"/>
      <c r="L35" s="137"/>
      <c r="M35" s="137"/>
      <c r="N35" s="140" t="s">
        <v>74</v>
      </c>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2"/>
      <c r="AN35" s="16"/>
      <c r="AO35" s="16"/>
      <c r="AP35" s="16"/>
      <c r="AQ35" s="16"/>
      <c r="AR35" s="16"/>
      <c r="AS35" s="16"/>
      <c r="AT35" s="16"/>
      <c r="AU35" s="16"/>
      <c r="AV35" s="16"/>
      <c r="AW35" s="16"/>
      <c r="AX35" s="16"/>
      <c r="AY35" s="16"/>
      <c r="AZ35" s="146"/>
      <c r="BA35" s="146"/>
      <c r="BB35" s="146"/>
      <c r="BC35" s="146"/>
      <c r="BD35" s="146"/>
      <c r="BE35" s="146"/>
      <c r="BF35" s="189"/>
      <c r="BG35" s="189"/>
      <c r="BH35" s="189"/>
      <c r="BI35" s="189"/>
      <c r="BJ35" s="189"/>
      <c r="BK35" s="189"/>
      <c r="BL35" s="189"/>
      <c r="BM35" s="189"/>
      <c r="BN35" s="189"/>
      <c r="BO35" s="189"/>
      <c r="BP35" s="189"/>
      <c r="BQ35" s="189"/>
      <c r="BR35" s="189"/>
      <c r="BS35" s="189"/>
      <c r="BT35" s="189"/>
      <c r="BU35" s="189"/>
      <c r="BV35" s="189"/>
      <c r="BW35" s="189"/>
      <c r="BX35" s="189"/>
      <c r="BY35" s="189"/>
      <c r="CB35" s="127" t="s">
        <v>73</v>
      </c>
      <c r="CC35" s="127" t="s">
        <v>74</v>
      </c>
      <c r="CD35" s="127"/>
      <c r="CE35" s="127"/>
    </row>
    <row r="36" spans="1:83" ht="6.75" customHeight="1">
      <c r="A36" s="138"/>
      <c r="B36" s="139"/>
      <c r="C36" s="139"/>
      <c r="D36" s="139"/>
      <c r="E36" s="139"/>
      <c r="F36" s="139"/>
      <c r="G36" s="139"/>
      <c r="H36" s="139"/>
      <c r="I36" s="139"/>
      <c r="J36" s="139"/>
      <c r="K36" s="139"/>
      <c r="L36" s="139"/>
      <c r="M36" s="139"/>
      <c r="N36" s="143"/>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5"/>
      <c r="AN36" s="13"/>
      <c r="AO36" s="13"/>
      <c r="AP36" s="13"/>
      <c r="AQ36" s="13"/>
      <c r="AR36" s="13"/>
      <c r="AS36" s="13"/>
      <c r="AT36" s="13"/>
      <c r="AU36" s="13"/>
      <c r="AV36" s="13"/>
      <c r="AW36" s="13"/>
      <c r="AX36" s="13"/>
      <c r="AY36" s="13"/>
      <c r="AZ36" s="147"/>
      <c r="BA36" s="147"/>
      <c r="BB36" s="147"/>
      <c r="BC36" s="147"/>
      <c r="BD36" s="147"/>
      <c r="BE36" s="147"/>
      <c r="BF36" s="190"/>
      <c r="BG36" s="190"/>
      <c r="BH36" s="190"/>
      <c r="BI36" s="190"/>
      <c r="BJ36" s="190"/>
      <c r="BK36" s="190"/>
      <c r="BL36" s="190"/>
      <c r="BM36" s="190"/>
      <c r="BN36" s="190"/>
      <c r="BO36" s="190"/>
      <c r="BP36" s="190"/>
      <c r="BQ36" s="190"/>
      <c r="BR36" s="190"/>
      <c r="BS36" s="190"/>
      <c r="BT36" s="190"/>
      <c r="BU36" s="190"/>
      <c r="BV36" s="190"/>
      <c r="BW36" s="190"/>
      <c r="BX36" s="190"/>
      <c r="BY36" s="190"/>
      <c r="CB36" s="127"/>
      <c r="CC36" s="127"/>
      <c r="CD36" s="127"/>
      <c r="CE36" s="127"/>
    </row>
    <row r="37" spans="1:83" ht="7.5" customHeight="1">
      <c r="A37" s="168" t="s">
        <v>194</v>
      </c>
      <c r="B37" s="168"/>
      <c r="C37" s="168"/>
      <c r="D37" s="168"/>
      <c r="E37" s="168"/>
      <c r="F37" s="168"/>
      <c r="G37" s="168"/>
      <c r="H37" s="168"/>
      <c r="I37" s="168"/>
      <c r="J37" s="168"/>
      <c r="K37" s="168"/>
      <c r="L37" s="168"/>
      <c r="M37" s="168"/>
      <c r="N37" s="168"/>
      <c r="O37" s="168"/>
      <c r="P37" s="16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3" ht="16.5" customHeight="1">
      <c r="A38" s="168"/>
      <c r="B38" s="168"/>
      <c r="C38" s="168"/>
      <c r="D38" s="168"/>
      <c r="E38" s="168"/>
      <c r="F38" s="168"/>
      <c r="G38" s="168"/>
      <c r="H38" s="168"/>
      <c r="I38" s="168"/>
      <c r="J38" s="168"/>
      <c r="K38" s="168"/>
      <c r="L38" s="168"/>
      <c r="M38" s="168"/>
      <c r="N38" s="168"/>
      <c r="O38" s="168"/>
      <c r="P38" s="16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3" ht="6.75" customHeight="1" thickBot="1">
      <c r="A39" s="168"/>
      <c r="B39" s="168"/>
      <c r="C39" s="168"/>
      <c r="D39" s="168"/>
      <c r="E39" s="168"/>
      <c r="F39" s="168"/>
      <c r="G39" s="168"/>
      <c r="H39" s="168"/>
      <c r="I39" s="168"/>
      <c r="J39" s="168"/>
      <c r="K39" s="168"/>
      <c r="L39" s="168"/>
      <c r="M39" s="168"/>
      <c r="N39" s="168"/>
      <c r="O39" s="168"/>
      <c r="P39" s="16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3" ht="30.75" customHeight="1">
      <c r="A40" s="169" t="s">
        <v>179</v>
      </c>
      <c r="B40" s="170"/>
      <c r="C40" s="170"/>
      <c r="D40" s="170"/>
      <c r="E40" s="170"/>
      <c r="F40" s="170"/>
      <c r="G40" s="170"/>
      <c r="H40" s="170"/>
      <c r="I40" s="170"/>
      <c r="J40" s="171" t="s">
        <v>192</v>
      </c>
      <c r="K40" s="171"/>
      <c r="L40" s="171"/>
      <c r="M40" s="172"/>
      <c r="N40" s="173">
        <f>'【申請時添付】賃上げ支援事業（別記1－1）'!G45</f>
        <v>1368000</v>
      </c>
      <c r="O40" s="174"/>
      <c r="P40" s="174"/>
      <c r="Q40" s="174"/>
      <c r="R40" s="174"/>
      <c r="S40" s="174"/>
      <c r="T40" s="174"/>
      <c r="U40" s="174"/>
      <c r="V40" s="174"/>
      <c r="W40" s="175"/>
      <c r="X40" s="176" t="s">
        <v>191</v>
      </c>
      <c r="Y40" s="177"/>
      <c r="Z40" s="177"/>
      <c r="AA40" s="17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3" ht="30.75" customHeight="1">
      <c r="A41" s="179" t="s">
        <v>120</v>
      </c>
      <c r="B41" s="180"/>
      <c r="C41" s="180"/>
      <c r="D41" s="180"/>
      <c r="E41" s="180"/>
      <c r="F41" s="180"/>
      <c r="G41" s="180"/>
      <c r="H41" s="180"/>
      <c r="I41" s="180"/>
      <c r="J41" s="181" t="s">
        <v>193</v>
      </c>
      <c r="K41" s="181"/>
      <c r="L41" s="181"/>
      <c r="M41" s="182"/>
      <c r="N41" s="183">
        <f>'【申請時添付】物価支援事業（別記1－２）'!G17</f>
        <v>247000</v>
      </c>
      <c r="O41" s="184"/>
      <c r="P41" s="184"/>
      <c r="Q41" s="184"/>
      <c r="R41" s="184"/>
      <c r="S41" s="184"/>
      <c r="T41" s="184"/>
      <c r="U41" s="184"/>
      <c r="V41" s="184"/>
      <c r="W41" s="185"/>
      <c r="X41" s="186" t="s">
        <v>191</v>
      </c>
      <c r="Y41" s="187"/>
      <c r="Z41" s="187"/>
      <c r="AA41" s="18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3" ht="29.25" customHeight="1" thickBot="1">
      <c r="A42" s="159" t="s">
        <v>13</v>
      </c>
      <c r="B42" s="160"/>
      <c r="C42" s="160"/>
      <c r="D42" s="160"/>
      <c r="E42" s="160"/>
      <c r="F42" s="160"/>
      <c r="G42" s="160"/>
      <c r="H42" s="160"/>
      <c r="I42" s="160"/>
      <c r="J42" s="160"/>
      <c r="K42" s="160"/>
      <c r="L42" s="160"/>
      <c r="M42" s="161"/>
      <c r="N42" s="162" cm="1">
        <f t="array" ref="N42">SUM(IFERROR(N40:W41,0))</f>
        <v>1615000</v>
      </c>
      <c r="O42" s="163"/>
      <c r="P42" s="163"/>
      <c r="Q42" s="163"/>
      <c r="R42" s="163"/>
      <c r="S42" s="163"/>
      <c r="T42" s="163"/>
      <c r="U42" s="163"/>
      <c r="V42" s="163"/>
      <c r="W42" s="164"/>
      <c r="X42" s="165" t="s">
        <v>191</v>
      </c>
      <c r="Y42" s="166"/>
      <c r="Z42" s="166"/>
      <c r="AA42" s="16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3" ht="8.25" customHeight="1">
      <c r="A44" s="149" t="s">
        <v>195</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3" ht="15" customHeight="1">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3" ht="8.25" customHeight="1">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3" ht="8.25" customHeight="1">
      <c r="A47" s="150" t="s">
        <v>176</v>
      </c>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c r="BI47" s="151"/>
      <c r="BJ47" s="151"/>
      <c r="BK47" s="151"/>
      <c r="BL47" s="151"/>
      <c r="BM47" s="151"/>
      <c r="BN47" s="151"/>
      <c r="BO47" s="151"/>
      <c r="BP47" s="151"/>
      <c r="BQ47" s="151"/>
      <c r="BR47" s="151"/>
      <c r="BS47" s="151"/>
      <c r="BT47" s="151"/>
      <c r="BU47" s="151"/>
      <c r="BV47" s="151"/>
      <c r="BW47" s="151"/>
      <c r="BX47" s="151"/>
      <c r="BY47" s="152"/>
    </row>
    <row r="48" spans="1:83" ht="8.25" customHeight="1">
      <c r="A48" s="153"/>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c r="AX48" s="154"/>
      <c r="AY48" s="154"/>
      <c r="AZ48" s="154"/>
      <c r="BA48" s="154"/>
      <c r="BB48" s="154"/>
      <c r="BC48" s="154"/>
      <c r="BD48" s="154"/>
      <c r="BE48" s="154"/>
      <c r="BF48" s="154"/>
      <c r="BG48" s="154"/>
      <c r="BH48" s="154"/>
      <c r="BI48" s="154"/>
      <c r="BJ48" s="154"/>
      <c r="BK48" s="154"/>
      <c r="BL48" s="154"/>
      <c r="BM48" s="154"/>
      <c r="BN48" s="154"/>
      <c r="BO48" s="154"/>
      <c r="BP48" s="154"/>
      <c r="BQ48" s="154"/>
      <c r="BR48" s="154"/>
      <c r="BS48" s="154"/>
      <c r="BT48" s="154"/>
      <c r="BU48" s="154"/>
      <c r="BV48" s="154"/>
      <c r="BW48" s="154"/>
      <c r="BX48" s="154"/>
      <c r="BY48" s="155"/>
    </row>
    <row r="49" spans="1:77" ht="8.25" customHeight="1">
      <c r="A49" s="153"/>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5"/>
    </row>
    <row r="50" spans="1:77" ht="8.25" customHeight="1">
      <c r="A50" s="153"/>
      <c r="B50" s="154"/>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4"/>
      <c r="AY50" s="154"/>
      <c r="AZ50" s="154"/>
      <c r="BA50" s="154"/>
      <c r="BB50" s="154"/>
      <c r="BC50" s="154"/>
      <c r="BD50" s="154"/>
      <c r="BE50" s="154"/>
      <c r="BF50" s="154"/>
      <c r="BG50" s="154"/>
      <c r="BH50" s="154"/>
      <c r="BI50" s="154"/>
      <c r="BJ50" s="154"/>
      <c r="BK50" s="154"/>
      <c r="BL50" s="154"/>
      <c r="BM50" s="154"/>
      <c r="BN50" s="154"/>
      <c r="BO50" s="154"/>
      <c r="BP50" s="154"/>
      <c r="BQ50" s="154"/>
      <c r="BR50" s="154"/>
      <c r="BS50" s="154"/>
      <c r="BT50" s="154"/>
      <c r="BU50" s="154"/>
      <c r="BV50" s="154"/>
      <c r="BW50" s="154"/>
      <c r="BX50" s="154"/>
      <c r="BY50" s="155"/>
    </row>
    <row r="51" spans="1:77" ht="8.25" customHeight="1">
      <c r="A51" s="153"/>
      <c r="B51" s="154"/>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4"/>
      <c r="BG51" s="154"/>
      <c r="BH51" s="154"/>
      <c r="BI51" s="154"/>
      <c r="BJ51" s="154"/>
      <c r="BK51" s="154"/>
      <c r="BL51" s="154"/>
      <c r="BM51" s="154"/>
      <c r="BN51" s="154"/>
      <c r="BO51" s="154"/>
      <c r="BP51" s="154"/>
      <c r="BQ51" s="154"/>
      <c r="BR51" s="154"/>
      <c r="BS51" s="154"/>
      <c r="BT51" s="154"/>
      <c r="BU51" s="154"/>
      <c r="BV51" s="154"/>
      <c r="BW51" s="154"/>
      <c r="BX51" s="154"/>
      <c r="BY51" s="155"/>
    </row>
    <row r="52" spans="1:77" ht="8.25" customHeight="1">
      <c r="A52" s="153"/>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AZ52" s="154"/>
      <c r="BA52" s="154"/>
      <c r="BB52" s="154"/>
      <c r="BC52" s="154"/>
      <c r="BD52" s="154"/>
      <c r="BE52" s="154"/>
      <c r="BF52" s="154"/>
      <c r="BG52" s="154"/>
      <c r="BH52" s="154"/>
      <c r="BI52" s="154"/>
      <c r="BJ52" s="154"/>
      <c r="BK52" s="154"/>
      <c r="BL52" s="154"/>
      <c r="BM52" s="154"/>
      <c r="BN52" s="154"/>
      <c r="BO52" s="154"/>
      <c r="BP52" s="154"/>
      <c r="BQ52" s="154"/>
      <c r="BR52" s="154"/>
      <c r="BS52" s="154"/>
      <c r="BT52" s="154"/>
      <c r="BU52" s="154"/>
      <c r="BV52" s="154"/>
      <c r="BW52" s="154"/>
      <c r="BX52" s="154"/>
      <c r="BY52" s="155"/>
    </row>
    <row r="53" spans="1:77" ht="8.25" customHeight="1">
      <c r="A53" s="153"/>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AZ53" s="154"/>
      <c r="BA53" s="154"/>
      <c r="BB53" s="154"/>
      <c r="BC53" s="154"/>
      <c r="BD53" s="154"/>
      <c r="BE53" s="154"/>
      <c r="BF53" s="154"/>
      <c r="BG53" s="154"/>
      <c r="BH53" s="154"/>
      <c r="BI53" s="154"/>
      <c r="BJ53" s="154"/>
      <c r="BK53" s="154"/>
      <c r="BL53" s="154"/>
      <c r="BM53" s="154"/>
      <c r="BN53" s="154"/>
      <c r="BO53" s="154"/>
      <c r="BP53" s="154"/>
      <c r="BQ53" s="154"/>
      <c r="BR53" s="154"/>
      <c r="BS53" s="154"/>
      <c r="BT53" s="154"/>
      <c r="BU53" s="154"/>
      <c r="BV53" s="154"/>
      <c r="BW53" s="154"/>
      <c r="BX53" s="154"/>
      <c r="BY53" s="155"/>
    </row>
    <row r="54" spans="1:77" ht="10.5" customHeight="1">
      <c r="A54" s="156"/>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7"/>
      <c r="AY54" s="157"/>
      <c r="AZ54" s="157"/>
      <c r="BA54" s="157"/>
      <c r="BB54" s="157"/>
      <c r="BC54" s="157"/>
      <c r="BD54" s="157"/>
      <c r="BE54" s="157"/>
      <c r="BF54" s="157"/>
      <c r="BG54" s="157"/>
      <c r="BH54" s="157"/>
      <c r="BI54" s="157"/>
      <c r="BJ54" s="157"/>
      <c r="BK54" s="157"/>
      <c r="BL54" s="157"/>
      <c r="BM54" s="157"/>
      <c r="BN54" s="157"/>
      <c r="BO54" s="157"/>
      <c r="BP54" s="157"/>
      <c r="BQ54" s="157"/>
      <c r="BR54" s="157"/>
      <c r="BS54" s="157"/>
      <c r="BT54" s="157"/>
      <c r="BU54" s="157"/>
      <c r="BV54" s="157"/>
      <c r="BW54" s="157"/>
      <c r="BX54" s="157"/>
      <c r="BY54" s="158"/>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8"/>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8"/>
      <c r="C70" s="148"/>
      <c r="D70" s="148"/>
      <c r="E70" s="148"/>
      <c r="F70" s="148"/>
      <c r="G70" s="148"/>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8"/>
      <c r="AN71" s="18"/>
      <c r="AO71" s="18"/>
      <c r="AP71" s="18"/>
      <c r="AQ71" s="18"/>
      <c r="AR71" s="18"/>
      <c r="AS71" s="40"/>
      <c r="AT71" s="40"/>
      <c r="AU71" s="40"/>
      <c r="AV71" s="40"/>
      <c r="AW71" s="40"/>
      <c r="AX71" s="40"/>
      <c r="AY71" s="40"/>
      <c r="AZ71" s="40"/>
      <c r="BA71" s="18"/>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row>
    <row r="72" spans="1:78" ht="6" customHeight="1">
      <c r="A72" s="18"/>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8"/>
      <c r="AN72" s="18"/>
      <c r="AO72" s="18"/>
      <c r="AP72" s="18"/>
      <c r="AQ72" s="18"/>
      <c r="AR72" s="18"/>
      <c r="AS72" s="40"/>
      <c r="AT72" s="40"/>
      <c r="AU72" s="40"/>
      <c r="AV72" s="40"/>
      <c r="AW72" s="40"/>
      <c r="AX72" s="40"/>
      <c r="AY72" s="40"/>
      <c r="AZ72" s="40"/>
      <c r="BA72" s="18"/>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row>
    <row r="73" spans="1:78" ht="6" customHeight="1">
      <c r="A73" s="18"/>
      <c r="B73" s="134"/>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33"/>
      <c r="C74" s="133"/>
      <c r="D74" s="133"/>
      <c r="E74" s="133"/>
      <c r="F74" s="133"/>
      <c r="G74" s="133"/>
      <c r="H74" s="133"/>
      <c r="I74" s="133"/>
      <c r="J74" s="133"/>
      <c r="K74" s="133"/>
      <c r="L74" s="133"/>
      <c r="M74" s="133"/>
      <c r="N74" s="133"/>
      <c r="O74" s="133"/>
      <c r="P74" s="133"/>
      <c r="Q74" s="133"/>
      <c r="R74" s="133"/>
      <c r="S74" s="133"/>
      <c r="T74" s="133"/>
      <c r="U74" s="133"/>
      <c r="V74" s="13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33"/>
      <c r="C75" s="133"/>
      <c r="D75" s="133"/>
      <c r="E75" s="133"/>
      <c r="F75" s="133"/>
      <c r="G75" s="133"/>
      <c r="H75" s="133"/>
      <c r="I75" s="133"/>
      <c r="J75" s="133"/>
      <c r="K75" s="133"/>
      <c r="L75" s="133"/>
      <c r="M75" s="133"/>
      <c r="N75" s="133"/>
      <c r="O75" s="133"/>
      <c r="P75" s="133"/>
      <c r="Q75" s="133"/>
      <c r="R75" s="133"/>
      <c r="S75" s="133"/>
      <c r="T75" s="133"/>
      <c r="U75" s="133"/>
      <c r="V75" s="13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4"/>
      <c r="C76" s="134"/>
      <c r="D76" s="134"/>
      <c r="E76" s="134"/>
      <c r="F76" s="134"/>
      <c r="G76" s="134"/>
      <c r="H76" s="134"/>
      <c r="I76" s="134"/>
      <c r="J76" s="134"/>
      <c r="K76" s="134"/>
      <c r="L76" s="134"/>
      <c r="M76" s="134"/>
      <c r="N76" s="134"/>
      <c r="O76" s="134"/>
      <c r="P76" s="134"/>
      <c r="Q76" s="134"/>
      <c r="R76" s="134"/>
      <c r="S76" s="134"/>
      <c r="T76" s="134"/>
      <c r="U76" s="134"/>
      <c r="V76" s="134"/>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4"/>
      <c r="C77" s="134"/>
      <c r="D77" s="134"/>
      <c r="E77" s="134"/>
      <c r="F77" s="134"/>
      <c r="G77" s="134"/>
      <c r="H77" s="134"/>
      <c r="I77" s="134"/>
      <c r="J77" s="134"/>
      <c r="K77" s="134"/>
      <c r="L77" s="134"/>
      <c r="M77" s="134"/>
      <c r="N77" s="134"/>
      <c r="O77" s="134"/>
      <c r="P77" s="134"/>
      <c r="Q77" s="134"/>
      <c r="R77" s="134"/>
      <c r="S77" s="134"/>
      <c r="T77" s="134"/>
      <c r="U77" s="134"/>
      <c r="V77" s="134"/>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4"/>
      <c r="C78" s="134"/>
      <c r="D78" s="134"/>
      <c r="E78" s="134"/>
      <c r="F78" s="134"/>
      <c r="G78" s="134"/>
      <c r="H78" s="134"/>
      <c r="I78" s="134"/>
      <c r="J78" s="134"/>
      <c r="K78" s="134"/>
      <c r="L78" s="134"/>
      <c r="M78" s="134"/>
      <c r="N78" s="134"/>
      <c r="O78" s="134"/>
      <c r="P78" s="134"/>
      <c r="Q78" s="134"/>
      <c r="R78" s="134"/>
      <c r="S78" s="134"/>
      <c r="T78" s="134"/>
      <c r="U78" s="134"/>
      <c r="V78" s="134"/>
      <c r="W78" s="18"/>
      <c r="X78" s="18"/>
      <c r="Y78" s="18"/>
      <c r="Z78" s="18"/>
      <c r="AA78" s="18"/>
      <c r="AB78" s="18"/>
      <c r="AC78" s="18"/>
      <c r="AD78" s="18"/>
      <c r="AE78" s="129"/>
      <c r="AF78" s="129"/>
      <c r="AG78" s="129"/>
      <c r="AH78" s="129"/>
      <c r="AI78" s="129"/>
      <c r="AJ78" s="129"/>
      <c r="AK78" s="129"/>
      <c r="AL78" s="129"/>
      <c r="AM78" s="129"/>
      <c r="AN78" s="129"/>
      <c r="AO78" s="129"/>
      <c r="AP78" s="129"/>
      <c r="AQ78" s="129"/>
      <c r="AR78" s="129"/>
      <c r="AS78" s="129"/>
      <c r="AT78" s="129"/>
      <c r="AU78" s="129"/>
      <c r="AV78" s="18"/>
      <c r="AW78" s="18"/>
      <c r="AX78" s="18"/>
      <c r="AY78" s="18"/>
      <c r="AZ78" s="18"/>
      <c r="BA78" s="18"/>
      <c r="BB78" s="18"/>
      <c r="BC78" s="18"/>
      <c r="BD78" s="18"/>
      <c r="BE78" s="130"/>
      <c r="BF78" s="130"/>
      <c r="BG78" s="130"/>
      <c r="BH78" s="130"/>
      <c r="BI78" s="130"/>
      <c r="BJ78" s="130"/>
      <c r="BK78" s="130"/>
      <c r="BL78" s="130"/>
      <c r="BM78" s="130"/>
      <c r="BN78" s="130"/>
      <c r="BO78" s="130"/>
      <c r="BP78" s="130"/>
      <c r="BQ78" s="130"/>
      <c r="BR78" s="130"/>
      <c r="BS78" s="130"/>
      <c r="BT78" s="130"/>
      <c r="BU78" s="130"/>
      <c r="BV78" s="130"/>
      <c r="BW78" s="18"/>
      <c r="BX78" s="18"/>
      <c r="BY78" s="18"/>
    </row>
    <row r="79" spans="1:78" ht="9" customHeight="1">
      <c r="A79" s="18"/>
      <c r="B79" s="18"/>
      <c r="C79" s="18"/>
      <c r="D79" s="18"/>
      <c r="E79" s="18"/>
      <c r="F79" s="18"/>
      <c r="G79" s="18"/>
      <c r="H79" s="18"/>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c r="BI79" s="131"/>
      <c r="BJ79" s="131"/>
      <c r="BK79" s="131"/>
      <c r="BL79" s="131"/>
      <c r="BM79" s="131"/>
      <c r="BN79" s="131"/>
      <c r="BO79" s="131"/>
      <c r="BP79" s="131"/>
      <c r="BQ79" s="131"/>
      <c r="BR79" s="131"/>
      <c r="BS79" s="18"/>
      <c r="BT79" s="18"/>
      <c r="BU79" s="18"/>
      <c r="BV79" s="18"/>
      <c r="BW79" s="18"/>
      <c r="BX79" s="18"/>
      <c r="BY79" s="18"/>
    </row>
    <row r="80" spans="1:78" ht="6" customHeight="1">
      <c r="A80" s="18"/>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2"/>
      <c r="BR80" s="132"/>
      <c r="BS80" s="132"/>
      <c r="BT80" s="132"/>
      <c r="BU80" s="132"/>
      <c r="BV80" s="132"/>
      <c r="BW80" s="132"/>
      <c r="BX80" s="132"/>
      <c r="BY80" s="132"/>
    </row>
    <row r="81" spans="1:77" ht="6" customHeight="1">
      <c r="A81" s="18"/>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c r="BR81" s="132"/>
      <c r="BS81" s="132"/>
      <c r="BT81" s="132"/>
      <c r="BU81" s="132"/>
      <c r="BV81" s="132"/>
      <c r="BW81" s="132"/>
      <c r="BX81" s="132"/>
      <c r="BY81" s="132"/>
    </row>
    <row r="82" spans="1:77" ht="6" customHeight="1">
      <c r="A82" s="18"/>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2"/>
      <c r="BR82" s="132"/>
      <c r="BS82" s="132"/>
      <c r="BT82" s="132"/>
      <c r="BU82" s="132"/>
      <c r="BV82" s="132"/>
      <c r="BW82" s="132"/>
      <c r="BX82" s="132"/>
      <c r="BY82" s="132"/>
    </row>
    <row r="83" spans="1:77" ht="6.75" customHeight="1">
      <c r="A83" s="18"/>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2"/>
      <c r="BR83" s="132"/>
      <c r="BS83" s="132"/>
      <c r="BT83" s="132"/>
      <c r="BU83" s="132"/>
      <c r="BV83" s="132"/>
      <c r="BW83" s="132"/>
      <c r="BX83" s="132"/>
      <c r="BY83" s="132"/>
    </row>
    <row r="84" spans="1:77" ht="6.75" customHeight="1">
      <c r="A84" s="18"/>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2"/>
      <c r="BR84" s="132"/>
      <c r="BS84" s="132"/>
      <c r="BT84" s="132"/>
      <c r="BU84" s="132"/>
      <c r="BV84" s="132"/>
      <c r="BW84" s="132"/>
      <c r="BX84" s="132"/>
      <c r="BY84" s="132"/>
    </row>
    <row r="85" spans="1:77" ht="6.75" customHeight="1">
      <c r="A85" s="18"/>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2"/>
      <c r="BR85" s="132"/>
      <c r="BS85" s="132"/>
      <c r="BT85" s="132"/>
      <c r="BU85" s="132"/>
      <c r="BV85" s="132"/>
      <c r="BW85" s="132"/>
      <c r="BX85" s="132"/>
      <c r="BY85" s="132"/>
    </row>
    <row r="86" spans="1:77" ht="6.75" customHeight="1">
      <c r="A86" s="18"/>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2"/>
      <c r="BR86" s="132"/>
      <c r="BS86" s="132"/>
      <c r="BT86" s="132"/>
      <c r="BU86" s="132"/>
      <c r="BV86" s="132"/>
      <c r="BW86" s="132"/>
      <c r="BX86" s="132"/>
      <c r="BY86" s="132"/>
    </row>
    <row r="87" spans="1:77" ht="6.75" customHeight="1">
      <c r="A87" s="18"/>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2"/>
      <c r="BR87" s="132"/>
      <c r="BS87" s="132"/>
      <c r="BT87" s="132"/>
      <c r="BU87" s="132"/>
      <c r="BV87" s="132"/>
      <c r="BW87" s="132"/>
      <c r="BX87" s="132"/>
      <c r="BY87" s="132"/>
    </row>
    <row r="88" spans="1:77" ht="6.75" customHeight="1">
      <c r="A88" s="18"/>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2"/>
      <c r="BR88" s="132"/>
      <c r="BS88" s="132"/>
      <c r="BT88" s="132"/>
      <c r="BU88" s="132"/>
      <c r="BV88" s="132"/>
      <c r="BW88" s="132"/>
      <c r="BX88" s="132"/>
      <c r="BY88" s="132"/>
    </row>
    <row r="89" spans="1:77" ht="6.75" customHeight="1">
      <c r="A89" s="18"/>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2"/>
      <c r="BR89" s="132"/>
      <c r="BS89" s="132"/>
      <c r="BT89" s="132"/>
      <c r="BU89" s="132"/>
      <c r="BV89" s="132"/>
      <c r="BW89" s="132"/>
      <c r="BX89" s="132"/>
      <c r="BY89" s="13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F66E2EF6-47F1-4078-9B9A-43700B126376}"/>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DB89"/>
  <sheetViews>
    <sheetView showGridLines="0" view="pageBreakPreview" zoomScale="85" zoomScaleNormal="100" zoomScaleSheetLayoutView="85" workbookViewId="0">
      <selection activeCell="N47" sqref="N47:AA49"/>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6" t="s">
        <v>198</v>
      </c>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9"/>
      <c r="BX2" s="9"/>
      <c r="BY2" s="9"/>
    </row>
    <row r="3" spans="1:77" ht="6.75" customHeight="1">
      <c r="A3" s="4"/>
      <c r="B3" s="4"/>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9"/>
      <c r="BX3" s="9"/>
      <c r="BY3" s="9"/>
    </row>
    <row r="4" spans="1:77" ht="6.75" customHeight="1">
      <c r="A4" s="4"/>
      <c r="B4" s="4"/>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9"/>
      <c r="BX4" s="9"/>
      <c r="BY4" s="9"/>
    </row>
    <row r="5" spans="1:77" ht="6.75" customHeight="1">
      <c r="A5" s="4"/>
      <c r="B5" s="4"/>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11"/>
      <c r="BX5" s="11"/>
      <c r="BY5" s="11"/>
    </row>
    <row r="6" spans="1:77" ht="6.75" customHeight="1">
      <c r="A6" s="4"/>
      <c r="B6" s="267" t="s">
        <v>182</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11"/>
      <c r="BO6" s="11"/>
      <c r="BP6" s="11"/>
      <c r="BQ6" s="11"/>
      <c r="BR6" s="11"/>
      <c r="BS6" s="11"/>
      <c r="BT6" s="11"/>
      <c r="BU6" s="11"/>
      <c r="BV6" s="11"/>
      <c r="BW6" s="11"/>
      <c r="BX6" s="11"/>
      <c r="BY6" s="11"/>
    </row>
    <row r="7" spans="1:77" ht="6.75" customHeight="1">
      <c r="A7" s="4"/>
      <c r="B7" s="267"/>
      <c r="C7" s="267"/>
      <c r="D7" s="267"/>
      <c r="E7" s="267"/>
      <c r="F7" s="267"/>
      <c r="G7" s="267"/>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9"/>
      <c r="BO7" s="9"/>
      <c r="BP7" s="9"/>
      <c r="BQ7" s="9"/>
      <c r="BR7" s="9"/>
      <c r="BS7" s="9"/>
      <c r="BT7" s="9"/>
      <c r="BU7" s="9"/>
      <c r="BV7" s="9"/>
      <c r="BW7" s="9"/>
      <c r="BX7" s="9"/>
      <c r="BY7" s="9"/>
    </row>
    <row r="8" spans="1:77" ht="6.75" customHeight="1">
      <c r="A8" s="4"/>
      <c r="B8" s="267"/>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9"/>
      <c r="BO8" s="9"/>
      <c r="BP8" s="9"/>
      <c r="BQ8" s="9"/>
      <c r="BR8" s="9"/>
      <c r="BS8" s="9"/>
      <c r="BT8" s="9"/>
      <c r="BU8" s="9"/>
      <c r="BV8" s="9"/>
      <c r="BW8" s="9"/>
      <c r="BX8" s="9"/>
      <c r="BY8" s="9"/>
    </row>
    <row r="9" spans="1:77" ht="6.75" customHeight="1">
      <c r="B9" s="268" t="s">
        <v>185</v>
      </c>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8"/>
      <c r="BL9" s="268"/>
      <c r="BM9" s="268"/>
      <c r="BN9" s="268"/>
      <c r="BO9" s="268"/>
      <c r="BP9" s="268"/>
      <c r="BQ9" s="268"/>
      <c r="BR9" s="268"/>
      <c r="BS9" s="268"/>
      <c r="BT9" s="268"/>
      <c r="BU9" s="268"/>
      <c r="BV9" s="268"/>
      <c r="BW9" s="268"/>
      <c r="BX9" s="268"/>
      <c r="BY9" s="268"/>
    </row>
    <row r="10" spans="1:77" ht="7.5" customHeight="1">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c r="AU10" s="268"/>
      <c r="AV10" s="268"/>
      <c r="AW10" s="268"/>
      <c r="AX10" s="268"/>
      <c r="AY10" s="268"/>
      <c r="AZ10" s="268"/>
      <c r="BA10" s="268"/>
      <c r="BB10" s="268"/>
      <c r="BC10" s="268"/>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row>
    <row r="11" spans="1:77" ht="6.75" customHeight="1">
      <c r="A11" s="11"/>
      <c r="B11" s="268"/>
      <c r="C11" s="268"/>
      <c r="D11" s="268"/>
      <c r="E11" s="268"/>
      <c r="F11" s="268"/>
      <c r="G11" s="268"/>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row>
    <row r="12" spans="1:77" ht="6.75" customHeight="1">
      <c r="A12" s="11"/>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8"/>
      <c r="BF12" s="268"/>
      <c r="BG12" s="268"/>
      <c r="BH12" s="268"/>
      <c r="BI12" s="268"/>
      <c r="BJ12" s="268"/>
      <c r="BK12" s="268"/>
      <c r="BL12" s="268"/>
      <c r="BM12" s="268"/>
      <c r="BN12" s="268"/>
      <c r="BO12" s="268"/>
      <c r="BP12" s="268"/>
      <c r="BQ12" s="268"/>
      <c r="BR12" s="268"/>
      <c r="BS12" s="268"/>
      <c r="BT12" s="268"/>
      <c r="BU12" s="268"/>
      <c r="BV12" s="268"/>
      <c r="BW12" s="268"/>
      <c r="BX12" s="268"/>
      <c r="BY12" s="268"/>
    </row>
    <row r="13" spans="1:77" ht="6.75" customHeight="1">
      <c r="A13" s="269" t="s">
        <v>0</v>
      </c>
      <c r="B13" s="269"/>
      <c r="C13" s="269"/>
      <c r="D13" s="269"/>
      <c r="E13" s="269"/>
      <c r="F13" s="269"/>
      <c r="G13" s="269"/>
      <c r="H13" s="269"/>
      <c r="I13" s="269"/>
      <c r="J13" s="269"/>
      <c r="K13" s="269"/>
      <c r="L13" s="269"/>
      <c r="M13" s="269"/>
      <c r="N13" s="269"/>
      <c r="O13" s="269"/>
      <c r="P13" s="26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0" t="s">
        <v>218</v>
      </c>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row>
    <row r="14" spans="1:77" ht="15" customHeight="1">
      <c r="A14" s="269"/>
      <c r="B14" s="269"/>
      <c r="C14" s="269"/>
      <c r="D14" s="269"/>
      <c r="E14" s="269"/>
      <c r="F14" s="269"/>
      <c r="G14" s="269"/>
      <c r="H14" s="269"/>
      <c r="I14" s="269"/>
      <c r="J14" s="269"/>
      <c r="K14" s="269"/>
      <c r="L14" s="269"/>
      <c r="M14" s="269"/>
      <c r="N14" s="269"/>
      <c r="O14" s="269"/>
      <c r="P14" s="26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row>
    <row r="15" spans="1:77" ht="9" customHeight="1">
      <c r="A15" s="269"/>
      <c r="B15" s="269"/>
      <c r="C15" s="269"/>
      <c r="D15" s="269"/>
      <c r="E15" s="269"/>
      <c r="F15" s="269"/>
      <c r="G15" s="269"/>
      <c r="H15" s="269"/>
      <c r="I15" s="269"/>
      <c r="J15" s="269"/>
      <c r="K15" s="269"/>
      <c r="L15" s="269"/>
      <c r="M15" s="269"/>
      <c r="N15" s="269"/>
      <c r="O15" s="269"/>
      <c r="P15" s="26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1"/>
      <c r="BX15" s="271"/>
      <c r="BY15" s="271"/>
    </row>
    <row r="16" spans="1:77" ht="11.25" customHeight="1">
      <c r="A16" s="246" t="s">
        <v>127</v>
      </c>
      <c r="B16" s="246"/>
      <c r="C16" s="246"/>
      <c r="D16" s="246"/>
      <c r="E16" s="246"/>
      <c r="F16" s="246"/>
      <c r="G16" s="246"/>
      <c r="H16" s="246"/>
      <c r="I16" s="246"/>
      <c r="J16" s="246"/>
      <c r="K16" s="246"/>
      <c r="L16" s="246"/>
      <c r="M16" s="246"/>
      <c r="N16" s="379" t="str">
        <f>'支給申請書（別記第1号様式）'!N16</f>
        <v>カモイケ　イチロウ</v>
      </c>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248" t="s">
        <v>187</v>
      </c>
      <c r="AO16" s="249"/>
      <c r="AP16" s="249"/>
      <c r="AQ16" s="249"/>
      <c r="AR16" s="249"/>
      <c r="AS16" s="249"/>
      <c r="AT16" s="249"/>
      <c r="AU16" s="249"/>
      <c r="AV16" s="249"/>
      <c r="AW16" s="249"/>
      <c r="AX16" s="249"/>
      <c r="AY16" s="250"/>
      <c r="AZ16" s="380">
        <f>'支給申請書（別記第1号様式）'!AZ16</f>
        <v>2026</v>
      </c>
      <c r="BA16" s="381"/>
      <c r="BB16" s="381"/>
      <c r="BC16" s="381"/>
      <c r="BD16" s="381"/>
      <c r="BE16" s="381"/>
      <c r="BF16" s="381"/>
      <c r="BG16" s="381"/>
      <c r="BH16" s="386" t="s">
        <v>1</v>
      </c>
      <c r="BI16" s="386"/>
      <c r="BJ16" s="364">
        <f>'支給申請書（別記第1号様式）'!BJ16</f>
        <v>4</v>
      </c>
      <c r="BK16" s="364"/>
      <c r="BL16" s="364"/>
      <c r="BM16" s="364"/>
      <c r="BN16" s="364"/>
      <c r="BO16" s="364"/>
      <c r="BP16" s="367" t="s">
        <v>2</v>
      </c>
      <c r="BQ16" s="367"/>
      <c r="BR16" s="370">
        <f>'支給申請書（別記第1号様式）'!BR16</f>
        <v>3</v>
      </c>
      <c r="BS16" s="370"/>
      <c r="BT16" s="370"/>
      <c r="BU16" s="370"/>
      <c r="BV16" s="370"/>
      <c r="BW16" s="370"/>
      <c r="BX16" s="237" t="s">
        <v>3</v>
      </c>
      <c r="BY16" s="243"/>
    </row>
    <row r="17" spans="1:78" ht="6.75" customHeight="1">
      <c r="A17" s="246" t="s">
        <v>128</v>
      </c>
      <c r="B17" s="246"/>
      <c r="C17" s="246"/>
      <c r="D17" s="246"/>
      <c r="E17" s="246"/>
      <c r="F17" s="246"/>
      <c r="G17" s="246"/>
      <c r="H17" s="246"/>
      <c r="I17" s="246"/>
      <c r="J17" s="246"/>
      <c r="K17" s="246"/>
      <c r="L17" s="246"/>
      <c r="M17" s="246"/>
      <c r="N17" s="373" t="str">
        <f>'支給申請書（別記第1号様式）'!N17</f>
        <v>鴨池　一郎</v>
      </c>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5"/>
      <c r="AN17" s="251"/>
      <c r="AO17" s="252"/>
      <c r="AP17" s="252"/>
      <c r="AQ17" s="252"/>
      <c r="AR17" s="252"/>
      <c r="AS17" s="252"/>
      <c r="AT17" s="252"/>
      <c r="AU17" s="252"/>
      <c r="AV17" s="252"/>
      <c r="AW17" s="252"/>
      <c r="AX17" s="252"/>
      <c r="AY17" s="253"/>
      <c r="AZ17" s="382"/>
      <c r="BA17" s="383"/>
      <c r="BB17" s="383"/>
      <c r="BC17" s="383"/>
      <c r="BD17" s="383"/>
      <c r="BE17" s="383"/>
      <c r="BF17" s="383"/>
      <c r="BG17" s="383"/>
      <c r="BH17" s="387"/>
      <c r="BI17" s="387"/>
      <c r="BJ17" s="365"/>
      <c r="BK17" s="365"/>
      <c r="BL17" s="365"/>
      <c r="BM17" s="365"/>
      <c r="BN17" s="365"/>
      <c r="BO17" s="365"/>
      <c r="BP17" s="368"/>
      <c r="BQ17" s="368"/>
      <c r="BR17" s="371"/>
      <c r="BS17" s="371"/>
      <c r="BT17" s="371"/>
      <c r="BU17" s="371"/>
      <c r="BV17" s="371"/>
      <c r="BW17" s="371"/>
      <c r="BX17" s="238"/>
      <c r="BY17" s="244"/>
    </row>
    <row r="18" spans="1:78" ht="6.75" customHeight="1">
      <c r="A18" s="246"/>
      <c r="B18" s="246"/>
      <c r="C18" s="246"/>
      <c r="D18" s="246"/>
      <c r="E18" s="246"/>
      <c r="F18" s="246"/>
      <c r="G18" s="246"/>
      <c r="H18" s="246"/>
      <c r="I18" s="246"/>
      <c r="J18" s="246"/>
      <c r="K18" s="246"/>
      <c r="L18" s="246"/>
      <c r="M18" s="246"/>
      <c r="N18" s="376"/>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8"/>
      <c r="AN18" s="254"/>
      <c r="AO18" s="255"/>
      <c r="AP18" s="255"/>
      <c r="AQ18" s="255"/>
      <c r="AR18" s="255"/>
      <c r="AS18" s="255"/>
      <c r="AT18" s="255"/>
      <c r="AU18" s="255"/>
      <c r="AV18" s="255"/>
      <c r="AW18" s="255"/>
      <c r="AX18" s="255"/>
      <c r="AY18" s="256"/>
      <c r="AZ18" s="384"/>
      <c r="BA18" s="385"/>
      <c r="BB18" s="385"/>
      <c r="BC18" s="385"/>
      <c r="BD18" s="385"/>
      <c r="BE18" s="385"/>
      <c r="BF18" s="385"/>
      <c r="BG18" s="385"/>
      <c r="BH18" s="388"/>
      <c r="BI18" s="388"/>
      <c r="BJ18" s="366"/>
      <c r="BK18" s="366"/>
      <c r="BL18" s="366"/>
      <c r="BM18" s="366"/>
      <c r="BN18" s="366"/>
      <c r="BO18" s="366"/>
      <c r="BP18" s="369"/>
      <c r="BQ18" s="369"/>
      <c r="BR18" s="372"/>
      <c r="BS18" s="372"/>
      <c r="BT18" s="372"/>
      <c r="BU18" s="372"/>
      <c r="BV18" s="372"/>
      <c r="BW18" s="372"/>
      <c r="BX18" s="239"/>
      <c r="BY18" s="245"/>
    </row>
    <row r="19" spans="1:78" ht="6.75" customHeight="1">
      <c r="A19" s="136" t="s">
        <v>4</v>
      </c>
      <c r="B19" s="137"/>
      <c r="C19" s="137"/>
      <c r="D19" s="137"/>
      <c r="E19" s="137"/>
      <c r="F19" s="137"/>
      <c r="G19" s="137"/>
      <c r="H19" s="137"/>
      <c r="I19" s="137"/>
      <c r="J19" s="137"/>
      <c r="K19" s="137"/>
      <c r="L19" s="137"/>
      <c r="M19" s="191"/>
      <c r="N19" s="323" t="str">
        <f>'支給申請書（別記第1号様式）'!N19</f>
        <v>ケンチョウクリニック</v>
      </c>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324"/>
      <c r="AN19" s="136" t="s">
        <v>5</v>
      </c>
      <c r="AO19" s="137"/>
      <c r="AP19" s="137"/>
      <c r="AQ19" s="137"/>
      <c r="AR19" s="137"/>
      <c r="AS19" s="137"/>
      <c r="AT19" s="137"/>
      <c r="AU19" s="137"/>
      <c r="AV19" s="137"/>
      <c r="AW19" s="137"/>
      <c r="AX19" s="137"/>
      <c r="AY19" s="191"/>
      <c r="AZ19" s="361" t="s">
        <v>6</v>
      </c>
      <c r="BA19" s="362"/>
      <c r="BB19" s="330">
        <f>'支給申請書（別記第1号様式）'!BB19</f>
        <v>123</v>
      </c>
      <c r="BC19" s="330"/>
      <c r="BD19" s="330"/>
      <c r="BE19" s="330"/>
      <c r="BF19" s="330"/>
      <c r="BG19" s="363" t="s">
        <v>7</v>
      </c>
      <c r="BH19" s="363"/>
      <c r="BI19" s="330">
        <f>'支給申請書（別記第1号様式）'!BI19</f>
        <v>4567</v>
      </c>
      <c r="BJ19" s="330"/>
      <c r="BK19" s="330"/>
      <c r="BL19" s="330"/>
      <c r="BM19" s="330"/>
      <c r="BN19" s="330"/>
      <c r="BO19" s="330"/>
      <c r="BP19" s="330"/>
      <c r="BQ19" s="330"/>
      <c r="BR19" s="330"/>
      <c r="BS19" s="113"/>
      <c r="BT19" s="113"/>
      <c r="BU19" s="113"/>
      <c r="BV19" s="113"/>
      <c r="BW19" s="113"/>
      <c r="BX19" s="113"/>
      <c r="BY19" s="114"/>
      <c r="BZ19" s="15"/>
    </row>
    <row r="20" spans="1:78" ht="6.75" customHeight="1">
      <c r="A20" s="138"/>
      <c r="B20" s="139"/>
      <c r="C20" s="139"/>
      <c r="D20" s="139"/>
      <c r="E20" s="139"/>
      <c r="F20" s="139"/>
      <c r="G20" s="139"/>
      <c r="H20" s="139"/>
      <c r="I20" s="139"/>
      <c r="J20" s="139"/>
      <c r="K20" s="139"/>
      <c r="L20" s="139"/>
      <c r="M20" s="221"/>
      <c r="N20" s="325"/>
      <c r="O20" s="326"/>
      <c r="P20" s="326"/>
      <c r="Q20" s="326"/>
      <c r="R20" s="326"/>
      <c r="S20" s="326"/>
      <c r="T20" s="326"/>
      <c r="U20" s="326"/>
      <c r="V20" s="326"/>
      <c r="W20" s="326"/>
      <c r="X20" s="326"/>
      <c r="Y20" s="326"/>
      <c r="Z20" s="326"/>
      <c r="AA20" s="326"/>
      <c r="AB20" s="326"/>
      <c r="AC20" s="326"/>
      <c r="AD20" s="326"/>
      <c r="AE20" s="326"/>
      <c r="AF20" s="326"/>
      <c r="AG20" s="326"/>
      <c r="AH20" s="326"/>
      <c r="AI20" s="326"/>
      <c r="AJ20" s="326"/>
      <c r="AK20" s="326"/>
      <c r="AL20" s="326"/>
      <c r="AM20" s="327"/>
      <c r="AN20" s="192"/>
      <c r="AO20" s="193"/>
      <c r="AP20" s="193"/>
      <c r="AQ20" s="193"/>
      <c r="AR20" s="193"/>
      <c r="AS20" s="193"/>
      <c r="AT20" s="193"/>
      <c r="AU20" s="193"/>
      <c r="AV20" s="193"/>
      <c r="AW20" s="193"/>
      <c r="AX20" s="193"/>
      <c r="AY20" s="194"/>
      <c r="AZ20" s="361"/>
      <c r="BA20" s="362"/>
      <c r="BB20" s="330"/>
      <c r="BC20" s="330"/>
      <c r="BD20" s="330"/>
      <c r="BE20" s="330"/>
      <c r="BF20" s="330"/>
      <c r="BG20" s="363"/>
      <c r="BH20" s="363"/>
      <c r="BI20" s="330"/>
      <c r="BJ20" s="330"/>
      <c r="BK20" s="330"/>
      <c r="BL20" s="330"/>
      <c r="BM20" s="330"/>
      <c r="BN20" s="330"/>
      <c r="BO20" s="330"/>
      <c r="BP20" s="330"/>
      <c r="BQ20" s="330"/>
      <c r="BR20" s="330"/>
      <c r="BS20" s="113"/>
      <c r="BT20" s="113"/>
      <c r="BU20" s="113"/>
      <c r="BV20" s="113"/>
      <c r="BW20" s="113"/>
      <c r="BX20" s="113"/>
      <c r="BY20" s="114"/>
      <c r="BZ20" s="15"/>
    </row>
    <row r="21" spans="1:78" ht="6.75" customHeight="1">
      <c r="A21" s="136" t="s">
        <v>118</v>
      </c>
      <c r="B21" s="137"/>
      <c r="C21" s="137"/>
      <c r="D21" s="137"/>
      <c r="E21" s="137"/>
      <c r="F21" s="137"/>
      <c r="G21" s="137"/>
      <c r="H21" s="137"/>
      <c r="I21" s="137"/>
      <c r="J21" s="137"/>
      <c r="K21" s="137"/>
      <c r="L21" s="137"/>
      <c r="M21" s="191"/>
      <c r="N21" s="352" t="str">
        <f>'支給申請書（別記第1号様式）'!N21</f>
        <v>県庁クリニック</v>
      </c>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4"/>
      <c r="AN21" s="192"/>
      <c r="AO21" s="193"/>
      <c r="AP21" s="193"/>
      <c r="AQ21" s="193"/>
      <c r="AR21" s="193"/>
      <c r="AS21" s="193"/>
      <c r="AT21" s="193"/>
      <c r="AU21" s="193"/>
      <c r="AV21" s="193"/>
      <c r="AW21" s="193"/>
      <c r="AX21" s="193"/>
      <c r="AY21" s="194"/>
      <c r="AZ21" s="355" t="str">
        <f>'支給申請書（別記第1号様式）'!AZ21</f>
        <v>鹿児島市鴨池新町１－２</v>
      </c>
      <c r="BA21" s="356"/>
      <c r="BB21" s="356"/>
      <c r="BC21" s="356"/>
      <c r="BD21" s="356"/>
      <c r="BE21" s="356"/>
      <c r="BF21" s="356"/>
      <c r="BG21" s="356"/>
      <c r="BH21" s="356"/>
      <c r="BI21" s="356"/>
      <c r="BJ21" s="356"/>
      <c r="BK21" s="356"/>
      <c r="BL21" s="356"/>
      <c r="BM21" s="356"/>
      <c r="BN21" s="356"/>
      <c r="BO21" s="356"/>
      <c r="BP21" s="356"/>
      <c r="BQ21" s="356"/>
      <c r="BR21" s="356"/>
      <c r="BS21" s="356"/>
      <c r="BT21" s="356"/>
      <c r="BU21" s="356"/>
      <c r="BV21" s="356"/>
      <c r="BW21" s="356"/>
      <c r="BX21" s="356"/>
      <c r="BY21" s="357"/>
      <c r="BZ21" s="15"/>
    </row>
    <row r="22" spans="1:78" ht="6.75" customHeight="1">
      <c r="A22" s="192"/>
      <c r="B22" s="193"/>
      <c r="C22" s="193"/>
      <c r="D22" s="193"/>
      <c r="E22" s="193"/>
      <c r="F22" s="193"/>
      <c r="G22" s="193"/>
      <c r="H22" s="193"/>
      <c r="I22" s="193"/>
      <c r="J22" s="193"/>
      <c r="K22" s="193"/>
      <c r="L22" s="193"/>
      <c r="M22" s="194"/>
      <c r="N22" s="329"/>
      <c r="O22" s="330"/>
      <c r="P22" s="330"/>
      <c r="Q22" s="330"/>
      <c r="R22" s="330"/>
      <c r="S22" s="330"/>
      <c r="T22" s="330"/>
      <c r="U22" s="330"/>
      <c r="V22" s="330"/>
      <c r="W22" s="330"/>
      <c r="X22" s="330"/>
      <c r="Y22" s="330"/>
      <c r="Z22" s="330"/>
      <c r="AA22" s="330"/>
      <c r="AB22" s="330"/>
      <c r="AC22" s="330"/>
      <c r="AD22" s="330"/>
      <c r="AE22" s="330"/>
      <c r="AF22" s="330"/>
      <c r="AG22" s="330"/>
      <c r="AH22" s="330"/>
      <c r="AI22" s="330"/>
      <c r="AJ22" s="330"/>
      <c r="AK22" s="330"/>
      <c r="AL22" s="330"/>
      <c r="AM22" s="333"/>
      <c r="AN22" s="192"/>
      <c r="AO22" s="193"/>
      <c r="AP22" s="193"/>
      <c r="AQ22" s="193"/>
      <c r="AR22" s="193"/>
      <c r="AS22" s="193"/>
      <c r="AT22" s="193"/>
      <c r="AU22" s="193"/>
      <c r="AV22" s="193"/>
      <c r="AW22" s="193"/>
      <c r="AX22" s="193"/>
      <c r="AY22" s="194"/>
      <c r="AZ22" s="355"/>
      <c r="BA22" s="356"/>
      <c r="BB22" s="356"/>
      <c r="BC22" s="356"/>
      <c r="BD22" s="356"/>
      <c r="BE22" s="356"/>
      <c r="BF22" s="356"/>
      <c r="BG22" s="356"/>
      <c r="BH22" s="356"/>
      <c r="BI22" s="356"/>
      <c r="BJ22" s="356"/>
      <c r="BK22" s="356"/>
      <c r="BL22" s="356"/>
      <c r="BM22" s="356"/>
      <c r="BN22" s="356"/>
      <c r="BO22" s="356"/>
      <c r="BP22" s="356"/>
      <c r="BQ22" s="356"/>
      <c r="BR22" s="356"/>
      <c r="BS22" s="356"/>
      <c r="BT22" s="356"/>
      <c r="BU22" s="356"/>
      <c r="BV22" s="356"/>
      <c r="BW22" s="356"/>
      <c r="BX22" s="356"/>
      <c r="BY22" s="357"/>
    </row>
    <row r="23" spans="1:78" ht="6.75" customHeight="1">
      <c r="A23" s="192"/>
      <c r="B23" s="193"/>
      <c r="C23" s="193"/>
      <c r="D23" s="193"/>
      <c r="E23" s="193"/>
      <c r="F23" s="193"/>
      <c r="G23" s="193"/>
      <c r="H23" s="193"/>
      <c r="I23" s="193"/>
      <c r="J23" s="193"/>
      <c r="K23" s="193"/>
      <c r="L23" s="193"/>
      <c r="M23" s="194"/>
      <c r="N23" s="329"/>
      <c r="O23" s="330"/>
      <c r="P23" s="330"/>
      <c r="Q23" s="330"/>
      <c r="R23" s="330"/>
      <c r="S23" s="330"/>
      <c r="T23" s="330"/>
      <c r="U23" s="330"/>
      <c r="V23" s="330"/>
      <c r="W23" s="330"/>
      <c r="X23" s="330"/>
      <c r="Y23" s="330"/>
      <c r="Z23" s="330"/>
      <c r="AA23" s="330"/>
      <c r="AB23" s="330"/>
      <c r="AC23" s="330"/>
      <c r="AD23" s="330"/>
      <c r="AE23" s="330"/>
      <c r="AF23" s="330"/>
      <c r="AG23" s="330"/>
      <c r="AH23" s="330"/>
      <c r="AI23" s="330"/>
      <c r="AJ23" s="330"/>
      <c r="AK23" s="330"/>
      <c r="AL23" s="330"/>
      <c r="AM23" s="333"/>
      <c r="AN23" s="192"/>
      <c r="AO23" s="193"/>
      <c r="AP23" s="193"/>
      <c r="AQ23" s="193"/>
      <c r="AR23" s="193"/>
      <c r="AS23" s="193"/>
      <c r="AT23" s="193"/>
      <c r="AU23" s="193"/>
      <c r="AV23" s="193"/>
      <c r="AW23" s="193"/>
      <c r="AX23" s="193"/>
      <c r="AY23" s="194"/>
      <c r="AZ23" s="355"/>
      <c r="BA23" s="356"/>
      <c r="BB23" s="356"/>
      <c r="BC23" s="356"/>
      <c r="BD23" s="356"/>
      <c r="BE23" s="356"/>
      <c r="BF23" s="356"/>
      <c r="BG23" s="356"/>
      <c r="BH23" s="356"/>
      <c r="BI23" s="356"/>
      <c r="BJ23" s="356"/>
      <c r="BK23" s="356"/>
      <c r="BL23" s="356"/>
      <c r="BM23" s="356"/>
      <c r="BN23" s="356"/>
      <c r="BO23" s="356"/>
      <c r="BP23" s="356"/>
      <c r="BQ23" s="356"/>
      <c r="BR23" s="356"/>
      <c r="BS23" s="356"/>
      <c r="BT23" s="356"/>
      <c r="BU23" s="356"/>
      <c r="BV23" s="356"/>
      <c r="BW23" s="356"/>
      <c r="BX23" s="356"/>
      <c r="BY23" s="357"/>
    </row>
    <row r="24" spans="1:78" ht="6.75" customHeight="1">
      <c r="A24" s="192"/>
      <c r="B24" s="193"/>
      <c r="C24" s="193"/>
      <c r="D24" s="193"/>
      <c r="E24" s="193"/>
      <c r="F24" s="193"/>
      <c r="G24" s="193"/>
      <c r="H24" s="193"/>
      <c r="I24" s="193"/>
      <c r="J24" s="193"/>
      <c r="K24" s="193"/>
      <c r="L24" s="193"/>
      <c r="M24" s="194"/>
      <c r="N24" s="329"/>
      <c r="O24" s="330"/>
      <c r="P24" s="330"/>
      <c r="Q24" s="330"/>
      <c r="R24" s="330"/>
      <c r="S24" s="330"/>
      <c r="T24" s="330"/>
      <c r="U24" s="330"/>
      <c r="V24" s="330"/>
      <c r="W24" s="330"/>
      <c r="X24" s="330"/>
      <c r="Y24" s="330"/>
      <c r="Z24" s="330"/>
      <c r="AA24" s="330"/>
      <c r="AB24" s="330"/>
      <c r="AC24" s="330"/>
      <c r="AD24" s="330"/>
      <c r="AE24" s="330"/>
      <c r="AF24" s="330"/>
      <c r="AG24" s="330"/>
      <c r="AH24" s="330"/>
      <c r="AI24" s="330"/>
      <c r="AJ24" s="330"/>
      <c r="AK24" s="330"/>
      <c r="AL24" s="330"/>
      <c r="AM24" s="333"/>
      <c r="AN24" s="192"/>
      <c r="AO24" s="193"/>
      <c r="AP24" s="193"/>
      <c r="AQ24" s="193"/>
      <c r="AR24" s="193"/>
      <c r="AS24" s="193"/>
      <c r="AT24" s="193"/>
      <c r="AU24" s="193"/>
      <c r="AV24" s="193"/>
      <c r="AW24" s="193"/>
      <c r="AX24" s="193"/>
      <c r="AY24" s="194"/>
      <c r="AZ24" s="355"/>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56"/>
      <c r="BY24" s="357"/>
    </row>
    <row r="25" spans="1:78" ht="6.75" customHeight="1">
      <c r="A25" s="192"/>
      <c r="B25" s="193"/>
      <c r="C25" s="193"/>
      <c r="D25" s="193"/>
      <c r="E25" s="193"/>
      <c r="F25" s="193"/>
      <c r="G25" s="193"/>
      <c r="H25" s="193"/>
      <c r="I25" s="193"/>
      <c r="J25" s="193"/>
      <c r="K25" s="193"/>
      <c r="L25" s="193"/>
      <c r="M25" s="194"/>
      <c r="N25" s="228" t="s">
        <v>71</v>
      </c>
      <c r="O25" s="229"/>
      <c r="P25" s="229"/>
      <c r="Q25" s="229"/>
      <c r="R25" s="229"/>
      <c r="S25" s="229"/>
      <c r="T25" s="229"/>
      <c r="U25" s="229"/>
      <c r="V25" s="229"/>
      <c r="W25" s="229"/>
      <c r="X25" s="229"/>
      <c r="Y25" s="229"/>
      <c r="Z25" s="330">
        <f>'支給申請書（別記第1号様式）'!Z25</f>
        <v>1234567890</v>
      </c>
      <c r="AA25" s="330"/>
      <c r="AB25" s="330"/>
      <c r="AC25" s="330"/>
      <c r="AD25" s="330"/>
      <c r="AE25" s="330"/>
      <c r="AF25" s="330"/>
      <c r="AG25" s="330"/>
      <c r="AH25" s="330"/>
      <c r="AI25" s="330"/>
      <c r="AJ25" s="330"/>
      <c r="AK25" s="330"/>
      <c r="AL25" s="330"/>
      <c r="AM25" s="333"/>
      <c r="AN25" s="192"/>
      <c r="AO25" s="193"/>
      <c r="AP25" s="193"/>
      <c r="AQ25" s="193"/>
      <c r="AR25" s="193"/>
      <c r="AS25" s="193"/>
      <c r="AT25" s="193"/>
      <c r="AU25" s="193"/>
      <c r="AV25" s="193"/>
      <c r="AW25" s="193"/>
      <c r="AX25" s="193"/>
      <c r="AY25" s="194"/>
      <c r="AZ25" s="355"/>
      <c r="BA25" s="356"/>
      <c r="BB25" s="356"/>
      <c r="BC25" s="356"/>
      <c r="BD25" s="356"/>
      <c r="BE25" s="356"/>
      <c r="BF25" s="356"/>
      <c r="BG25" s="356"/>
      <c r="BH25" s="356"/>
      <c r="BI25" s="356"/>
      <c r="BJ25" s="356"/>
      <c r="BK25" s="356"/>
      <c r="BL25" s="356"/>
      <c r="BM25" s="356"/>
      <c r="BN25" s="356"/>
      <c r="BO25" s="356"/>
      <c r="BP25" s="356"/>
      <c r="BQ25" s="356"/>
      <c r="BR25" s="356"/>
      <c r="BS25" s="356"/>
      <c r="BT25" s="356"/>
      <c r="BU25" s="356"/>
      <c r="BV25" s="356"/>
      <c r="BW25" s="356"/>
      <c r="BX25" s="356"/>
      <c r="BY25" s="357"/>
    </row>
    <row r="26" spans="1:78" ht="6.75" customHeight="1">
      <c r="A26" s="138"/>
      <c r="B26" s="139"/>
      <c r="C26" s="139"/>
      <c r="D26" s="139"/>
      <c r="E26" s="139"/>
      <c r="F26" s="139"/>
      <c r="G26" s="139"/>
      <c r="H26" s="139"/>
      <c r="I26" s="139"/>
      <c r="J26" s="139"/>
      <c r="K26" s="139"/>
      <c r="L26" s="139"/>
      <c r="M26" s="221"/>
      <c r="N26" s="230"/>
      <c r="O26" s="231"/>
      <c r="P26" s="231"/>
      <c r="Q26" s="231"/>
      <c r="R26" s="231"/>
      <c r="S26" s="231"/>
      <c r="T26" s="231"/>
      <c r="U26" s="231"/>
      <c r="V26" s="231"/>
      <c r="W26" s="231"/>
      <c r="X26" s="231"/>
      <c r="Y26" s="231"/>
      <c r="Z26" s="332"/>
      <c r="AA26" s="332"/>
      <c r="AB26" s="332"/>
      <c r="AC26" s="332"/>
      <c r="AD26" s="332"/>
      <c r="AE26" s="332"/>
      <c r="AF26" s="332"/>
      <c r="AG26" s="332"/>
      <c r="AH26" s="332"/>
      <c r="AI26" s="332"/>
      <c r="AJ26" s="332"/>
      <c r="AK26" s="332"/>
      <c r="AL26" s="332"/>
      <c r="AM26" s="334"/>
      <c r="AN26" s="138"/>
      <c r="AO26" s="139"/>
      <c r="AP26" s="139"/>
      <c r="AQ26" s="139"/>
      <c r="AR26" s="139"/>
      <c r="AS26" s="139"/>
      <c r="AT26" s="139"/>
      <c r="AU26" s="139"/>
      <c r="AV26" s="139"/>
      <c r="AW26" s="139"/>
      <c r="AX26" s="139"/>
      <c r="AY26" s="221"/>
      <c r="AZ26" s="358"/>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60"/>
    </row>
    <row r="27" spans="1:78" ht="6.75" customHeight="1">
      <c r="A27" s="136" t="s">
        <v>4</v>
      </c>
      <c r="B27" s="137"/>
      <c r="C27" s="137"/>
      <c r="D27" s="137"/>
      <c r="E27" s="137"/>
      <c r="F27" s="137"/>
      <c r="G27" s="137"/>
      <c r="H27" s="137"/>
      <c r="I27" s="137"/>
      <c r="J27" s="137"/>
      <c r="K27" s="137"/>
      <c r="L27" s="137"/>
      <c r="M27" s="137"/>
      <c r="N27" s="323" t="str">
        <f>'支給申請書（別記第1号様式）'!N27</f>
        <v>イリョウホウジン　ケンチョウカイ</v>
      </c>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324"/>
      <c r="AN27" s="136" t="s">
        <v>8</v>
      </c>
      <c r="AO27" s="137"/>
      <c r="AP27" s="137"/>
      <c r="AQ27" s="137"/>
      <c r="AR27" s="137"/>
      <c r="AS27" s="137"/>
      <c r="AT27" s="137"/>
      <c r="AU27" s="137"/>
      <c r="AV27" s="137"/>
      <c r="AW27" s="137"/>
      <c r="AX27" s="137"/>
      <c r="AY27" s="191"/>
      <c r="AZ27" s="195" t="s">
        <v>9</v>
      </c>
      <c r="BA27" s="196"/>
      <c r="BB27" s="196"/>
      <c r="BC27" s="196"/>
      <c r="BD27" s="196"/>
      <c r="BE27" s="197"/>
      <c r="BF27" s="323" t="str">
        <f>'支給申請書（別記第1号様式）'!BF27</f>
        <v>鴨池　花子</v>
      </c>
      <c r="BG27" s="189"/>
      <c r="BH27" s="189"/>
      <c r="BI27" s="189"/>
      <c r="BJ27" s="189"/>
      <c r="BK27" s="189"/>
      <c r="BL27" s="189"/>
      <c r="BM27" s="189"/>
      <c r="BN27" s="189"/>
      <c r="BO27" s="189"/>
      <c r="BP27" s="189"/>
      <c r="BQ27" s="189"/>
      <c r="BR27" s="189"/>
      <c r="BS27" s="189"/>
      <c r="BT27" s="189"/>
      <c r="BU27" s="189"/>
      <c r="BV27" s="189"/>
      <c r="BW27" s="189"/>
      <c r="BX27" s="189"/>
      <c r="BY27" s="324"/>
    </row>
    <row r="28" spans="1:78" ht="6.75" customHeight="1">
      <c r="A28" s="138"/>
      <c r="B28" s="139"/>
      <c r="C28" s="139"/>
      <c r="D28" s="139"/>
      <c r="E28" s="139"/>
      <c r="F28" s="139"/>
      <c r="G28" s="139"/>
      <c r="H28" s="139"/>
      <c r="I28" s="139"/>
      <c r="J28" s="139"/>
      <c r="K28" s="139"/>
      <c r="L28" s="139"/>
      <c r="M28" s="139"/>
      <c r="N28" s="325"/>
      <c r="O28" s="326"/>
      <c r="P28" s="326"/>
      <c r="Q28" s="326"/>
      <c r="R28" s="326"/>
      <c r="S28" s="326"/>
      <c r="T28" s="326"/>
      <c r="U28" s="326"/>
      <c r="V28" s="326"/>
      <c r="W28" s="326"/>
      <c r="X28" s="326"/>
      <c r="Y28" s="326"/>
      <c r="Z28" s="326"/>
      <c r="AA28" s="326"/>
      <c r="AB28" s="326"/>
      <c r="AC28" s="326"/>
      <c r="AD28" s="326"/>
      <c r="AE28" s="326"/>
      <c r="AF28" s="326"/>
      <c r="AG28" s="326"/>
      <c r="AH28" s="326"/>
      <c r="AI28" s="326"/>
      <c r="AJ28" s="326"/>
      <c r="AK28" s="326"/>
      <c r="AL28" s="326"/>
      <c r="AM28" s="327"/>
      <c r="AN28" s="192"/>
      <c r="AO28" s="193"/>
      <c r="AP28" s="193"/>
      <c r="AQ28" s="193"/>
      <c r="AR28" s="193"/>
      <c r="AS28" s="193"/>
      <c r="AT28" s="193"/>
      <c r="AU28" s="193"/>
      <c r="AV28" s="193"/>
      <c r="AW28" s="193"/>
      <c r="AX28" s="193"/>
      <c r="AY28" s="194"/>
      <c r="AZ28" s="198"/>
      <c r="BA28" s="199"/>
      <c r="BB28" s="199"/>
      <c r="BC28" s="199"/>
      <c r="BD28" s="199"/>
      <c r="BE28" s="200"/>
      <c r="BF28" s="325"/>
      <c r="BG28" s="326"/>
      <c r="BH28" s="326"/>
      <c r="BI28" s="326"/>
      <c r="BJ28" s="326"/>
      <c r="BK28" s="326"/>
      <c r="BL28" s="326"/>
      <c r="BM28" s="326"/>
      <c r="BN28" s="326"/>
      <c r="BO28" s="326"/>
      <c r="BP28" s="326"/>
      <c r="BQ28" s="326"/>
      <c r="BR28" s="326"/>
      <c r="BS28" s="326"/>
      <c r="BT28" s="326"/>
      <c r="BU28" s="326"/>
      <c r="BV28" s="326"/>
      <c r="BW28" s="326"/>
      <c r="BX28" s="326"/>
      <c r="BY28" s="327"/>
    </row>
    <row r="29" spans="1:78" ht="6.75" customHeight="1">
      <c r="A29" s="201" t="s">
        <v>10</v>
      </c>
      <c r="B29" s="137"/>
      <c r="C29" s="137"/>
      <c r="D29" s="137"/>
      <c r="E29" s="137"/>
      <c r="F29" s="137"/>
      <c r="G29" s="137"/>
      <c r="H29" s="137"/>
      <c r="I29" s="137"/>
      <c r="J29" s="137"/>
      <c r="K29" s="137"/>
      <c r="L29" s="137"/>
      <c r="M29" s="191"/>
      <c r="N29" s="352" t="str">
        <f>'支給申請書（別記第1号様式）'!N29</f>
        <v>医療法人　県庁会</v>
      </c>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4"/>
      <c r="AN29" s="192"/>
      <c r="AO29" s="193"/>
      <c r="AP29" s="193"/>
      <c r="AQ29" s="193"/>
      <c r="AR29" s="193"/>
      <c r="AS29" s="193"/>
      <c r="AT29" s="193"/>
      <c r="AU29" s="193"/>
      <c r="AV29" s="193"/>
      <c r="AW29" s="193"/>
      <c r="AX29" s="193"/>
      <c r="AY29" s="194"/>
      <c r="AZ29" s="208" t="s">
        <v>11</v>
      </c>
      <c r="BA29" s="209"/>
      <c r="BB29" s="209"/>
      <c r="BC29" s="209"/>
      <c r="BD29" s="209"/>
      <c r="BE29" s="210"/>
      <c r="BF29" s="323" t="str">
        <f>'支給申請書（別記第1号様式）'!BF29</f>
        <v>099-123-4567</v>
      </c>
      <c r="BG29" s="189"/>
      <c r="BH29" s="189"/>
      <c r="BI29" s="189"/>
      <c r="BJ29" s="189"/>
      <c r="BK29" s="189"/>
      <c r="BL29" s="189"/>
      <c r="BM29" s="189"/>
      <c r="BN29" s="189"/>
      <c r="BO29" s="189"/>
      <c r="BP29" s="189"/>
      <c r="BQ29" s="189"/>
      <c r="BR29" s="189"/>
      <c r="BS29" s="189"/>
      <c r="BT29" s="189"/>
      <c r="BU29" s="189"/>
      <c r="BV29" s="189"/>
      <c r="BW29" s="189"/>
      <c r="BX29" s="189"/>
      <c r="BY29" s="324"/>
    </row>
    <row r="30" spans="1:78" ht="6.75" customHeight="1">
      <c r="A30" s="192"/>
      <c r="B30" s="193"/>
      <c r="C30" s="193"/>
      <c r="D30" s="193"/>
      <c r="E30" s="193"/>
      <c r="F30" s="193"/>
      <c r="G30" s="193"/>
      <c r="H30" s="193"/>
      <c r="I30" s="193"/>
      <c r="J30" s="193"/>
      <c r="K30" s="193"/>
      <c r="L30" s="193"/>
      <c r="M30" s="194"/>
      <c r="N30" s="329"/>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3"/>
      <c r="AN30" s="192"/>
      <c r="AO30" s="193"/>
      <c r="AP30" s="193"/>
      <c r="AQ30" s="193"/>
      <c r="AR30" s="193"/>
      <c r="AS30" s="193"/>
      <c r="AT30" s="193"/>
      <c r="AU30" s="193"/>
      <c r="AV30" s="193"/>
      <c r="AW30" s="193"/>
      <c r="AX30" s="193"/>
      <c r="AY30" s="194"/>
      <c r="AZ30" s="211"/>
      <c r="BA30" s="212"/>
      <c r="BB30" s="212"/>
      <c r="BC30" s="212"/>
      <c r="BD30" s="212"/>
      <c r="BE30" s="213"/>
      <c r="BF30" s="325"/>
      <c r="BG30" s="326"/>
      <c r="BH30" s="326"/>
      <c r="BI30" s="326"/>
      <c r="BJ30" s="326"/>
      <c r="BK30" s="326"/>
      <c r="BL30" s="326"/>
      <c r="BM30" s="326"/>
      <c r="BN30" s="326"/>
      <c r="BO30" s="326"/>
      <c r="BP30" s="326"/>
      <c r="BQ30" s="326"/>
      <c r="BR30" s="326"/>
      <c r="BS30" s="326"/>
      <c r="BT30" s="326"/>
      <c r="BU30" s="326"/>
      <c r="BV30" s="326"/>
      <c r="BW30" s="326"/>
      <c r="BX30" s="326"/>
      <c r="BY30" s="327"/>
    </row>
    <row r="31" spans="1:78" ht="6.75" customHeight="1">
      <c r="A31" s="192"/>
      <c r="B31" s="193"/>
      <c r="C31" s="193"/>
      <c r="D31" s="193"/>
      <c r="E31" s="193"/>
      <c r="F31" s="193"/>
      <c r="G31" s="193"/>
      <c r="H31" s="193"/>
      <c r="I31" s="193"/>
      <c r="J31" s="193"/>
      <c r="K31" s="193"/>
      <c r="L31" s="193"/>
      <c r="M31" s="194"/>
      <c r="N31" s="329"/>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3"/>
      <c r="AN31" s="192"/>
      <c r="AO31" s="193"/>
      <c r="AP31" s="193"/>
      <c r="AQ31" s="193"/>
      <c r="AR31" s="193"/>
      <c r="AS31" s="193"/>
      <c r="AT31" s="193"/>
      <c r="AU31" s="193"/>
      <c r="AV31" s="193"/>
      <c r="AW31" s="193"/>
      <c r="AX31" s="193"/>
      <c r="AY31" s="194"/>
      <c r="AZ31" s="214" t="s">
        <v>196</v>
      </c>
      <c r="BA31" s="214"/>
      <c r="BB31" s="214"/>
      <c r="BC31" s="214"/>
      <c r="BD31" s="214"/>
      <c r="BE31" s="214"/>
      <c r="BF31" s="328" t="str">
        <f>'支給申請書（別記第1号様式）'!BF31</f>
        <v>099-123-4567</v>
      </c>
      <c r="BG31" s="328"/>
      <c r="BH31" s="328"/>
      <c r="BI31" s="328"/>
      <c r="BJ31" s="328"/>
      <c r="BK31" s="328"/>
      <c r="BL31" s="328"/>
      <c r="BM31" s="328"/>
      <c r="BN31" s="328"/>
      <c r="BO31" s="328"/>
      <c r="BP31" s="328"/>
      <c r="BQ31" s="328"/>
      <c r="BR31" s="328"/>
      <c r="BS31" s="328"/>
      <c r="BT31" s="328"/>
      <c r="BU31" s="328"/>
      <c r="BV31" s="328"/>
      <c r="BW31" s="328"/>
      <c r="BX31" s="328"/>
      <c r="BY31" s="328"/>
    </row>
    <row r="32" spans="1:78" ht="6.75" customHeight="1">
      <c r="A32" s="192"/>
      <c r="B32" s="193"/>
      <c r="C32" s="193"/>
      <c r="D32" s="193"/>
      <c r="E32" s="193"/>
      <c r="F32" s="193"/>
      <c r="G32" s="193"/>
      <c r="H32" s="193"/>
      <c r="I32" s="193"/>
      <c r="J32" s="193"/>
      <c r="K32" s="193"/>
      <c r="L32" s="193"/>
      <c r="M32" s="194"/>
      <c r="N32" s="329" t="str">
        <f>'支給申請書（別記第1号様式）'!N32</f>
        <v>理事長</v>
      </c>
      <c r="O32" s="330"/>
      <c r="P32" s="330"/>
      <c r="Q32" s="330"/>
      <c r="R32" s="330"/>
      <c r="S32" s="330"/>
      <c r="T32" s="330"/>
      <c r="U32" s="330"/>
      <c r="V32" s="330"/>
      <c r="W32" s="330"/>
      <c r="X32" s="330"/>
      <c r="Y32" s="330"/>
      <c r="Z32" s="330" t="str">
        <f>'支給申請書（別記第1号様式）'!Z32</f>
        <v>鴨池　一郎</v>
      </c>
      <c r="AA32" s="330"/>
      <c r="AB32" s="330"/>
      <c r="AC32" s="330"/>
      <c r="AD32" s="330"/>
      <c r="AE32" s="330"/>
      <c r="AF32" s="330"/>
      <c r="AG32" s="330"/>
      <c r="AH32" s="330"/>
      <c r="AI32" s="330"/>
      <c r="AJ32" s="330"/>
      <c r="AK32" s="330"/>
      <c r="AL32" s="330"/>
      <c r="AM32" s="333"/>
      <c r="AN32" s="192"/>
      <c r="AO32" s="193"/>
      <c r="AP32" s="193"/>
      <c r="AQ32" s="193"/>
      <c r="AR32" s="193"/>
      <c r="AS32" s="193"/>
      <c r="AT32" s="193"/>
      <c r="AU32" s="193"/>
      <c r="AV32" s="193"/>
      <c r="AW32" s="193"/>
      <c r="AX32" s="193"/>
      <c r="AY32" s="194"/>
      <c r="AZ32" s="214"/>
      <c r="BA32" s="214"/>
      <c r="BB32" s="214"/>
      <c r="BC32" s="214"/>
      <c r="BD32" s="214"/>
      <c r="BE32" s="214"/>
      <c r="BF32" s="328"/>
      <c r="BG32" s="328"/>
      <c r="BH32" s="328"/>
      <c r="BI32" s="328"/>
      <c r="BJ32" s="328"/>
      <c r="BK32" s="328"/>
      <c r="BL32" s="328"/>
      <c r="BM32" s="328"/>
      <c r="BN32" s="328"/>
      <c r="BO32" s="328"/>
      <c r="BP32" s="328"/>
      <c r="BQ32" s="328"/>
      <c r="BR32" s="328"/>
      <c r="BS32" s="328"/>
      <c r="BT32" s="328"/>
      <c r="BU32" s="328"/>
      <c r="BV32" s="328"/>
      <c r="BW32" s="328"/>
      <c r="BX32" s="328"/>
      <c r="BY32" s="328"/>
    </row>
    <row r="33" spans="1:106" ht="8.25" customHeight="1">
      <c r="A33" s="192"/>
      <c r="B33" s="193"/>
      <c r="C33" s="193"/>
      <c r="D33" s="193"/>
      <c r="E33" s="193"/>
      <c r="F33" s="193"/>
      <c r="G33" s="193"/>
      <c r="H33" s="193"/>
      <c r="I33" s="193"/>
      <c r="J33" s="193"/>
      <c r="K33" s="193"/>
      <c r="L33" s="193"/>
      <c r="M33" s="194"/>
      <c r="N33" s="329"/>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c r="AL33" s="330"/>
      <c r="AM33" s="333"/>
      <c r="AN33" s="192"/>
      <c r="AO33" s="193"/>
      <c r="AP33" s="193"/>
      <c r="AQ33" s="193"/>
      <c r="AR33" s="193"/>
      <c r="AS33" s="193"/>
      <c r="AT33" s="193"/>
      <c r="AU33" s="193"/>
      <c r="AV33" s="193"/>
      <c r="AW33" s="193"/>
      <c r="AX33" s="193"/>
      <c r="AY33" s="194"/>
      <c r="AZ33" s="214" t="s">
        <v>12</v>
      </c>
      <c r="BA33" s="214"/>
      <c r="BB33" s="214"/>
      <c r="BC33" s="214"/>
      <c r="BD33" s="214"/>
      <c r="BE33" s="214"/>
      <c r="BF33" s="328" t="str">
        <f>'支給申請書（別記第1号様式）'!BF33</f>
        <v>imu@imuimu.jp</v>
      </c>
      <c r="BG33" s="328"/>
      <c r="BH33" s="328"/>
      <c r="BI33" s="328"/>
      <c r="BJ33" s="328"/>
      <c r="BK33" s="328"/>
      <c r="BL33" s="328"/>
      <c r="BM33" s="328"/>
      <c r="BN33" s="328"/>
      <c r="BO33" s="328"/>
      <c r="BP33" s="328"/>
      <c r="BQ33" s="328"/>
      <c r="BR33" s="328"/>
      <c r="BS33" s="328"/>
      <c r="BT33" s="328"/>
      <c r="BU33" s="328"/>
      <c r="BV33" s="328"/>
      <c r="BW33" s="328"/>
      <c r="BX33" s="328"/>
      <c r="BY33" s="328"/>
      <c r="CB33" s="127"/>
      <c r="CC33" s="127"/>
      <c r="CD33" s="127"/>
      <c r="CE33" s="127"/>
      <c r="CF33" s="127"/>
      <c r="CG33" s="127"/>
      <c r="CH33" s="127"/>
      <c r="CI33" s="127"/>
      <c r="CJ33" s="127"/>
      <c r="CK33" s="127"/>
      <c r="CL33" s="127"/>
      <c r="CM33" s="127"/>
      <c r="CN33" s="127"/>
      <c r="CO33" s="127"/>
      <c r="CP33" s="127"/>
      <c r="CQ33" s="127"/>
      <c r="CR33" s="127"/>
      <c r="CS33" s="127"/>
      <c r="CT33" s="127"/>
      <c r="CU33" s="127"/>
      <c r="CV33" s="127"/>
      <c r="CW33" s="127"/>
      <c r="CX33" s="127"/>
      <c r="CY33" s="127"/>
      <c r="CZ33" s="127"/>
      <c r="DA33" s="127"/>
      <c r="DB33" s="127"/>
    </row>
    <row r="34" spans="1:106" ht="6.75" customHeight="1">
      <c r="A34" s="192"/>
      <c r="B34" s="193"/>
      <c r="C34" s="193"/>
      <c r="D34" s="193"/>
      <c r="E34" s="193"/>
      <c r="F34" s="193"/>
      <c r="G34" s="193"/>
      <c r="H34" s="193"/>
      <c r="I34" s="193"/>
      <c r="J34" s="193"/>
      <c r="K34" s="193"/>
      <c r="L34" s="193"/>
      <c r="M34" s="194"/>
      <c r="N34" s="331"/>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2"/>
      <c r="AM34" s="334"/>
      <c r="AN34" s="192"/>
      <c r="AO34" s="193"/>
      <c r="AP34" s="193"/>
      <c r="AQ34" s="193"/>
      <c r="AR34" s="193"/>
      <c r="AS34" s="193"/>
      <c r="AT34" s="193"/>
      <c r="AU34" s="193"/>
      <c r="AV34" s="193"/>
      <c r="AW34" s="193"/>
      <c r="AX34" s="193"/>
      <c r="AY34" s="194"/>
      <c r="AZ34" s="219"/>
      <c r="BA34" s="219"/>
      <c r="BB34" s="219"/>
      <c r="BC34" s="219"/>
      <c r="BD34" s="219"/>
      <c r="BE34" s="219"/>
      <c r="BF34" s="335"/>
      <c r="BG34" s="335"/>
      <c r="BH34" s="335"/>
      <c r="BI34" s="335"/>
      <c r="BJ34" s="335"/>
      <c r="BK34" s="335"/>
      <c r="BL34" s="335"/>
      <c r="BM34" s="335"/>
      <c r="BN34" s="335"/>
      <c r="BO34" s="335"/>
      <c r="BP34" s="335"/>
      <c r="BQ34" s="335"/>
      <c r="BR34" s="335"/>
      <c r="BS34" s="335"/>
      <c r="BT34" s="335"/>
      <c r="BU34" s="335"/>
      <c r="BV34" s="335"/>
      <c r="BW34" s="335"/>
      <c r="BX34" s="335"/>
      <c r="BY34" s="335"/>
      <c r="CB34" s="127"/>
      <c r="CC34" s="127"/>
      <c r="CD34" s="127"/>
      <c r="CE34" s="127"/>
      <c r="CF34" s="127"/>
      <c r="CG34" s="127"/>
      <c r="CH34" s="127"/>
      <c r="CI34" s="127"/>
      <c r="CJ34" s="127"/>
      <c r="CK34" s="127"/>
      <c r="CL34" s="127"/>
      <c r="CM34" s="127"/>
      <c r="CN34" s="127"/>
      <c r="CO34" s="127"/>
      <c r="CP34" s="127"/>
      <c r="CQ34" s="127"/>
      <c r="CR34" s="127"/>
      <c r="CS34" s="127"/>
      <c r="CT34" s="127"/>
      <c r="CU34" s="127"/>
      <c r="CV34" s="127"/>
      <c r="CW34" s="127"/>
      <c r="CX34" s="127"/>
      <c r="CY34" s="127"/>
      <c r="CZ34" s="127"/>
      <c r="DA34" s="127"/>
      <c r="DB34" s="127"/>
    </row>
    <row r="35" spans="1:106" ht="6.75" customHeight="1">
      <c r="A35" s="136" t="s">
        <v>72</v>
      </c>
      <c r="B35" s="137"/>
      <c r="C35" s="137"/>
      <c r="D35" s="137"/>
      <c r="E35" s="137"/>
      <c r="F35" s="137"/>
      <c r="G35" s="137"/>
      <c r="H35" s="137"/>
      <c r="I35" s="137"/>
      <c r="J35" s="137"/>
      <c r="K35" s="137"/>
      <c r="L35" s="137"/>
      <c r="M35" s="137"/>
      <c r="N35" s="323" t="s">
        <v>73</v>
      </c>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324"/>
      <c r="AN35" s="16"/>
      <c r="AO35" s="16"/>
      <c r="AP35" s="16"/>
      <c r="AQ35" s="16"/>
      <c r="AR35" s="16"/>
      <c r="AS35" s="16"/>
      <c r="AT35" s="16"/>
      <c r="AU35" s="16"/>
      <c r="AV35" s="16"/>
      <c r="AW35" s="16"/>
      <c r="AX35" s="16"/>
      <c r="AY35" s="16"/>
      <c r="AZ35" s="146"/>
      <c r="BA35" s="146"/>
      <c r="BB35" s="146"/>
      <c r="BC35" s="146"/>
      <c r="BD35" s="146"/>
      <c r="BE35" s="146"/>
      <c r="BF35" s="189"/>
      <c r="BG35" s="189"/>
      <c r="BH35" s="189"/>
      <c r="BI35" s="189"/>
      <c r="BJ35" s="189"/>
      <c r="BK35" s="189"/>
      <c r="BL35" s="189"/>
      <c r="BM35" s="189"/>
      <c r="BN35" s="189"/>
      <c r="BO35" s="189"/>
      <c r="BP35" s="189"/>
      <c r="BQ35" s="189"/>
      <c r="BR35" s="189"/>
      <c r="BS35" s="189"/>
      <c r="BT35" s="189"/>
      <c r="BU35" s="189"/>
      <c r="BV35" s="189"/>
      <c r="BW35" s="189"/>
      <c r="BX35" s="189"/>
      <c r="BY35" s="189"/>
      <c r="CB35" s="127" t="s">
        <v>73</v>
      </c>
      <c r="CC35" s="127" t="s">
        <v>74</v>
      </c>
      <c r="CD35" s="127"/>
      <c r="CE35" s="127"/>
      <c r="CF35" s="127"/>
      <c r="CG35" s="127"/>
      <c r="CH35" s="127"/>
      <c r="CI35" s="127"/>
      <c r="CJ35" s="127"/>
      <c r="CK35" s="127"/>
      <c r="CL35" s="127"/>
      <c r="CM35" s="127"/>
      <c r="CN35" s="127"/>
      <c r="CO35" s="127"/>
      <c r="CP35" s="127"/>
      <c r="CQ35" s="127"/>
      <c r="CR35" s="127"/>
      <c r="CS35" s="127"/>
      <c r="CT35" s="127"/>
      <c r="CU35" s="127"/>
      <c r="CV35" s="127"/>
      <c r="CW35" s="127"/>
      <c r="CX35" s="127"/>
      <c r="CY35" s="127"/>
      <c r="CZ35" s="127"/>
      <c r="DA35" s="127"/>
      <c r="DB35" s="127"/>
    </row>
    <row r="36" spans="1:106" ht="6.75" customHeight="1">
      <c r="A36" s="138"/>
      <c r="B36" s="139"/>
      <c r="C36" s="139"/>
      <c r="D36" s="139"/>
      <c r="E36" s="139"/>
      <c r="F36" s="139"/>
      <c r="G36" s="139"/>
      <c r="H36" s="139"/>
      <c r="I36" s="139"/>
      <c r="J36" s="139"/>
      <c r="K36" s="139"/>
      <c r="L36" s="139"/>
      <c r="M36" s="139"/>
      <c r="N36" s="325"/>
      <c r="O36" s="326"/>
      <c r="P36" s="326"/>
      <c r="Q36" s="326"/>
      <c r="R36" s="326"/>
      <c r="S36" s="326"/>
      <c r="T36" s="326"/>
      <c r="U36" s="326"/>
      <c r="V36" s="326"/>
      <c r="W36" s="326"/>
      <c r="X36" s="326"/>
      <c r="Y36" s="326"/>
      <c r="Z36" s="326"/>
      <c r="AA36" s="326"/>
      <c r="AB36" s="326"/>
      <c r="AC36" s="326"/>
      <c r="AD36" s="326"/>
      <c r="AE36" s="326"/>
      <c r="AF36" s="326"/>
      <c r="AG36" s="326"/>
      <c r="AH36" s="326"/>
      <c r="AI36" s="326"/>
      <c r="AJ36" s="326"/>
      <c r="AK36" s="326"/>
      <c r="AL36" s="326"/>
      <c r="AM36" s="327"/>
      <c r="AN36" s="13"/>
      <c r="AO36" s="13"/>
      <c r="AP36" s="13"/>
      <c r="AQ36" s="13"/>
      <c r="AR36" s="13"/>
      <c r="AS36" s="13"/>
      <c r="AT36" s="13"/>
      <c r="AU36" s="13"/>
      <c r="AV36" s="13"/>
      <c r="AW36" s="13"/>
      <c r="AX36" s="13"/>
      <c r="AY36" s="13"/>
      <c r="AZ36" s="147"/>
      <c r="BA36" s="147"/>
      <c r="BB36" s="147"/>
      <c r="BC36" s="147"/>
      <c r="BD36" s="147"/>
      <c r="BE36" s="147"/>
      <c r="BF36" s="190"/>
      <c r="BG36" s="190"/>
      <c r="BH36" s="190"/>
      <c r="BI36" s="190"/>
      <c r="BJ36" s="190"/>
      <c r="BK36" s="190"/>
      <c r="BL36" s="190"/>
      <c r="BM36" s="190"/>
      <c r="BN36" s="190"/>
      <c r="BO36" s="190"/>
      <c r="BP36" s="190"/>
      <c r="BQ36" s="190"/>
      <c r="BR36" s="190"/>
      <c r="BS36" s="190"/>
      <c r="BT36" s="190"/>
      <c r="BU36" s="190"/>
      <c r="BV36" s="190"/>
      <c r="BW36" s="190"/>
      <c r="BX36" s="190"/>
      <c r="BY36" s="190"/>
      <c r="CB36" s="127"/>
      <c r="CC36" s="127"/>
      <c r="CD36" s="127"/>
      <c r="CE36" s="127"/>
      <c r="CF36" s="127"/>
      <c r="CG36" s="127"/>
      <c r="CH36" s="127"/>
      <c r="CI36" s="127"/>
      <c r="CJ36" s="127"/>
      <c r="CK36" s="127"/>
      <c r="CL36" s="127"/>
      <c r="CM36" s="127"/>
      <c r="CN36" s="127"/>
      <c r="CO36" s="127"/>
      <c r="CP36" s="127"/>
      <c r="CQ36" s="127"/>
      <c r="CR36" s="127"/>
      <c r="CS36" s="127"/>
      <c r="CT36" s="127"/>
      <c r="CU36" s="127"/>
      <c r="CV36" s="127"/>
      <c r="CW36" s="127"/>
      <c r="CX36" s="127"/>
      <c r="CY36" s="127"/>
      <c r="CZ36" s="127"/>
      <c r="DA36" s="127"/>
      <c r="DB36" s="127"/>
    </row>
    <row r="37" spans="1:106" ht="7.5" customHeight="1">
      <c r="A37" s="168" t="s">
        <v>186</v>
      </c>
      <c r="B37" s="168"/>
      <c r="C37" s="168"/>
      <c r="D37" s="168"/>
      <c r="E37" s="168"/>
      <c r="F37" s="168"/>
      <c r="G37" s="168"/>
      <c r="H37" s="168"/>
      <c r="I37" s="168"/>
      <c r="J37" s="168"/>
      <c r="K37" s="168"/>
      <c r="L37" s="168"/>
      <c r="M37" s="168"/>
      <c r="N37" s="168"/>
      <c r="O37" s="168"/>
      <c r="P37" s="16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27"/>
      <c r="CC37" s="127"/>
      <c r="CD37" s="127"/>
      <c r="CE37" s="127"/>
      <c r="CF37" s="127"/>
      <c r="CG37" s="127"/>
      <c r="CH37" s="127"/>
      <c r="CI37" s="127"/>
      <c r="CJ37" s="127"/>
      <c r="CK37" s="127"/>
      <c r="CL37" s="127"/>
      <c r="CM37" s="127"/>
      <c r="CN37" s="127"/>
      <c r="CO37" s="127"/>
      <c r="CP37" s="127"/>
      <c r="CQ37" s="127"/>
      <c r="CR37" s="127"/>
      <c r="CS37" s="127"/>
      <c r="CT37" s="127"/>
      <c r="CU37" s="127"/>
      <c r="CV37" s="127"/>
      <c r="CW37" s="127"/>
      <c r="CX37" s="127"/>
      <c r="CY37" s="127"/>
      <c r="CZ37" s="127"/>
      <c r="DA37" s="127"/>
      <c r="DB37" s="127"/>
    </row>
    <row r="38" spans="1:106" ht="16.5" customHeight="1">
      <c r="A38" s="168"/>
      <c r="B38" s="168"/>
      <c r="C38" s="168"/>
      <c r="D38" s="168"/>
      <c r="E38" s="168"/>
      <c r="F38" s="168"/>
      <c r="G38" s="168"/>
      <c r="H38" s="168"/>
      <c r="I38" s="168"/>
      <c r="J38" s="168"/>
      <c r="K38" s="168"/>
      <c r="L38" s="168"/>
      <c r="M38" s="168"/>
      <c r="N38" s="168"/>
      <c r="O38" s="168"/>
      <c r="P38" s="16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27"/>
      <c r="CC38" s="127"/>
      <c r="CD38" s="127"/>
      <c r="CE38" s="127"/>
      <c r="CF38" s="127"/>
      <c r="CG38" s="127"/>
      <c r="CH38" s="127"/>
      <c r="CI38" s="127"/>
      <c r="CJ38" s="127"/>
      <c r="CK38" s="127"/>
      <c r="CL38" s="127"/>
      <c r="CM38" s="127"/>
      <c r="CN38" s="127"/>
      <c r="CO38" s="127"/>
      <c r="CP38" s="127"/>
      <c r="CQ38" s="127"/>
      <c r="CR38" s="127"/>
      <c r="CS38" s="127"/>
      <c r="CT38" s="127"/>
      <c r="CU38" s="127"/>
      <c r="CV38" s="127"/>
      <c r="CW38" s="127"/>
      <c r="CX38" s="127"/>
      <c r="CY38" s="127"/>
      <c r="CZ38" s="127"/>
      <c r="DA38" s="127"/>
      <c r="DB38" s="127"/>
    </row>
    <row r="39" spans="1:106" ht="6.75" customHeight="1" thickBot="1">
      <c r="A39" s="168"/>
      <c r="B39" s="168"/>
      <c r="C39" s="168"/>
      <c r="D39" s="168"/>
      <c r="E39" s="168"/>
      <c r="F39" s="168"/>
      <c r="G39" s="168"/>
      <c r="H39" s="168"/>
      <c r="I39" s="168"/>
      <c r="J39" s="168"/>
      <c r="K39" s="168"/>
      <c r="L39" s="168"/>
      <c r="M39" s="168"/>
      <c r="N39" s="168"/>
      <c r="O39" s="168"/>
      <c r="P39" s="16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27"/>
      <c r="CC39" s="127"/>
      <c r="CD39" s="127"/>
      <c r="CE39" s="127"/>
      <c r="CF39" s="127"/>
      <c r="CG39" s="127"/>
      <c r="CH39" s="127"/>
      <c r="CI39" s="127"/>
      <c r="CJ39" s="127"/>
      <c r="CK39" s="127"/>
      <c r="CL39" s="127"/>
      <c r="CM39" s="127"/>
      <c r="CN39" s="127"/>
      <c r="CO39" s="127"/>
      <c r="CP39" s="127"/>
      <c r="CQ39" s="127"/>
      <c r="CR39" s="127"/>
      <c r="CS39" s="127"/>
      <c r="CT39" s="127"/>
      <c r="CU39" s="127"/>
      <c r="CV39" s="127"/>
      <c r="CW39" s="127"/>
      <c r="CX39" s="127"/>
      <c r="CY39" s="127"/>
      <c r="CZ39" s="127"/>
      <c r="DA39" s="127"/>
      <c r="DB39" s="127"/>
    </row>
    <row r="40" spans="1:106" ht="30.75" customHeight="1">
      <c r="A40" s="169" t="s">
        <v>179</v>
      </c>
      <c r="B40" s="170"/>
      <c r="C40" s="170"/>
      <c r="D40" s="170"/>
      <c r="E40" s="170"/>
      <c r="F40" s="170"/>
      <c r="G40" s="170"/>
      <c r="H40" s="170"/>
      <c r="I40" s="170"/>
      <c r="J40" s="170" t="s">
        <v>189</v>
      </c>
      <c r="K40" s="170"/>
      <c r="L40" s="170"/>
      <c r="M40" s="316"/>
      <c r="N40" s="173">
        <f>'【申請時添付】物価支援事業（別記1－２）'!G17</f>
        <v>247000</v>
      </c>
      <c r="O40" s="174"/>
      <c r="P40" s="174"/>
      <c r="Q40" s="174"/>
      <c r="R40" s="174"/>
      <c r="S40" s="174"/>
      <c r="T40" s="174"/>
      <c r="U40" s="174"/>
      <c r="V40" s="174"/>
      <c r="W40" s="175"/>
      <c r="X40" s="176" t="s">
        <v>191</v>
      </c>
      <c r="Y40" s="177"/>
      <c r="Z40" s="177"/>
      <c r="AA40" s="17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27"/>
      <c r="CC40" s="127"/>
      <c r="CD40" s="127"/>
      <c r="CE40" s="127"/>
      <c r="CF40" s="127"/>
      <c r="CG40" s="127"/>
      <c r="CH40" s="127"/>
      <c r="CI40" s="127"/>
      <c r="CJ40" s="127"/>
      <c r="CK40" s="127"/>
      <c r="CL40" s="127"/>
      <c r="CM40" s="127"/>
      <c r="CN40" s="127"/>
      <c r="CO40" s="127"/>
      <c r="CP40" s="127"/>
      <c r="CQ40" s="127"/>
      <c r="CR40" s="127"/>
      <c r="CS40" s="127"/>
      <c r="CT40" s="127"/>
      <c r="CU40" s="127"/>
      <c r="CV40" s="127"/>
      <c r="CW40" s="127"/>
      <c r="CX40" s="127"/>
      <c r="CY40" s="127"/>
      <c r="CZ40" s="127"/>
      <c r="DA40" s="127"/>
      <c r="DB40" s="127"/>
    </row>
    <row r="41" spans="1:106" ht="30.75" customHeight="1">
      <c r="A41" s="179" t="s">
        <v>120</v>
      </c>
      <c r="B41" s="180"/>
      <c r="C41" s="180"/>
      <c r="D41" s="180"/>
      <c r="E41" s="180"/>
      <c r="F41" s="180"/>
      <c r="G41" s="180"/>
      <c r="H41" s="180"/>
      <c r="I41" s="180"/>
      <c r="J41" s="180" t="s">
        <v>190</v>
      </c>
      <c r="K41" s="180"/>
      <c r="L41" s="180"/>
      <c r="M41" s="317"/>
      <c r="N41" s="183">
        <f>'【申請時添付】賃上げ支援事業（別記1－1）'!G39</f>
        <v>1368000</v>
      </c>
      <c r="O41" s="184"/>
      <c r="P41" s="184"/>
      <c r="Q41" s="184"/>
      <c r="R41" s="184"/>
      <c r="S41" s="184"/>
      <c r="T41" s="184"/>
      <c r="U41" s="184"/>
      <c r="V41" s="184"/>
      <c r="W41" s="185"/>
      <c r="X41" s="186" t="s">
        <v>191</v>
      </c>
      <c r="Y41" s="187"/>
      <c r="Z41" s="187"/>
      <c r="AA41" s="18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27"/>
      <c r="CC41" s="127"/>
      <c r="CD41" s="127"/>
      <c r="CE41" s="127"/>
      <c r="CF41" s="127"/>
      <c r="CG41" s="127"/>
      <c r="CH41" s="127"/>
      <c r="CI41" s="127"/>
      <c r="CJ41" s="127"/>
      <c r="CK41" s="127"/>
      <c r="CL41" s="127"/>
      <c r="CM41" s="127"/>
      <c r="CN41" s="127"/>
      <c r="CO41" s="127"/>
      <c r="CP41" s="127"/>
      <c r="CQ41" s="127"/>
      <c r="CR41" s="127"/>
      <c r="CS41" s="127"/>
      <c r="CT41" s="127"/>
      <c r="CU41" s="127"/>
      <c r="CV41" s="127"/>
      <c r="CW41" s="127"/>
      <c r="CX41" s="127"/>
      <c r="CY41" s="127"/>
      <c r="CZ41" s="127"/>
      <c r="DA41" s="127"/>
      <c r="DB41" s="127"/>
    </row>
    <row r="42" spans="1:106" ht="29.25" customHeight="1" thickBot="1">
      <c r="A42" s="159" t="s">
        <v>13</v>
      </c>
      <c r="B42" s="160"/>
      <c r="C42" s="160"/>
      <c r="D42" s="160"/>
      <c r="E42" s="160"/>
      <c r="F42" s="160"/>
      <c r="G42" s="160"/>
      <c r="H42" s="160"/>
      <c r="I42" s="160"/>
      <c r="J42" s="160"/>
      <c r="K42" s="160"/>
      <c r="L42" s="160"/>
      <c r="M42" s="161"/>
      <c r="N42" s="162" cm="1">
        <f t="array" ref="N42">SUM(IFERROR(N40:W41,0))</f>
        <v>1615000</v>
      </c>
      <c r="O42" s="163"/>
      <c r="P42" s="163"/>
      <c r="Q42" s="163"/>
      <c r="R42" s="163"/>
      <c r="S42" s="163"/>
      <c r="T42" s="163"/>
      <c r="U42" s="163"/>
      <c r="V42" s="163"/>
      <c r="W42" s="164"/>
      <c r="X42" s="165" t="s">
        <v>191</v>
      </c>
      <c r="Y42" s="166"/>
      <c r="Z42" s="166"/>
      <c r="AA42" s="16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27"/>
      <c r="CC42" s="127"/>
      <c r="CD42" s="127"/>
      <c r="CE42" s="127"/>
      <c r="CF42" s="127"/>
      <c r="CG42" s="127"/>
      <c r="CH42" s="127"/>
      <c r="CI42" s="127"/>
      <c r="CJ42" s="127"/>
      <c r="CK42" s="127"/>
      <c r="CL42" s="127"/>
      <c r="CM42" s="127"/>
      <c r="CN42" s="127"/>
      <c r="CO42" s="127"/>
      <c r="CP42" s="127"/>
      <c r="CQ42" s="127"/>
      <c r="CR42" s="127"/>
      <c r="CS42" s="127"/>
      <c r="CT42" s="127"/>
      <c r="CU42" s="127"/>
      <c r="CV42" s="127"/>
      <c r="CW42" s="127"/>
      <c r="CX42" s="127"/>
      <c r="CY42" s="127"/>
      <c r="CZ42" s="127"/>
      <c r="DA42" s="127"/>
      <c r="DB42" s="127"/>
    </row>
    <row r="43" spans="1:106"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27"/>
      <c r="CC43" s="127"/>
      <c r="CD43" s="127"/>
      <c r="CE43" s="127"/>
      <c r="CF43" s="127"/>
      <c r="CG43" s="127"/>
      <c r="CH43" s="127"/>
      <c r="CI43" s="127"/>
      <c r="CJ43" s="127"/>
      <c r="CK43" s="127"/>
      <c r="CL43" s="127"/>
      <c r="CM43" s="127"/>
      <c r="CN43" s="127"/>
      <c r="CO43" s="127"/>
      <c r="CP43" s="127"/>
      <c r="CQ43" s="127"/>
      <c r="CR43" s="127"/>
      <c r="CS43" s="127"/>
      <c r="CT43" s="127"/>
      <c r="CU43" s="127"/>
      <c r="CV43" s="127"/>
      <c r="CW43" s="127"/>
      <c r="CX43" s="127"/>
      <c r="CY43" s="127"/>
      <c r="CZ43" s="127"/>
      <c r="DA43" s="127"/>
      <c r="DB43" s="127"/>
    </row>
    <row r="44" spans="1:106" ht="8.25" customHeight="1">
      <c r="A44" s="149" t="s">
        <v>14</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336" t="str" cm="1">
        <f t="array" ref="AF44">_xlfn.IFS(N35="無",CB45,N35="有",CC45)</f>
        <v>↓法人の振込口座を記載してください。</v>
      </c>
      <c r="AG44" s="336"/>
      <c r="AH44" s="336"/>
      <c r="AI44" s="336"/>
      <c r="AJ44" s="336"/>
      <c r="AK44" s="336"/>
      <c r="AL44" s="336"/>
      <c r="AM44" s="336"/>
      <c r="AN44" s="336"/>
      <c r="AO44" s="336"/>
      <c r="AP44" s="336"/>
      <c r="AQ44" s="336"/>
      <c r="AR44" s="336"/>
      <c r="AS44" s="336"/>
      <c r="AT44" s="336"/>
      <c r="AU44" s="336"/>
      <c r="AV44" s="336"/>
      <c r="AW44" s="336"/>
      <c r="AX44" s="336"/>
      <c r="AY44" s="336"/>
      <c r="AZ44" s="336"/>
      <c r="BA44" s="336"/>
      <c r="BB44" s="336"/>
      <c r="BC44" s="336"/>
      <c r="BD44" s="336"/>
      <c r="BE44" s="336"/>
      <c r="BF44" s="336"/>
      <c r="BG44" s="336"/>
      <c r="BH44" s="336"/>
      <c r="BI44" s="336"/>
      <c r="BJ44" s="336"/>
      <c r="BK44" s="336"/>
      <c r="BL44" s="336"/>
      <c r="BM44" s="336"/>
      <c r="BN44" s="336"/>
      <c r="BO44" s="336"/>
      <c r="BP44" s="336"/>
      <c r="BQ44" s="336"/>
      <c r="BR44" s="336"/>
      <c r="BS44" s="336"/>
      <c r="BT44" s="336"/>
      <c r="BU44" s="336"/>
      <c r="BV44" s="336"/>
      <c r="BW44" s="336"/>
      <c r="BX44" s="336"/>
      <c r="BY44" s="336"/>
      <c r="CB44" s="127"/>
      <c r="CC44" s="127"/>
      <c r="CD44" s="127"/>
      <c r="CE44" s="127"/>
      <c r="CF44" s="127"/>
      <c r="CG44" s="127"/>
      <c r="CH44" s="127"/>
      <c r="CI44" s="127"/>
      <c r="CJ44" s="127"/>
      <c r="CK44" s="127"/>
      <c r="CL44" s="127"/>
      <c r="CM44" s="127"/>
      <c r="CN44" s="127"/>
      <c r="CO44" s="127"/>
      <c r="CP44" s="127"/>
      <c r="CQ44" s="127"/>
      <c r="CR44" s="127"/>
      <c r="CS44" s="127"/>
      <c r="CT44" s="127"/>
      <c r="CU44" s="127"/>
      <c r="CV44" s="127"/>
      <c r="CW44" s="127"/>
      <c r="CX44" s="127"/>
      <c r="CY44" s="127"/>
      <c r="CZ44" s="127"/>
      <c r="DA44" s="127"/>
      <c r="DB44" s="127"/>
    </row>
    <row r="45" spans="1:106" ht="16.5" customHeight="1">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336"/>
      <c r="AG45" s="336"/>
      <c r="AH45" s="336"/>
      <c r="AI45" s="336"/>
      <c r="AJ45" s="336"/>
      <c r="AK45" s="336"/>
      <c r="AL45" s="336"/>
      <c r="AM45" s="336"/>
      <c r="AN45" s="336"/>
      <c r="AO45" s="336"/>
      <c r="AP45" s="336"/>
      <c r="AQ45" s="336"/>
      <c r="AR45" s="336"/>
      <c r="AS45" s="336"/>
      <c r="AT45" s="336"/>
      <c r="AU45" s="336"/>
      <c r="AV45" s="336"/>
      <c r="AW45" s="336"/>
      <c r="AX45" s="336"/>
      <c r="AY45" s="336"/>
      <c r="AZ45" s="336"/>
      <c r="BA45" s="336"/>
      <c r="BB45" s="336"/>
      <c r="BC45" s="336"/>
      <c r="BD45" s="336"/>
      <c r="BE45" s="336"/>
      <c r="BF45" s="336"/>
      <c r="BG45" s="336"/>
      <c r="BH45" s="336"/>
      <c r="BI45" s="336"/>
      <c r="BJ45" s="336"/>
      <c r="BK45" s="336"/>
      <c r="BL45" s="336"/>
      <c r="BM45" s="336"/>
      <c r="BN45" s="336"/>
      <c r="BO45" s="336"/>
      <c r="BP45" s="336"/>
      <c r="BQ45" s="336"/>
      <c r="BR45" s="336"/>
      <c r="BS45" s="336"/>
      <c r="BT45" s="336"/>
      <c r="BU45" s="336"/>
      <c r="BV45" s="336"/>
      <c r="BW45" s="336"/>
      <c r="BX45" s="336"/>
      <c r="BY45" s="336"/>
      <c r="CB45" s="127" t="s">
        <v>119</v>
      </c>
      <c r="CC45" s="127" t="s">
        <v>117</v>
      </c>
      <c r="CD45" s="127"/>
      <c r="CE45" s="127"/>
      <c r="CF45" s="127"/>
      <c r="CG45" s="127"/>
      <c r="CH45" s="127"/>
      <c r="CI45" s="127"/>
      <c r="CJ45" s="127"/>
      <c r="CK45" s="127"/>
      <c r="CL45" s="127"/>
      <c r="CM45" s="127"/>
      <c r="CN45" s="127"/>
      <c r="CO45" s="127"/>
      <c r="CP45" s="127"/>
      <c r="CQ45" s="127"/>
      <c r="CR45" s="127"/>
      <c r="CS45" s="127"/>
      <c r="CT45" s="127"/>
      <c r="CU45" s="127"/>
      <c r="CV45" s="127"/>
      <c r="CW45" s="127"/>
      <c r="CX45" s="127"/>
      <c r="CY45" s="127"/>
      <c r="CZ45" s="127"/>
      <c r="DA45" s="127"/>
      <c r="DB45" s="127"/>
    </row>
    <row r="46" spans="1:106" ht="8.25" customHeight="1">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7"/>
      <c r="BD46" s="337"/>
      <c r="BE46" s="337"/>
      <c r="BF46" s="337"/>
      <c r="BG46" s="337"/>
      <c r="BH46" s="337"/>
      <c r="BI46" s="337"/>
      <c r="BJ46" s="337"/>
      <c r="BK46" s="337"/>
      <c r="BL46" s="337"/>
      <c r="BM46" s="337"/>
      <c r="BN46" s="337"/>
      <c r="BO46" s="337"/>
      <c r="BP46" s="337"/>
      <c r="BQ46" s="337"/>
      <c r="BR46" s="337"/>
      <c r="BS46" s="337"/>
      <c r="BT46" s="337"/>
      <c r="BU46" s="337"/>
      <c r="BV46" s="337"/>
      <c r="BW46" s="337"/>
      <c r="BX46" s="337"/>
      <c r="BY46" s="337"/>
    </row>
    <row r="47" spans="1:106" ht="12.75" customHeight="1">
      <c r="A47" s="136" t="s">
        <v>15</v>
      </c>
      <c r="B47" s="137"/>
      <c r="C47" s="137"/>
      <c r="D47" s="137"/>
      <c r="E47" s="137"/>
      <c r="F47" s="137"/>
      <c r="G47" s="137"/>
      <c r="H47" s="137"/>
      <c r="I47" s="137"/>
      <c r="J47" s="137"/>
      <c r="K47" s="137"/>
      <c r="L47" s="137"/>
      <c r="M47" s="191"/>
      <c r="N47" s="307" t="s">
        <v>221</v>
      </c>
      <c r="O47" s="240"/>
      <c r="P47" s="240"/>
      <c r="Q47" s="240"/>
      <c r="R47" s="240"/>
      <c r="S47" s="240"/>
      <c r="T47" s="240"/>
      <c r="U47" s="240"/>
      <c r="V47" s="240"/>
      <c r="W47" s="240"/>
      <c r="X47" s="240"/>
      <c r="Y47" s="240"/>
      <c r="Z47" s="240"/>
      <c r="AA47" s="240"/>
      <c r="AB47" s="272" t="s">
        <v>16</v>
      </c>
      <c r="AC47" s="341"/>
      <c r="AD47" s="341"/>
      <c r="AE47" s="341"/>
      <c r="AF47" s="341"/>
      <c r="AG47" s="341"/>
      <c r="AH47" s="342"/>
      <c r="AI47" s="349">
        <v>0</v>
      </c>
      <c r="AJ47" s="313"/>
      <c r="AK47" s="313">
        <v>1</v>
      </c>
      <c r="AL47" s="313"/>
      <c r="AM47" s="313">
        <v>8</v>
      </c>
      <c r="AN47" s="313"/>
      <c r="AO47" s="313">
        <v>5</v>
      </c>
      <c r="AP47" s="338"/>
      <c r="AQ47" s="136" t="s">
        <v>17</v>
      </c>
      <c r="AR47" s="137"/>
      <c r="AS47" s="137"/>
      <c r="AT47" s="137"/>
      <c r="AU47" s="137"/>
      <c r="AV47" s="137"/>
      <c r="AW47" s="137"/>
      <c r="AX47" s="137"/>
      <c r="AY47" s="137"/>
      <c r="AZ47" s="137"/>
      <c r="BA47" s="191"/>
      <c r="BB47" s="307" t="s">
        <v>222</v>
      </c>
      <c r="BC47" s="240"/>
      <c r="BD47" s="240"/>
      <c r="BE47" s="240"/>
      <c r="BF47" s="240"/>
      <c r="BG47" s="240"/>
      <c r="BH47" s="240"/>
      <c r="BI47" s="240"/>
      <c r="BJ47" s="240"/>
      <c r="BK47" s="240"/>
      <c r="BL47" s="240"/>
      <c r="BM47" s="310"/>
      <c r="BN47" s="272" t="s">
        <v>18</v>
      </c>
      <c r="BO47" s="341"/>
      <c r="BP47" s="341"/>
      <c r="BQ47" s="341"/>
      <c r="BR47" s="341"/>
      <c r="BS47" s="342"/>
      <c r="BT47" s="349">
        <v>0</v>
      </c>
      <c r="BU47" s="313"/>
      <c r="BV47" s="313">
        <v>9</v>
      </c>
      <c r="BW47" s="313"/>
      <c r="BX47" s="313">
        <v>0</v>
      </c>
      <c r="BY47" s="338"/>
    </row>
    <row r="48" spans="1:106" ht="12.75" customHeight="1">
      <c r="A48" s="192"/>
      <c r="B48" s="193"/>
      <c r="C48" s="193"/>
      <c r="D48" s="193"/>
      <c r="E48" s="193"/>
      <c r="F48" s="193"/>
      <c r="G48" s="193"/>
      <c r="H48" s="193"/>
      <c r="I48" s="193"/>
      <c r="J48" s="193"/>
      <c r="K48" s="193"/>
      <c r="L48" s="193"/>
      <c r="M48" s="194"/>
      <c r="N48" s="308"/>
      <c r="O48" s="241"/>
      <c r="P48" s="241"/>
      <c r="Q48" s="241"/>
      <c r="R48" s="241"/>
      <c r="S48" s="241"/>
      <c r="T48" s="241"/>
      <c r="U48" s="241"/>
      <c r="V48" s="241"/>
      <c r="W48" s="241"/>
      <c r="X48" s="241"/>
      <c r="Y48" s="241"/>
      <c r="Z48" s="241"/>
      <c r="AA48" s="241"/>
      <c r="AB48" s="343"/>
      <c r="AC48" s="344"/>
      <c r="AD48" s="344"/>
      <c r="AE48" s="344"/>
      <c r="AF48" s="344"/>
      <c r="AG48" s="344"/>
      <c r="AH48" s="345"/>
      <c r="AI48" s="350"/>
      <c r="AJ48" s="314"/>
      <c r="AK48" s="314"/>
      <c r="AL48" s="314"/>
      <c r="AM48" s="314"/>
      <c r="AN48" s="314"/>
      <c r="AO48" s="314"/>
      <c r="AP48" s="339"/>
      <c r="AQ48" s="192"/>
      <c r="AR48" s="193"/>
      <c r="AS48" s="193"/>
      <c r="AT48" s="193"/>
      <c r="AU48" s="193"/>
      <c r="AV48" s="193"/>
      <c r="AW48" s="193"/>
      <c r="AX48" s="193"/>
      <c r="AY48" s="193"/>
      <c r="AZ48" s="193"/>
      <c r="BA48" s="194"/>
      <c r="BB48" s="308"/>
      <c r="BC48" s="241"/>
      <c r="BD48" s="241"/>
      <c r="BE48" s="241"/>
      <c r="BF48" s="241"/>
      <c r="BG48" s="241"/>
      <c r="BH48" s="241"/>
      <c r="BI48" s="241"/>
      <c r="BJ48" s="241"/>
      <c r="BK48" s="241"/>
      <c r="BL48" s="241"/>
      <c r="BM48" s="311"/>
      <c r="BN48" s="343"/>
      <c r="BO48" s="344"/>
      <c r="BP48" s="344"/>
      <c r="BQ48" s="344"/>
      <c r="BR48" s="344"/>
      <c r="BS48" s="345"/>
      <c r="BT48" s="350"/>
      <c r="BU48" s="314"/>
      <c r="BV48" s="314"/>
      <c r="BW48" s="314"/>
      <c r="BX48" s="314"/>
      <c r="BY48" s="339"/>
    </row>
    <row r="49" spans="1:77" ht="12.75" customHeight="1">
      <c r="A49" s="138"/>
      <c r="B49" s="139"/>
      <c r="C49" s="139"/>
      <c r="D49" s="139"/>
      <c r="E49" s="139"/>
      <c r="F49" s="139"/>
      <c r="G49" s="139"/>
      <c r="H49" s="139"/>
      <c r="I49" s="139"/>
      <c r="J49" s="139"/>
      <c r="K49" s="139"/>
      <c r="L49" s="139"/>
      <c r="M49" s="221"/>
      <c r="N49" s="309"/>
      <c r="O49" s="242"/>
      <c r="P49" s="242"/>
      <c r="Q49" s="242"/>
      <c r="R49" s="242"/>
      <c r="S49" s="242"/>
      <c r="T49" s="242"/>
      <c r="U49" s="242"/>
      <c r="V49" s="242"/>
      <c r="W49" s="242"/>
      <c r="X49" s="242"/>
      <c r="Y49" s="242"/>
      <c r="Z49" s="242"/>
      <c r="AA49" s="242"/>
      <c r="AB49" s="346"/>
      <c r="AC49" s="347"/>
      <c r="AD49" s="347"/>
      <c r="AE49" s="347"/>
      <c r="AF49" s="347"/>
      <c r="AG49" s="347"/>
      <c r="AH49" s="348"/>
      <c r="AI49" s="351"/>
      <c r="AJ49" s="315"/>
      <c r="AK49" s="315"/>
      <c r="AL49" s="315"/>
      <c r="AM49" s="315"/>
      <c r="AN49" s="315"/>
      <c r="AO49" s="315"/>
      <c r="AP49" s="340"/>
      <c r="AQ49" s="138"/>
      <c r="AR49" s="139"/>
      <c r="AS49" s="139"/>
      <c r="AT49" s="139"/>
      <c r="AU49" s="139"/>
      <c r="AV49" s="139"/>
      <c r="AW49" s="139"/>
      <c r="AX49" s="139"/>
      <c r="AY49" s="139"/>
      <c r="AZ49" s="139"/>
      <c r="BA49" s="221"/>
      <c r="BB49" s="309"/>
      <c r="BC49" s="242"/>
      <c r="BD49" s="242"/>
      <c r="BE49" s="242"/>
      <c r="BF49" s="242"/>
      <c r="BG49" s="242"/>
      <c r="BH49" s="242"/>
      <c r="BI49" s="242"/>
      <c r="BJ49" s="242"/>
      <c r="BK49" s="242"/>
      <c r="BL49" s="242"/>
      <c r="BM49" s="312"/>
      <c r="BN49" s="346"/>
      <c r="BO49" s="347"/>
      <c r="BP49" s="347"/>
      <c r="BQ49" s="347"/>
      <c r="BR49" s="347"/>
      <c r="BS49" s="348"/>
      <c r="BT49" s="351"/>
      <c r="BU49" s="315"/>
      <c r="BV49" s="315"/>
      <c r="BW49" s="315"/>
      <c r="BX49" s="315"/>
      <c r="BY49" s="340"/>
    </row>
    <row r="50" spans="1:77" ht="12.75" customHeight="1">
      <c r="A50" s="201" t="s">
        <v>19</v>
      </c>
      <c r="B50" s="293"/>
      <c r="C50" s="293"/>
      <c r="D50" s="293"/>
      <c r="E50" s="293"/>
      <c r="F50" s="293"/>
      <c r="G50" s="293"/>
      <c r="H50" s="293"/>
      <c r="I50" s="293"/>
      <c r="J50" s="293"/>
      <c r="K50" s="293"/>
      <c r="L50" s="293"/>
      <c r="M50" s="294"/>
      <c r="N50" s="298">
        <v>1</v>
      </c>
      <c r="O50" s="299"/>
      <c r="P50" s="299">
        <v>2</v>
      </c>
      <c r="Q50" s="299"/>
      <c r="R50" s="299">
        <v>3</v>
      </c>
      <c r="S50" s="299"/>
      <c r="T50" s="299">
        <v>4</v>
      </c>
      <c r="U50" s="299"/>
      <c r="V50" s="299">
        <v>5</v>
      </c>
      <c r="W50" s="299"/>
      <c r="X50" s="299">
        <v>6</v>
      </c>
      <c r="Y50" s="299"/>
      <c r="Z50" s="299">
        <v>7</v>
      </c>
      <c r="AA50" s="304"/>
      <c r="AB50" s="272" t="s">
        <v>20</v>
      </c>
      <c r="AC50" s="273"/>
      <c r="AD50" s="273"/>
      <c r="AE50" s="273"/>
      <c r="AF50" s="273"/>
      <c r="AG50" s="273"/>
      <c r="AH50" s="273"/>
      <c r="AI50" s="278" t="s">
        <v>223</v>
      </c>
      <c r="AJ50" s="279"/>
      <c r="AK50" s="279"/>
      <c r="AL50" s="279"/>
      <c r="AM50" s="279"/>
      <c r="AN50" s="279"/>
      <c r="AO50" s="279"/>
      <c r="AP50" s="280"/>
      <c r="AQ50" s="287" t="s">
        <v>4</v>
      </c>
      <c r="AR50" s="288"/>
      <c r="AS50" s="288"/>
      <c r="AT50" s="288"/>
      <c r="AU50" s="288"/>
      <c r="AV50" s="288"/>
      <c r="AW50" s="288"/>
      <c r="AX50" s="288"/>
      <c r="AY50" s="288"/>
      <c r="AZ50" s="288"/>
      <c r="BA50" s="289"/>
      <c r="BB50" s="290" t="s">
        <v>225</v>
      </c>
      <c r="BC50" s="291"/>
      <c r="BD50" s="291"/>
      <c r="BE50" s="291"/>
      <c r="BF50" s="291"/>
      <c r="BG50" s="291"/>
      <c r="BH50" s="291"/>
      <c r="BI50" s="291"/>
      <c r="BJ50" s="291"/>
      <c r="BK50" s="291"/>
      <c r="BL50" s="291"/>
      <c r="BM50" s="291"/>
      <c r="BN50" s="291"/>
      <c r="BO50" s="291"/>
      <c r="BP50" s="291"/>
      <c r="BQ50" s="291"/>
      <c r="BR50" s="291"/>
      <c r="BS50" s="291"/>
      <c r="BT50" s="291"/>
      <c r="BU50" s="291"/>
      <c r="BV50" s="291"/>
      <c r="BW50" s="291"/>
      <c r="BX50" s="291"/>
      <c r="BY50" s="292"/>
    </row>
    <row r="51" spans="1:77" ht="12.75" customHeight="1">
      <c r="A51" s="320"/>
      <c r="B51" s="321"/>
      <c r="C51" s="321"/>
      <c r="D51" s="321"/>
      <c r="E51" s="321"/>
      <c r="F51" s="321"/>
      <c r="G51" s="321"/>
      <c r="H51" s="321"/>
      <c r="I51" s="321"/>
      <c r="J51" s="321"/>
      <c r="K51" s="321"/>
      <c r="L51" s="321"/>
      <c r="M51" s="322"/>
      <c r="N51" s="300"/>
      <c r="O51" s="301"/>
      <c r="P51" s="301"/>
      <c r="Q51" s="301"/>
      <c r="R51" s="301"/>
      <c r="S51" s="301"/>
      <c r="T51" s="301"/>
      <c r="U51" s="301"/>
      <c r="V51" s="301"/>
      <c r="W51" s="301"/>
      <c r="X51" s="301"/>
      <c r="Y51" s="301"/>
      <c r="Z51" s="301"/>
      <c r="AA51" s="305"/>
      <c r="AB51" s="274"/>
      <c r="AC51" s="275"/>
      <c r="AD51" s="275"/>
      <c r="AE51" s="275"/>
      <c r="AF51" s="275"/>
      <c r="AG51" s="275"/>
      <c r="AH51" s="275"/>
      <c r="AI51" s="281"/>
      <c r="AJ51" s="282"/>
      <c r="AK51" s="282"/>
      <c r="AL51" s="282"/>
      <c r="AM51" s="282"/>
      <c r="AN51" s="282"/>
      <c r="AO51" s="282"/>
      <c r="AP51" s="283"/>
      <c r="AQ51" s="201" t="s">
        <v>21</v>
      </c>
      <c r="AR51" s="293"/>
      <c r="AS51" s="293"/>
      <c r="AT51" s="293"/>
      <c r="AU51" s="293"/>
      <c r="AV51" s="293"/>
      <c r="AW51" s="293"/>
      <c r="AX51" s="293"/>
      <c r="AY51" s="293"/>
      <c r="AZ51" s="293"/>
      <c r="BA51" s="294"/>
      <c r="BB51" s="278" t="s">
        <v>224</v>
      </c>
      <c r="BC51" s="279"/>
      <c r="BD51" s="279"/>
      <c r="BE51" s="279"/>
      <c r="BF51" s="279"/>
      <c r="BG51" s="279"/>
      <c r="BH51" s="279"/>
      <c r="BI51" s="279"/>
      <c r="BJ51" s="279"/>
      <c r="BK51" s="279"/>
      <c r="BL51" s="279"/>
      <c r="BM51" s="279"/>
      <c r="BN51" s="279"/>
      <c r="BO51" s="279"/>
      <c r="BP51" s="279"/>
      <c r="BQ51" s="279"/>
      <c r="BR51" s="279"/>
      <c r="BS51" s="279"/>
      <c r="BT51" s="279"/>
      <c r="BU51" s="279"/>
      <c r="BV51" s="279"/>
      <c r="BW51" s="279"/>
      <c r="BX51" s="279"/>
      <c r="BY51" s="280"/>
    </row>
    <row r="52" spans="1:77" ht="12.75" customHeight="1">
      <c r="A52" s="295"/>
      <c r="B52" s="296"/>
      <c r="C52" s="296"/>
      <c r="D52" s="296"/>
      <c r="E52" s="296"/>
      <c r="F52" s="296"/>
      <c r="G52" s="296"/>
      <c r="H52" s="296"/>
      <c r="I52" s="296"/>
      <c r="J52" s="296"/>
      <c r="K52" s="296"/>
      <c r="L52" s="296"/>
      <c r="M52" s="297"/>
      <c r="N52" s="302"/>
      <c r="O52" s="303"/>
      <c r="P52" s="303"/>
      <c r="Q52" s="303"/>
      <c r="R52" s="303"/>
      <c r="S52" s="303"/>
      <c r="T52" s="303"/>
      <c r="U52" s="303"/>
      <c r="V52" s="303"/>
      <c r="W52" s="303"/>
      <c r="X52" s="303"/>
      <c r="Y52" s="303"/>
      <c r="Z52" s="303"/>
      <c r="AA52" s="306"/>
      <c r="AB52" s="276"/>
      <c r="AC52" s="277"/>
      <c r="AD52" s="277"/>
      <c r="AE52" s="277"/>
      <c r="AF52" s="277"/>
      <c r="AG52" s="277"/>
      <c r="AH52" s="277"/>
      <c r="AI52" s="284"/>
      <c r="AJ52" s="285"/>
      <c r="AK52" s="285"/>
      <c r="AL52" s="285"/>
      <c r="AM52" s="285"/>
      <c r="AN52" s="285"/>
      <c r="AO52" s="285"/>
      <c r="AP52" s="286"/>
      <c r="AQ52" s="295"/>
      <c r="AR52" s="296"/>
      <c r="AS52" s="296"/>
      <c r="AT52" s="296"/>
      <c r="AU52" s="296"/>
      <c r="AV52" s="296"/>
      <c r="AW52" s="296"/>
      <c r="AX52" s="296"/>
      <c r="AY52" s="296"/>
      <c r="AZ52" s="296"/>
      <c r="BA52" s="297"/>
      <c r="BB52" s="284"/>
      <c r="BC52" s="285"/>
      <c r="BD52" s="285"/>
      <c r="BE52" s="285"/>
      <c r="BF52" s="285"/>
      <c r="BG52" s="285"/>
      <c r="BH52" s="285"/>
      <c r="BI52" s="285"/>
      <c r="BJ52" s="285"/>
      <c r="BK52" s="285"/>
      <c r="BL52" s="285"/>
      <c r="BM52" s="285"/>
      <c r="BN52" s="285"/>
      <c r="BO52" s="285"/>
      <c r="BP52" s="285"/>
      <c r="BQ52" s="285"/>
      <c r="BR52" s="285"/>
      <c r="BS52" s="285"/>
      <c r="BT52" s="285"/>
      <c r="BU52" s="285"/>
      <c r="BV52" s="285"/>
      <c r="BW52" s="285"/>
      <c r="BX52" s="285"/>
      <c r="BY52" s="286"/>
    </row>
    <row r="53" spans="1:77" ht="35.25" customHeight="1">
      <c r="A53" s="319" t="s">
        <v>188</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19"/>
      <c r="AY53" s="319"/>
      <c r="AZ53" s="319"/>
      <c r="BA53" s="319"/>
      <c r="BB53" s="319"/>
      <c r="BC53" s="319"/>
      <c r="BD53" s="319"/>
      <c r="BE53" s="319"/>
      <c r="BF53" s="319"/>
      <c r="BG53" s="319"/>
      <c r="BH53" s="319"/>
      <c r="BI53" s="319"/>
      <c r="BJ53" s="319"/>
      <c r="BK53" s="319"/>
      <c r="BL53" s="319"/>
      <c r="BM53" s="319"/>
      <c r="BN53" s="319"/>
      <c r="BO53" s="319"/>
      <c r="BP53" s="319"/>
      <c r="BQ53" s="319"/>
      <c r="BR53" s="319"/>
      <c r="BS53" s="319"/>
      <c r="BT53" s="319"/>
      <c r="BU53" s="319"/>
      <c r="BV53" s="319"/>
      <c r="BW53" s="319"/>
      <c r="BX53" s="319"/>
      <c r="BY53" s="319"/>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8"/>
      <c r="AN69" s="18"/>
      <c r="AO69" s="18"/>
      <c r="AP69" s="18"/>
      <c r="AQ69" s="18"/>
      <c r="AR69" s="18"/>
      <c r="AS69" s="40"/>
      <c r="AT69" s="40"/>
      <c r="AU69" s="40"/>
      <c r="AV69" s="40"/>
      <c r="AW69" s="40"/>
      <c r="AX69" s="40"/>
      <c r="AY69" s="40"/>
      <c r="AZ69" s="40"/>
      <c r="BA69" s="18"/>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row>
    <row r="70" spans="1:78" ht="6" customHeight="1">
      <c r="A70" s="18"/>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8"/>
      <c r="AN70" s="18"/>
      <c r="AO70" s="18"/>
      <c r="AP70" s="18"/>
      <c r="AQ70" s="18"/>
      <c r="AR70" s="18"/>
      <c r="AS70" s="40"/>
      <c r="AT70" s="40"/>
      <c r="AU70" s="40"/>
      <c r="AV70" s="40"/>
      <c r="AW70" s="40"/>
      <c r="AX70" s="40"/>
      <c r="AY70" s="40"/>
      <c r="AZ70" s="40"/>
      <c r="BA70" s="18"/>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row>
    <row r="71" spans="1:78" ht="6" customHeight="1">
      <c r="A71" s="18"/>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33"/>
      <c r="C72" s="133"/>
      <c r="D72" s="133"/>
      <c r="E72" s="133"/>
      <c r="F72" s="133"/>
      <c r="G72" s="133"/>
      <c r="H72" s="133"/>
      <c r="I72" s="133"/>
      <c r="J72" s="133"/>
      <c r="K72" s="133"/>
      <c r="L72" s="133"/>
      <c r="M72" s="133"/>
      <c r="N72" s="133"/>
      <c r="O72" s="133"/>
      <c r="P72" s="133"/>
      <c r="Q72" s="133"/>
      <c r="R72" s="133"/>
      <c r="S72" s="133"/>
      <c r="T72" s="133"/>
      <c r="U72" s="133"/>
      <c r="V72" s="133"/>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33"/>
      <c r="C73" s="133"/>
      <c r="D73" s="133"/>
      <c r="E73" s="133"/>
      <c r="F73" s="133"/>
      <c r="G73" s="133"/>
      <c r="H73" s="133"/>
      <c r="I73" s="133"/>
      <c r="J73" s="133"/>
      <c r="K73" s="133"/>
      <c r="L73" s="133"/>
      <c r="M73" s="133"/>
      <c r="N73" s="133"/>
      <c r="O73" s="133"/>
      <c r="P73" s="133"/>
      <c r="Q73" s="133"/>
      <c r="R73" s="133"/>
      <c r="S73" s="133"/>
      <c r="T73" s="133"/>
      <c r="U73" s="133"/>
      <c r="V73" s="133"/>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4"/>
      <c r="C74" s="134"/>
      <c r="D74" s="134"/>
      <c r="E74" s="134"/>
      <c r="F74" s="134"/>
      <c r="G74" s="134"/>
      <c r="H74" s="134"/>
      <c r="I74" s="134"/>
      <c r="J74" s="134"/>
      <c r="K74" s="134"/>
      <c r="L74" s="134"/>
      <c r="M74" s="134"/>
      <c r="N74" s="134"/>
      <c r="O74" s="134"/>
      <c r="P74" s="134"/>
      <c r="Q74" s="134"/>
      <c r="R74" s="134"/>
      <c r="S74" s="134"/>
      <c r="T74" s="134"/>
      <c r="U74" s="134"/>
      <c r="V74" s="134"/>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4"/>
      <c r="C75" s="134"/>
      <c r="D75" s="134"/>
      <c r="E75" s="134"/>
      <c r="F75" s="134"/>
      <c r="G75" s="134"/>
      <c r="H75" s="134"/>
      <c r="I75" s="134"/>
      <c r="J75" s="134"/>
      <c r="K75" s="134"/>
      <c r="L75" s="134"/>
      <c r="M75" s="134"/>
      <c r="N75" s="134"/>
      <c r="O75" s="134"/>
      <c r="P75" s="134"/>
      <c r="Q75" s="134"/>
      <c r="R75" s="134"/>
      <c r="S75" s="134"/>
      <c r="T75" s="134"/>
      <c r="U75" s="134"/>
      <c r="V75" s="134"/>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4"/>
      <c r="C76" s="134"/>
      <c r="D76" s="134"/>
      <c r="E76" s="134"/>
      <c r="F76" s="134"/>
      <c r="G76" s="134"/>
      <c r="H76" s="134"/>
      <c r="I76" s="134"/>
      <c r="J76" s="134"/>
      <c r="K76" s="134"/>
      <c r="L76" s="134"/>
      <c r="M76" s="134"/>
      <c r="N76" s="134"/>
      <c r="O76" s="134"/>
      <c r="P76" s="134"/>
      <c r="Q76" s="134"/>
      <c r="R76" s="134"/>
      <c r="S76" s="134"/>
      <c r="T76" s="134"/>
      <c r="U76" s="134"/>
      <c r="V76" s="134"/>
      <c r="W76" s="18"/>
      <c r="X76" s="18"/>
      <c r="Y76" s="18"/>
      <c r="Z76" s="18"/>
      <c r="AA76" s="18"/>
      <c r="AB76" s="18"/>
      <c r="AC76" s="18"/>
      <c r="AD76" s="18"/>
      <c r="AE76" s="129"/>
      <c r="AF76" s="129"/>
      <c r="AG76" s="129"/>
      <c r="AH76" s="129"/>
      <c r="AI76" s="129"/>
      <c r="AJ76" s="129"/>
      <c r="AK76" s="129"/>
      <c r="AL76" s="129"/>
      <c r="AM76" s="129"/>
      <c r="AN76" s="129"/>
      <c r="AO76" s="129"/>
      <c r="AP76" s="129"/>
      <c r="AQ76" s="129"/>
      <c r="AR76" s="129"/>
      <c r="AS76" s="129"/>
      <c r="AT76" s="129"/>
      <c r="AU76" s="129"/>
      <c r="AV76" s="18"/>
      <c r="AW76" s="18"/>
      <c r="AX76" s="18"/>
      <c r="AY76" s="18"/>
      <c r="AZ76" s="18"/>
      <c r="BA76" s="18"/>
      <c r="BB76" s="18"/>
      <c r="BC76" s="18"/>
      <c r="BD76" s="18"/>
      <c r="BE76" s="130"/>
      <c r="BF76" s="130"/>
      <c r="BG76" s="130"/>
      <c r="BH76" s="130"/>
      <c r="BI76" s="130"/>
      <c r="BJ76" s="130"/>
      <c r="BK76" s="130"/>
      <c r="BL76" s="130"/>
      <c r="BM76" s="130"/>
      <c r="BN76" s="130"/>
      <c r="BO76" s="130"/>
      <c r="BP76" s="130"/>
      <c r="BQ76" s="130"/>
      <c r="BR76" s="130"/>
      <c r="BS76" s="130"/>
      <c r="BT76" s="130"/>
      <c r="BU76" s="130"/>
      <c r="BV76" s="130"/>
      <c r="BW76" s="18"/>
      <c r="BX76" s="18"/>
      <c r="BY76" s="18"/>
    </row>
    <row r="77" spans="1:78" ht="9" customHeight="1">
      <c r="A77" s="18"/>
      <c r="B77" s="18"/>
      <c r="C77" s="18"/>
      <c r="D77" s="18"/>
      <c r="E77" s="18"/>
      <c r="F77" s="18"/>
      <c r="G77" s="18"/>
      <c r="H77" s="18"/>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131"/>
      <c r="BD77" s="131"/>
      <c r="BE77" s="131"/>
      <c r="BF77" s="131"/>
      <c r="BG77" s="131"/>
      <c r="BH77" s="131"/>
      <c r="BI77" s="131"/>
      <c r="BJ77" s="131"/>
      <c r="BK77" s="131"/>
      <c r="BL77" s="131"/>
      <c r="BM77" s="131"/>
      <c r="BN77" s="131"/>
      <c r="BO77" s="131"/>
      <c r="BP77" s="131"/>
      <c r="BQ77" s="131"/>
      <c r="BR77" s="131"/>
      <c r="BS77" s="18"/>
      <c r="BT77" s="18"/>
      <c r="BU77" s="18"/>
      <c r="BV77" s="18"/>
      <c r="BW77" s="18"/>
      <c r="BX77" s="18"/>
      <c r="BY77" s="18"/>
    </row>
    <row r="78" spans="1:78" ht="6" customHeight="1">
      <c r="A78" s="18"/>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2"/>
      <c r="AM78" s="132"/>
      <c r="AN78" s="132"/>
      <c r="AO78" s="132"/>
      <c r="AP78" s="132"/>
      <c r="AQ78" s="132"/>
      <c r="AR78" s="132"/>
      <c r="AS78" s="132"/>
      <c r="AT78" s="132"/>
      <c r="AU78" s="132"/>
      <c r="AV78" s="132"/>
      <c r="AW78" s="132"/>
      <c r="AX78" s="132"/>
      <c r="AY78" s="132"/>
      <c r="AZ78" s="132"/>
      <c r="BA78" s="132"/>
      <c r="BB78" s="132"/>
      <c r="BC78" s="132"/>
      <c r="BD78" s="132"/>
      <c r="BE78" s="132"/>
      <c r="BF78" s="132"/>
      <c r="BG78" s="132"/>
      <c r="BH78" s="132"/>
      <c r="BI78" s="132"/>
      <c r="BJ78" s="132"/>
      <c r="BK78" s="132"/>
      <c r="BL78" s="132"/>
      <c r="BM78" s="132"/>
      <c r="BN78" s="132"/>
      <c r="BO78" s="132"/>
      <c r="BP78" s="132"/>
      <c r="BQ78" s="132"/>
      <c r="BR78" s="132"/>
      <c r="BS78" s="132"/>
      <c r="BT78" s="132"/>
      <c r="BU78" s="132"/>
      <c r="BV78" s="132"/>
      <c r="BW78" s="132"/>
      <c r="BX78" s="132"/>
      <c r="BY78" s="132"/>
    </row>
    <row r="79" spans="1:78" ht="6" customHeight="1">
      <c r="A79" s="18"/>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2"/>
      <c r="AY79" s="132"/>
      <c r="AZ79" s="132"/>
      <c r="BA79" s="132"/>
      <c r="BB79" s="132"/>
      <c r="BC79" s="132"/>
      <c r="BD79" s="132"/>
      <c r="BE79" s="132"/>
      <c r="BF79" s="132"/>
      <c r="BG79" s="132"/>
      <c r="BH79" s="132"/>
      <c r="BI79" s="132"/>
      <c r="BJ79" s="132"/>
      <c r="BK79" s="132"/>
      <c r="BL79" s="132"/>
      <c r="BM79" s="132"/>
      <c r="BN79" s="132"/>
      <c r="BO79" s="132"/>
      <c r="BP79" s="132"/>
      <c r="BQ79" s="132"/>
      <c r="BR79" s="132"/>
      <c r="BS79" s="132"/>
      <c r="BT79" s="132"/>
      <c r="BU79" s="132"/>
      <c r="BV79" s="132"/>
      <c r="BW79" s="132"/>
      <c r="BX79" s="132"/>
      <c r="BY79" s="132"/>
    </row>
    <row r="80" spans="1:78" ht="6" customHeight="1">
      <c r="A80" s="18"/>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2"/>
      <c r="BR80" s="132"/>
      <c r="BS80" s="132"/>
      <c r="BT80" s="132"/>
      <c r="BU80" s="132"/>
      <c r="BV80" s="132"/>
      <c r="BW80" s="132"/>
      <c r="BX80" s="132"/>
      <c r="BY80" s="132"/>
    </row>
    <row r="81" spans="1:77" ht="6.75" customHeight="1">
      <c r="A81" s="18"/>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c r="BR81" s="132"/>
      <c r="BS81" s="132"/>
      <c r="BT81" s="132"/>
      <c r="BU81" s="132"/>
      <c r="BV81" s="132"/>
      <c r="BW81" s="132"/>
      <c r="BX81" s="132"/>
      <c r="BY81" s="132"/>
    </row>
    <row r="82" spans="1:77" ht="6.75" customHeight="1">
      <c r="A82" s="18"/>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2"/>
      <c r="BR82" s="132"/>
      <c r="BS82" s="132"/>
      <c r="BT82" s="132"/>
      <c r="BU82" s="132"/>
      <c r="BV82" s="132"/>
      <c r="BW82" s="132"/>
      <c r="BX82" s="132"/>
      <c r="BY82" s="132"/>
    </row>
    <row r="83" spans="1:77" ht="6.75" customHeight="1">
      <c r="A83" s="18"/>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2"/>
      <c r="BR83" s="132"/>
      <c r="BS83" s="132"/>
      <c r="BT83" s="132"/>
      <c r="BU83" s="132"/>
      <c r="BV83" s="132"/>
      <c r="BW83" s="132"/>
      <c r="BX83" s="132"/>
      <c r="BY83" s="132"/>
    </row>
    <row r="84" spans="1:77" ht="6.75" customHeight="1">
      <c r="A84" s="18"/>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2"/>
      <c r="BR84" s="132"/>
      <c r="BS84" s="132"/>
      <c r="BT84" s="132"/>
      <c r="BU84" s="132"/>
      <c r="BV84" s="132"/>
      <c r="BW84" s="132"/>
      <c r="BX84" s="132"/>
      <c r="BY84" s="132"/>
    </row>
    <row r="85" spans="1:77" ht="6.75" customHeight="1">
      <c r="A85" s="18"/>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2"/>
      <c r="BR85" s="132"/>
      <c r="BS85" s="132"/>
      <c r="BT85" s="132"/>
      <c r="BU85" s="132"/>
      <c r="BV85" s="132"/>
      <c r="BW85" s="132"/>
      <c r="BX85" s="132"/>
      <c r="BY85" s="132"/>
    </row>
    <row r="86" spans="1:77" ht="6.75" customHeight="1">
      <c r="A86" s="18"/>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2"/>
      <c r="BR86" s="132"/>
      <c r="BS86" s="132"/>
      <c r="BT86" s="132"/>
      <c r="BU86" s="132"/>
      <c r="BV86" s="132"/>
      <c r="BW86" s="132"/>
      <c r="BX86" s="132"/>
      <c r="BY86" s="132"/>
    </row>
    <row r="87" spans="1:77" ht="6.75" customHeight="1">
      <c r="A87" s="18"/>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2"/>
      <c r="BR87" s="132"/>
      <c r="BS87" s="132"/>
      <c r="BT87" s="132"/>
      <c r="BU87" s="132"/>
      <c r="BV87" s="132"/>
      <c r="BW87" s="132"/>
      <c r="BX87" s="132"/>
      <c r="BY87" s="13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topLeftCell="A36" zoomScaleNormal="114" zoomScaleSheetLayoutView="100" workbookViewId="0">
      <selection activeCell="D7" sqref="D7"/>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25" style="46" customWidth="1"/>
    <col min="8" max="8" width="8.375" style="46" customWidth="1"/>
    <col min="9" max="11" width="9" style="46"/>
    <col min="12" max="12" width="49.75" style="46" customWidth="1"/>
    <col min="13" max="16384" width="9" style="46"/>
  </cols>
  <sheetData>
    <row r="1" spans="2:12" ht="24.75" customHeight="1">
      <c r="B1" s="391" t="s">
        <v>202</v>
      </c>
      <c r="C1" s="391"/>
      <c r="D1" s="391"/>
      <c r="E1" s="391"/>
      <c r="F1" s="48" t="s">
        <v>126</v>
      </c>
      <c r="G1" s="49" t="str">
        <f>'支給申請書（別記第1号様式）'!$N$35</f>
        <v>無</v>
      </c>
    </row>
    <row r="2" spans="2:12" ht="23.25" customHeight="1">
      <c r="B2" s="46" t="s">
        <v>183</v>
      </c>
      <c r="F2" s="48" t="s">
        <v>220</v>
      </c>
      <c r="G2" s="49" t="str">
        <f>'支給申請書（別記第1号様式）'!$N$29</f>
        <v>医療法人　県庁会</v>
      </c>
    </row>
    <row r="3" spans="2:12" ht="26.25" customHeight="1">
      <c r="F3" s="48" t="s">
        <v>123</v>
      </c>
      <c r="G3" s="49" t="str">
        <f>'支給申請書（別記第1号様式）'!$N$21</f>
        <v>県庁クリニック</v>
      </c>
    </row>
    <row r="4" spans="2:12" ht="24.75" customHeight="1">
      <c r="B4" s="392" t="s">
        <v>124</v>
      </c>
      <c r="C4" s="392"/>
      <c r="D4" s="392"/>
      <c r="E4" s="392"/>
      <c r="F4" s="392"/>
      <c r="G4" s="392"/>
      <c r="H4" s="392"/>
    </row>
    <row r="6" spans="2:12" ht="23.25" customHeight="1">
      <c r="B6" s="389" t="s">
        <v>125</v>
      </c>
      <c r="C6" s="389"/>
      <c r="D6" s="389"/>
      <c r="E6" s="389"/>
      <c r="F6" s="389"/>
      <c r="G6" s="389"/>
      <c r="H6" s="389"/>
    </row>
    <row r="8" spans="2:12" ht="18" customHeight="1">
      <c r="B8" s="50" t="s">
        <v>78</v>
      </c>
    </row>
    <row r="10" spans="2:12">
      <c r="B10" s="68"/>
      <c r="C10" s="46" t="s">
        <v>167</v>
      </c>
    </row>
    <row r="12" spans="2:12" ht="20.25" customHeight="1">
      <c r="B12" s="68"/>
      <c r="C12" s="46" t="s">
        <v>168</v>
      </c>
    </row>
    <row r="13" spans="2:12" ht="21.75" customHeight="1">
      <c r="C13" s="46" t="s">
        <v>169</v>
      </c>
      <c r="J13" s="124" t="s">
        <v>95</v>
      </c>
      <c r="K13" s="124" t="s">
        <v>96</v>
      </c>
      <c r="L13" s="125" t="s">
        <v>97</v>
      </c>
    </row>
    <row r="14" spans="2:12">
      <c r="E14" s="51" t="s">
        <v>92</v>
      </c>
      <c r="F14" s="51" t="s">
        <v>93</v>
      </c>
      <c r="G14" s="51" t="s">
        <v>94</v>
      </c>
      <c r="J14" s="124"/>
      <c r="K14" s="124"/>
      <c r="L14" s="124"/>
    </row>
    <row r="15" spans="2:12" ht="71.25">
      <c r="B15" s="68"/>
      <c r="C15" s="389" t="s">
        <v>98</v>
      </c>
      <c r="D15" s="390"/>
      <c r="E15" s="126" t="s">
        <v>95</v>
      </c>
      <c r="F15" s="126" t="s">
        <v>96</v>
      </c>
      <c r="G15" s="126" t="s">
        <v>97</v>
      </c>
    </row>
    <row r="17" spans="2:3" ht="18" customHeight="1">
      <c r="B17" s="50" t="s">
        <v>91</v>
      </c>
    </row>
    <row r="19" spans="2:3">
      <c r="B19" s="68"/>
      <c r="C19" s="46" t="s">
        <v>99</v>
      </c>
    </row>
    <row r="20" spans="2:3">
      <c r="B20" s="68"/>
      <c r="C20" s="46" t="s">
        <v>134</v>
      </c>
    </row>
    <row r="21" spans="2:3">
      <c r="B21" s="68"/>
      <c r="C21" s="46" t="s">
        <v>158</v>
      </c>
    </row>
    <row r="22" spans="2:3">
      <c r="B22" s="68"/>
      <c r="C22" s="46" t="s">
        <v>159</v>
      </c>
    </row>
    <row r="23" spans="2:3">
      <c r="B23" s="68"/>
      <c r="C23" s="46" t="s">
        <v>134</v>
      </c>
    </row>
    <row r="24" spans="2:3">
      <c r="B24" s="68"/>
      <c r="C24" s="46" t="s">
        <v>157</v>
      </c>
    </row>
    <row r="25" spans="2:3">
      <c r="B25" s="68"/>
      <c r="C25" s="46" t="s">
        <v>160</v>
      </c>
    </row>
    <row r="26" spans="2:3">
      <c r="B26" s="68"/>
      <c r="C26" s="46" t="s">
        <v>134</v>
      </c>
    </row>
    <row r="27" spans="2:3">
      <c r="B27" s="68"/>
      <c r="C27" s="46" t="s">
        <v>135</v>
      </c>
    </row>
    <row r="28" spans="2:3">
      <c r="B28" s="68"/>
    </row>
    <row r="29" spans="2:3">
      <c r="B29" s="68"/>
      <c r="C29" s="46" t="s">
        <v>161</v>
      </c>
    </row>
    <row r="30" spans="2:3">
      <c r="B30" s="68"/>
      <c r="C30" s="46" t="s">
        <v>162</v>
      </c>
    </row>
    <row r="31" spans="2:3">
      <c r="B31" s="68"/>
      <c r="C31" s="46" t="s">
        <v>163</v>
      </c>
    </row>
    <row r="32" spans="2:3">
      <c r="B32" s="68"/>
    </row>
    <row r="33" spans="2:7">
      <c r="B33" s="68"/>
      <c r="C33" s="46" t="s">
        <v>164</v>
      </c>
    </row>
    <row r="34" spans="2:7">
      <c r="B34" s="68"/>
      <c r="C34" s="46" t="s">
        <v>165</v>
      </c>
    </row>
    <row r="35" spans="2:7">
      <c r="B35" s="68"/>
      <c r="C35" s="46" t="s">
        <v>166</v>
      </c>
    </row>
    <row r="36" spans="2:7">
      <c r="B36" s="50" t="s">
        <v>90</v>
      </c>
    </row>
    <row r="37" spans="2:7">
      <c r="B37" s="50"/>
    </row>
    <row r="38" spans="2:7" ht="37.5" customHeight="1">
      <c r="C38" s="53" t="s">
        <v>131</v>
      </c>
      <c r="D38" s="47"/>
      <c r="E38" s="53" t="s">
        <v>173</v>
      </c>
      <c r="F38" s="47"/>
      <c r="G38" s="51" t="s">
        <v>122</v>
      </c>
    </row>
    <row r="39" spans="2:7" ht="24.75" customHeight="1">
      <c r="C39" s="115">
        <f>C42-C45</f>
        <v>19</v>
      </c>
      <c r="D39" s="47" t="s">
        <v>76</v>
      </c>
      <c r="E39" s="52">
        <v>72000</v>
      </c>
      <c r="F39" s="47" t="s">
        <v>77</v>
      </c>
      <c r="G39" s="116">
        <f>IF(AND(C39&gt;=3,C39&lt;=19),C39*E39,0)</f>
        <v>1368000</v>
      </c>
    </row>
    <row r="40" spans="2:7">
      <c r="C40" s="60"/>
      <c r="D40" s="47"/>
      <c r="E40" s="58"/>
      <c r="F40" s="47"/>
      <c r="G40" s="59"/>
    </row>
    <row r="41" spans="2:7" ht="36.75" customHeight="1">
      <c r="C41" s="66" t="s">
        <v>132</v>
      </c>
      <c r="D41" s="47"/>
      <c r="E41" s="53" t="s">
        <v>174</v>
      </c>
      <c r="F41" s="47"/>
      <c r="G41" s="51" t="s">
        <v>122</v>
      </c>
    </row>
    <row r="42" spans="2:7" ht="24.75" customHeight="1">
      <c r="C42" s="61">
        <v>19</v>
      </c>
      <c r="D42" s="47"/>
      <c r="E42" s="52">
        <v>150000</v>
      </c>
      <c r="F42" s="47" t="s">
        <v>77</v>
      </c>
      <c r="G42" s="116">
        <f>IF(AND(C39&lt;=2,1&lt;=C39),150000,0)</f>
        <v>0</v>
      </c>
    </row>
    <row r="43" spans="2:7">
      <c r="C43" s="60"/>
      <c r="D43" s="47"/>
      <c r="E43" s="58"/>
      <c r="F43" s="47"/>
      <c r="G43" s="59"/>
    </row>
    <row r="44" spans="2:7" ht="42">
      <c r="C44" s="66" t="s">
        <v>133</v>
      </c>
      <c r="D44" s="47"/>
      <c r="E44" s="58"/>
      <c r="F44" s="47"/>
      <c r="G44" s="51" t="s">
        <v>75</v>
      </c>
    </row>
    <row r="45" spans="2:7" ht="33.75" customHeight="1">
      <c r="C45" s="61">
        <v>0</v>
      </c>
      <c r="G45" s="117">
        <f>MAX(G39,G42)</f>
        <v>1368000</v>
      </c>
    </row>
  </sheetData>
  <mergeCells count="4">
    <mergeCell ref="C15:D15"/>
    <mergeCell ref="B1:E1"/>
    <mergeCell ref="B6:H6"/>
    <mergeCell ref="B4:H4"/>
  </mergeCells>
  <phoneticPr fontId="36"/>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H11" sqref="H11"/>
    </sheetView>
  </sheetViews>
  <sheetFormatPr defaultRowHeight="13.5"/>
  <cols>
    <col min="1" max="1" width="9" style="54"/>
    <col min="2" max="2" width="64.375" style="54" customWidth="1"/>
    <col min="3" max="3" width="18.5" style="54" customWidth="1"/>
    <col min="4" max="16384" width="9" style="54"/>
  </cols>
  <sheetData>
    <row r="1" spans="2:3">
      <c r="B1" s="54" t="s">
        <v>203</v>
      </c>
    </row>
    <row r="2" spans="2:3" ht="14.25">
      <c r="B2" s="64" t="s">
        <v>87</v>
      </c>
      <c r="C2" s="65" t="str">
        <f>'【申請時添付】賃上げ支援事業（別記1－1）'!G2</f>
        <v>医療法人　県庁会</v>
      </c>
    </row>
    <row r="3" spans="2:3" ht="14.25">
      <c r="B3" s="64" t="s">
        <v>123</v>
      </c>
      <c r="C3" s="49" t="str">
        <f>'【申請時添付】賃上げ支援事業（別記1－1）'!G3</f>
        <v>県庁クリニック</v>
      </c>
    </row>
    <row r="4" spans="2:3" ht="18" customHeight="1">
      <c r="B4" s="55" t="s">
        <v>79</v>
      </c>
    </row>
    <row r="5" spans="2:3" ht="33" customHeight="1">
      <c r="B5" s="56" t="s">
        <v>80</v>
      </c>
      <c r="C5" s="56" t="s">
        <v>81</v>
      </c>
    </row>
    <row r="6" spans="2:3" ht="24" customHeight="1">
      <c r="B6" s="57" t="s">
        <v>82</v>
      </c>
      <c r="C6" s="118"/>
    </row>
    <row r="7" spans="2:3" ht="24" customHeight="1">
      <c r="B7" s="57" t="s">
        <v>83</v>
      </c>
      <c r="C7" s="118"/>
    </row>
    <row r="8" spans="2:3" ht="24" customHeight="1">
      <c r="B8" s="57" t="s">
        <v>84</v>
      </c>
      <c r="C8" s="118"/>
    </row>
    <row r="9" spans="2:3" ht="24" customHeight="1">
      <c r="B9" s="57" t="s">
        <v>85</v>
      </c>
      <c r="C9" s="118"/>
    </row>
    <row r="10" spans="2:3" ht="27.75" customHeight="1">
      <c r="B10" s="57" t="s">
        <v>86</v>
      </c>
      <c r="C10" s="118"/>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92D050"/>
    <pageSetUpPr fitToPage="1"/>
  </sheetPr>
  <dimension ref="B1:H17"/>
  <sheetViews>
    <sheetView showGridLines="0" view="pageBreakPreview" topLeftCell="A6" zoomScaleNormal="111" zoomScaleSheetLayoutView="100" workbookViewId="0">
      <selection activeCell="B6" sqref="B6:H6"/>
    </sheetView>
  </sheetViews>
  <sheetFormatPr defaultRowHeight="14.25"/>
  <cols>
    <col min="1" max="1" width="2.75" style="46" customWidth="1"/>
    <col min="2" max="2" width="9.75" style="46" customWidth="1"/>
    <col min="3" max="3" width="19.625" style="46" customWidth="1"/>
    <col min="4" max="4" width="19" style="46" customWidth="1"/>
    <col min="5" max="5" width="22.125" style="46" customWidth="1"/>
    <col min="6" max="6" width="25.125" style="46" customWidth="1"/>
    <col min="7" max="7" width="28.125" style="46" customWidth="1"/>
    <col min="8" max="8" width="33.125" style="46" customWidth="1"/>
    <col min="9" max="16384" width="9" style="46"/>
  </cols>
  <sheetData>
    <row r="1" spans="2:8" ht="24.75" customHeight="1">
      <c r="B1" s="391" t="s">
        <v>204</v>
      </c>
      <c r="C1" s="391"/>
      <c r="D1" s="391"/>
      <c r="E1" s="391"/>
      <c r="F1" s="48" t="s">
        <v>126</v>
      </c>
      <c r="G1" s="49" t="str">
        <f>'支給申請書（別記第1号様式）'!N35</f>
        <v>無</v>
      </c>
      <c r="H1" s="47"/>
    </row>
    <row r="2" spans="2:8" ht="23.25" customHeight="1">
      <c r="B2" s="46" t="s">
        <v>183</v>
      </c>
      <c r="F2" s="48" t="s">
        <v>87</v>
      </c>
      <c r="G2" s="49" t="str">
        <f>'支給申請書（別記第1号様式）'!N29</f>
        <v>医療法人　県庁会</v>
      </c>
    </row>
    <row r="3" spans="2:8" ht="26.25" customHeight="1">
      <c r="F3" s="48" t="s">
        <v>123</v>
      </c>
      <c r="G3" s="49" t="str">
        <f>'支給申請書（別記第1号様式）'!N21</f>
        <v>県庁クリニック</v>
      </c>
    </row>
    <row r="4" spans="2:8" ht="24.75" customHeight="1">
      <c r="B4" s="392" t="s">
        <v>121</v>
      </c>
      <c r="C4" s="392"/>
      <c r="D4" s="392"/>
      <c r="E4" s="392"/>
      <c r="F4" s="392"/>
      <c r="G4" s="392"/>
      <c r="H4" s="62"/>
    </row>
    <row r="6" spans="2:8" ht="23.25" customHeight="1">
      <c r="B6" s="389" t="s">
        <v>184</v>
      </c>
      <c r="C6" s="389"/>
      <c r="D6" s="389"/>
      <c r="E6" s="389"/>
      <c r="F6" s="389"/>
      <c r="G6" s="389"/>
      <c r="H6" s="389"/>
    </row>
    <row r="8" spans="2:8">
      <c r="B8" s="50" t="s">
        <v>90</v>
      </c>
    </row>
    <row r="9" spans="2:8">
      <c r="B9" s="50"/>
    </row>
    <row r="10" spans="2:8" ht="37.5" customHeight="1">
      <c r="C10" s="53" t="s">
        <v>131</v>
      </c>
      <c r="D10" s="47"/>
      <c r="E10" s="53" t="s">
        <v>171</v>
      </c>
      <c r="F10" s="47"/>
      <c r="G10" s="51" t="s">
        <v>122</v>
      </c>
    </row>
    <row r="11" spans="2:8" ht="24.75" customHeight="1">
      <c r="C11" s="115">
        <f>C14-C17</f>
        <v>19</v>
      </c>
      <c r="D11" s="47" t="s">
        <v>76</v>
      </c>
      <c r="E11" s="52">
        <v>13000</v>
      </c>
      <c r="F11" s="47" t="s">
        <v>77</v>
      </c>
      <c r="G11" s="116">
        <f>IF(AND(C11&gt;=14,C11&lt;=19),C11*E11,0)</f>
        <v>247000</v>
      </c>
    </row>
    <row r="12" spans="2:8">
      <c r="C12" s="60"/>
      <c r="D12" s="47"/>
      <c r="E12" s="58"/>
      <c r="F12" s="47"/>
      <c r="G12" s="59"/>
    </row>
    <row r="13" spans="2:8" ht="36.75" customHeight="1">
      <c r="C13" s="67" t="s">
        <v>132</v>
      </c>
      <c r="D13" s="47"/>
      <c r="E13" s="53" t="s">
        <v>172</v>
      </c>
      <c r="F13" s="47"/>
      <c r="G13" s="51" t="s">
        <v>122</v>
      </c>
    </row>
    <row r="14" spans="2:8" ht="24.75" customHeight="1">
      <c r="C14" s="61">
        <v>19</v>
      </c>
      <c r="D14" s="47"/>
      <c r="E14" s="52">
        <v>170000</v>
      </c>
      <c r="F14" s="47" t="s">
        <v>77</v>
      </c>
      <c r="G14" s="116">
        <f>IF(AND(C11&lt;=13,1&lt;=C11),170000,0)</f>
        <v>0</v>
      </c>
    </row>
    <row r="15" spans="2:8">
      <c r="C15" s="60"/>
      <c r="D15" s="47"/>
      <c r="E15" s="58"/>
      <c r="F15" s="47"/>
      <c r="G15" s="59"/>
    </row>
    <row r="16" spans="2:8" ht="42">
      <c r="C16" s="66" t="s">
        <v>133</v>
      </c>
      <c r="D16" s="47"/>
      <c r="E16" s="58"/>
      <c r="F16" s="47"/>
      <c r="G16" s="51" t="s">
        <v>75</v>
      </c>
    </row>
    <row r="17" spans="3:7" ht="33.75" customHeight="1">
      <c r="C17" s="61">
        <v>0</v>
      </c>
      <c r="G17" s="117">
        <f>MAX(G11,G14)</f>
        <v>247000</v>
      </c>
    </row>
  </sheetData>
  <mergeCells count="3">
    <mergeCell ref="B1:E1"/>
    <mergeCell ref="B6:H6"/>
    <mergeCell ref="B4:G4"/>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00B0F0"/>
    <pageSetUpPr fitToPage="1"/>
  </sheetPr>
  <dimension ref="A1:S20"/>
  <sheetViews>
    <sheetView view="pageBreakPreview" zoomScale="70" zoomScaleNormal="100" zoomScaleSheetLayoutView="70" workbookViewId="0">
      <selection activeCell="H18" sqref="H18"/>
    </sheetView>
  </sheetViews>
  <sheetFormatPr defaultRowHeight="13.5"/>
  <cols>
    <col min="1" max="1" width="37.875" style="71" customWidth="1"/>
    <col min="2" max="4" width="15.125" style="72" customWidth="1"/>
    <col min="5" max="5" width="22.5" style="72" customWidth="1"/>
    <col min="6" max="6" width="18.25" style="72" customWidth="1"/>
    <col min="7" max="8" width="29.5" style="71" customWidth="1"/>
    <col min="9" max="11" width="15.1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9" ht="25.5" customHeight="1">
      <c r="A1" s="69" t="s">
        <v>200</v>
      </c>
      <c r="B1" s="70"/>
      <c r="C1" s="70"/>
      <c r="D1" s="70"/>
      <c r="E1" s="70"/>
      <c r="F1" s="70"/>
      <c r="H1" s="69"/>
      <c r="J1" s="73"/>
      <c r="K1" s="73" t="s">
        <v>126</v>
      </c>
      <c r="L1" s="74" t="str">
        <f>'【申請時添付】賃上げ支援事業（別記1－1）'!G1</f>
        <v>無</v>
      </c>
    </row>
    <row r="2" spans="1:19" ht="46.5" customHeight="1">
      <c r="A2" s="396" t="s">
        <v>181</v>
      </c>
      <c r="B2" s="397"/>
      <c r="C2" s="397"/>
      <c r="D2" s="397"/>
      <c r="E2" s="397"/>
      <c r="F2" s="397"/>
      <c r="G2" s="397"/>
      <c r="H2" s="397"/>
      <c r="I2" s="397"/>
      <c r="J2" s="397"/>
      <c r="K2" s="397"/>
      <c r="L2" s="397"/>
      <c r="M2" s="128" t="s">
        <v>88</v>
      </c>
    </row>
    <row r="3" spans="1:19" ht="26.25" customHeight="1">
      <c r="A3" s="76" t="s">
        <v>87</v>
      </c>
      <c r="B3" s="77"/>
      <c r="C3" s="77"/>
      <c r="D3" s="77"/>
      <c r="E3" s="77"/>
      <c r="F3" s="77"/>
      <c r="G3" s="78" t="str">
        <f>'【申請時添付】賃上げ支援事業（別記1－1）'!G2</f>
        <v>医療法人　県庁会</v>
      </c>
      <c r="H3" s="76" t="s">
        <v>113</v>
      </c>
      <c r="I3" s="77"/>
      <c r="J3" s="77"/>
      <c r="K3" s="77"/>
      <c r="L3" s="63">
        <f>SUM($L$11:$L$14,$L$17:$L$20)</f>
        <v>1381000</v>
      </c>
    </row>
    <row r="4" spans="1:19" ht="26.25" customHeight="1">
      <c r="A4" s="76" t="s">
        <v>123</v>
      </c>
      <c r="B4" s="77"/>
      <c r="C4" s="77"/>
      <c r="D4" s="77"/>
      <c r="E4" s="77"/>
      <c r="F4" s="77"/>
      <c r="G4" s="78" t="str">
        <f>'【申請時添付】賃上げ支援事業（別記1－1）'!G3</f>
        <v>県庁クリニック</v>
      </c>
      <c r="H4" s="76" t="s">
        <v>114</v>
      </c>
      <c r="I4" s="77"/>
      <c r="J4" s="77"/>
      <c r="K4" s="77"/>
      <c r="L4" s="63">
        <f>'【申請時添付】賃上げ支援事業（別記1－1）'!G45</f>
        <v>1368000</v>
      </c>
    </row>
    <row r="5" spans="1:19" ht="26.25" customHeight="1">
      <c r="A5" s="76" t="s">
        <v>136</v>
      </c>
      <c r="B5" s="77"/>
      <c r="C5" s="77"/>
      <c r="D5" s="77"/>
      <c r="E5" s="77"/>
      <c r="F5" s="77"/>
      <c r="G5" s="78" t="str">
        <f>IF(COUNTIF($F$9:$F$20,"×"),"×","○")</f>
        <v>○</v>
      </c>
      <c r="H5" s="76" t="s">
        <v>112</v>
      </c>
      <c r="I5" s="77"/>
      <c r="J5" s="77"/>
      <c r="K5" s="77"/>
      <c r="L5" s="63" t="str">
        <f>IF(L3&gt;=L4,"○","×")</f>
        <v>○</v>
      </c>
    </row>
    <row r="6" spans="1:19" ht="26.25" customHeight="1">
      <c r="A6" s="76" t="s">
        <v>170</v>
      </c>
      <c r="B6" s="77"/>
      <c r="C6" s="77"/>
      <c r="D6" s="77"/>
      <c r="E6" s="77"/>
      <c r="F6" s="77"/>
      <c r="G6" s="119" t="s">
        <v>130</v>
      </c>
      <c r="H6" s="76" t="s">
        <v>115</v>
      </c>
      <c r="I6" s="77"/>
      <c r="J6" s="77"/>
      <c r="K6" s="77"/>
      <c r="L6" s="63">
        <f>IF(ROUNDDOWN(L4-L3,-3)&lt;=0,0,ROUNDDOWN(L4-L3,-3))</f>
        <v>0</v>
      </c>
      <c r="N6" s="71" t="s">
        <v>89</v>
      </c>
      <c r="O6" s="71" t="s">
        <v>76</v>
      </c>
    </row>
    <row r="7" spans="1:19" ht="26.25" customHeight="1">
      <c r="A7" s="76" t="s">
        <v>156</v>
      </c>
      <c r="B7" s="77"/>
      <c r="C7" s="77"/>
      <c r="D7" s="77"/>
      <c r="E7" s="77"/>
      <c r="F7" s="77"/>
      <c r="G7" s="120" t="s">
        <v>130</v>
      </c>
      <c r="H7" s="76" t="s">
        <v>116</v>
      </c>
      <c r="I7" s="77"/>
      <c r="J7" s="77"/>
      <c r="K7" s="77"/>
      <c r="L7" s="79">
        <f>MIN(L3,L4)</f>
        <v>1368000</v>
      </c>
      <c r="N7" s="71" t="s">
        <v>89</v>
      </c>
      <c r="O7" s="71" t="s">
        <v>76</v>
      </c>
    </row>
    <row r="8" spans="1:19" ht="41.25" customHeight="1">
      <c r="A8" s="398" t="s">
        <v>103</v>
      </c>
      <c r="B8" s="398"/>
      <c r="C8" s="398"/>
      <c r="D8" s="398"/>
      <c r="E8" s="398"/>
      <c r="F8" s="398"/>
      <c r="G8" s="398"/>
      <c r="H8" s="398" t="s">
        <v>111</v>
      </c>
      <c r="I8" s="398"/>
      <c r="J8" s="398"/>
      <c r="K8" s="398"/>
      <c r="L8" s="398"/>
      <c r="M8" s="80"/>
    </row>
    <row r="9" spans="1:19" ht="33" customHeight="1">
      <c r="A9" s="81" t="s">
        <v>175</v>
      </c>
      <c r="B9" s="82"/>
      <c r="C9" s="82"/>
      <c r="D9" s="82"/>
      <c r="E9" s="82"/>
      <c r="F9" s="83"/>
      <c r="G9" s="84" t="s">
        <v>130</v>
      </c>
      <c r="H9" s="81" t="str">
        <f>A9</f>
        <v>対象職員の賃金改善実績の有無（右欄に○・×を記載）</v>
      </c>
      <c r="I9" s="82"/>
      <c r="J9" s="82"/>
      <c r="K9" s="83"/>
      <c r="L9" s="85" t="str">
        <f>G9</f>
        <v>○</v>
      </c>
      <c r="M9" s="122" t="s">
        <v>180</v>
      </c>
      <c r="N9" s="71" t="s">
        <v>89</v>
      </c>
      <c r="O9" s="71" t="s">
        <v>76</v>
      </c>
    </row>
    <row r="10" spans="1:19" ht="72.75" customHeight="1">
      <c r="A10" s="86" t="s">
        <v>100</v>
      </c>
      <c r="B10" s="87" t="s">
        <v>137</v>
      </c>
      <c r="C10" s="87" t="s">
        <v>177</v>
      </c>
      <c r="D10" s="87" t="s">
        <v>129</v>
      </c>
      <c r="E10" s="87" t="s">
        <v>138</v>
      </c>
      <c r="F10" s="87" t="s">
        <v>139</v>
      </c>
      <c r="G10" s="87" t="s">
        <v>140</v>
      </c>
      <c r="H10" s="86" t="s">
        <v>100</v>
      </c>
      <c r="I10" s="87" t="s">
        <v>137</v>
      </c>
      <c r="J10" s="87" t="s">
        <v>177</v>
      </c>
      <c r="K10" s="87" t="s">
        <v>129</v>
      </c>
      <c r="L10" s="87" t="s">
        <v>105</v>
      </c>
      <c r="M10" s="122" t="s">
        <v>141</v>
      </c>
    </row>
    <row r="11" spans="1:19" ht="41.25" customHeight="1">
      <c r="A11" s="88" t="s">
        <v>109</v>
      </c>
      <c r="B11" s="89">
        <v>20</v>
      </c>
      <c r="C11" s="90">
        <v>2000</v>
      </c>
      <c r="D11" s="91">
        <v>2</v>
      </c>
      <c r="E11" s="90">
        <v>12000</v>
      </c>
      <c r="F11" s="85" t="str">
        <f>IF(E11&gt;=C11,"○","×")</f>
        <v>○</v>
      </c>
      <c r="G11" s="92">
        <f>((B11*C11*D11)/B11)/D11</f>
        <v>2000</v>
      </c>
      <c r="H11" s="88" t="s">
        <v>104</v>
      </c>
      <c r="I11" s="93">
        <f t="shared" ref="I11:K13" si="0">B11</f>
        <v>20</v>
      </c>
      <c r="J11" s="92">
        <f t="shared" si="0"/>
        <v>2000</v>
      </c>
      <c r="K11" s="94">
        <f t="shared" si="0"/>
        <v>2</v>
      </c>
      <c r="L11" s="92">
        <f>I11*J11*K11</f>
        <v>80000</v>
      </c>
      <c r="M11" s="122" t="s">
        <v>180</v>
      </c>
    </row>
    <row r="12" spans="1:19" ht="41.25" customHeight="1">
      <c r="A12" s="88" t="s">
        <v>108</v>
      </c>
      <c r="B12" s="89"/>
      <c r="C12" s="90"/>
      <c r="D12" s="91"/>
      <c r="E12" s="90"/>
      <c r="F12" s="85" t="str">
        <f>IF(E12&gt;=C12,"○","×")</f>
        <v>○</v>
      </c>
      <c r="G12" s="92" t="e">
        <f>((B12*C12*D12)/B12)/D12</f>
        <v>#DIV/0!</v>
      </c>
      <c r="H12" s="88" t="s">
        <v>106</v>
      </c>
      <c r="I12" s="93">
        <f t="shared" si="0"/>
        <v>0</v>
      </c>
      <c r="J12" s="92">
        <f t="shared" si="0"/>
        <v>0</v>
      </c>
      <c r="K12" s="94">
        <f t="shared" si="0"/>
        <v>0</v>
      </c>
      <c r="L12" s="92">
        <f>I12*J12*K12</f>
        <v>0</v>
      </c>
      <c r="M12" s="122" t="s">
        <v>101</v>
      </c>
    </row>
    <row r="13" spans="1:19" s="112" customFormat="1" ht="41.25" customHeight="1">
      <c r="A13" s="104" t="s">
        <v>110</v>
      </c>
      <c r="B13" s="105">
        <v>19</v>
      </c>
      <c r="C13" s="106">
        <v>30000</v>
      </c>
      <c r="D13" s="107"/>
      <c r="E13" s="109"/>
      <c r="F13" s="108" t="e">
        <f>IF(E13&gt;=G13,"○","×")</f>
        <v>#DIV/0!</v>
      </c>
      <c r="G13" s="109" t="e">
        <f>(B13*C13)/B13/D13</f>
        <v>#DIV/0!</v>
      </c>
      <c r="H13" s="104" t="s">
        <v>107</v>
      </c>
      <c r="I13" s="110">
        <f t="shared" si="0"/>
        <v>19</v>
      </c>
      <c r="J13" s="109">
        <f t="shared" si="0"/>
        <v>30000</v>
      </c>
      <c r="K13" s="107">
        <f t="shared" si="0"/>
        <v>0</v>
      </c>
      <c r="L13" s="109">
        <f>I13*J13</f>
        <v>570000</v>
      </c>
      <c r="M13" s="123" t="s">
        <v>102</v>
      </c>
      <c r="N13" s="111">
        <v>1</v>
      </c>
      <c r="O13" s="111">
        <v>2</v>
      </c>
      <c r="P13" s="111">
        <v>3</v>
      </c>
      <c r="Q13" s="111">
        <v>4</v>
      </c>
      <c r="R13" s="111"/>
      <c r="S13" s="111"/>
    </row>
    <row r="14" spans="1:19" ht="73.5" customHeight="1">
      <c r="A14" s="393" t="s">
        <v>142</v>
      </c>
      <c r="B14" s="394"/>
      <c r="C14" s="394"/>
      <c r="D14" s="394"/>
      <c r="E14" s="92">
        <f>'【対象機関のみ実績報告に添付】別紙２（2.0％超部分算定シート'!I5</f>
        <v>12000</v>
      </c>
      <c r="F14" s="95" t="str">
        <f>'【対象機関のみ実績報告に添付】別紙２（2.0％超部分算定シート'!J5</f>
        <v>○</v>
      </c>
      <c r="G14" s="92">
        <f>'【対象機関のみ実績報告に添付】別紙２（2.0％超部分算定シート'!K5</f>
        <v>4000</v>
      </c>
      <c r="H14" s="393" t="s">
        <v>142</v>
      </c>
      <c r="I14" s="394"/>
      <c r="J14" s="394"/>
      <c r="K14" s="394"/>
      <c r="L14" s="92">
        <f>'【対象機関のみ実績報告に添付】別紙２（2.0％超部分算定シート'!L5</f>
        <v>360000</v>
      </c>
      <c r="M14" s="122" t="s">
        <v>143</v>
      </c>
    </row>
    <row r="15" spans="1:19" ht="33" customHeight="1">
      <c r="A15" s="81" t="s">
        <v>178</v>
      </c>
      <c r="B15" s="82"/>
      <c r="C15" s="82"/>
      <c r="D15" s="82"/>
      <c r="E15" s="82"/>
      <c r="F15" s="83"/>
      <c r="G15" s="84" t="s">
        <v>130</v>
      </c>
      <c r="H15" s="81" t="str">
        <f>A15</f>
        <v>（職種内訳）○○の賃金改善実績の有無（右欄に○・×を記載）</v>
      </c>
      <c r="I15" s="82"/>
      <c r="J15" s="82"/>
      <c r="K15" s="83"/>
      <c r="L15" s="85" t="str">
        <f>G15</f>
        <v>○</v>
      </c>
      <c r="M15" s="122" t="s">
        <v>180</v>
      </c>
      <c r="N15" s="71" t="s">
        <v>89</v>
      </c>
      <c r="O15" s="71" t="s">
        <v>76</v>
      </c>
    </row>
    <row r="16" spans="1:19" ht="72.75" customHeight="1">
      <c r="A16" s="86" t="s">
        <v>100</v>
      </c>
      <c r="B16" s="87" t="s">
        <v>137</v>
      </c>
      <c r="C16" s="87" t="s">
        <v>177</v>
      </c>
      <c r="D16" s="87" t="s">
        <v>129</v>
      </c>
      <c r="E16" s="87" t="s">
        <v>138</v>
      </c>
      <c r="F16" s="87" t="s">
        <v>139</v>
      </c>
      <c r="G16" s="87" t="s">
        <v>140</v>
      </c>
      <c r="H16" s="86" t="s">
        <v>100</v>
      </c>
      <c r="I16" s="87" t="s">
        <v>137</v>
      </c>
      <c r="J16" s="87" t="s">
        <v>177</v>
      </c>
      <c r="K16" s="87" t="s">
        <v>129</v>
      </c>
      <c r="L16" s="87" t="s">
        <v>105</v>
      </c>
      <c r="M16" s="122" t="s">
        <v>141</v>
      </c>
    </row>
    <row r="17" spans="1:19" ht="41.25" customHeight="1">
      <c r="A17" s="88" t="s">
        <v>109</v>
      </c>
      <c r="B17" s="89">
        <v>7</v>
      </c>
      <c r="C17" s="90">
        <v>2000</v>
      </c>
      <c r="D17" s="91">
        <v>2</v>
      </c>
      <c r="E17" s="90">
        <v>12000</v>
      </c>
      <c r="F17" s="85" t="str">
        <f>IF(E17&gt;=C17,"○","×")</f>
        <v>○</v>
      </c>
      <c r="G17" s="92">
        <f>((B17*C17*D17)/B17)/D17</f>
        <v>2000</v>
      </c>
      <c r="H17" s="88" t="s">
        <v>104</v>
      </c>
      <c r="I17" s="93">
        <f t="shared" ref="I17:K19" si="1">B17</f>
        <v>7</v>
      </c>
      <c r="J17" s="92">
        <f t="shared" si="1"/>
        <v>2000</v>
      </c>
      <c r="K17" s="94">
        <f t="shared" si="1"/>
        <v>2</v>
      </c>
      <c r="L17" s="92">
        <f>I17*J17*K17</f>
        <v>28000</v>
      </c>
      <c r="M17" s="122" t="s">
        <v>180</v>
      </c>
    </row>
    <row r="18" spans="1:19" ht="41.25" customHeight="1">
      <c r="A18" s="88" t="s">
        <v>108</v>
      </c>
      <c r="B18" s="89"/>
      <c r="C18" s="90"/>
      <c r="D18" s="91"/>
      <c r="E18" s="90"/>
      <c r="F18" s="85" t="str">
        <f>IF(E18&gt;=C18,"○","×")</f>
        <v>○</v>
      </c>
      <c r="G18" s="92" t="e">
        <f>((B18*C18*D18)/B18)/D18</f>
        <v>#DIV/0!</v>
      </c>
      <c r="H18" s="88" t="s">
        <v>106</v>
      </c>
      <c r="I18" s="93">
        <f t="shared" si="1"/>
        <v>0</v>
      </c>
      <c r="J18" s="92">
        <f t="shared" si="1"/>
        <v>0</v>
      </c>
      <c r="K18" s="94">
        <f t="shared" si="1"/>
        <v>0</v>
      </c>
      <c r="L18" s="92">
        <f>I18*J18*K18</f>
        <v>0</v>
      </c>
      <c r="M18" s="122" t="s">
        <v>101</v>
      </c>
    </row>
    <row r="19" spans="1:19" s="112" customFormat="1" ht="41.25" customHeight="1">
      <c r="A19" s="104" t="s">
        <v>110</v>
      </c>
      <c r="B19" s="105">
        <v>7</v>
      </c>
      <c r="C19" s="106">
        <v>25000</v>
      </c>
      <c r="D19" s="107"/>
      <c r="E19" s="109"/>
      <c r="F19" s="108" t="e">
        <f>IF(E19&gt;=G19,"○","×")</f>
        <v>#DIV/0!</v>
      </c>
      <c r="G19" s="109" t="e">
        <f>(B19*C19)/B19/D19</f>
        <v>#DIV/0!</v>
      </c>
      <c r="H19" s="104" t="s">
        <v>107</v>
      </c>
      <c r="I19" s="110">
        <f t="shared" si="1"/>
        <v>7</v>
      </c>
      <c r="J19" s="109">
        <f t="shared" si="1"/>
        <v>25000</v>
      </c>
      <c r="K19" s="107">
        <f t="shared" si="1"/>
        <v>0</v>
      </c>
      <c r="L19" s="109">
        <f>I19*J19</f>
        <v>175000</v>
      </c>
      <c r="M19" s="123" t="s">
        <v>102</v>
      </c>
      <c r="N19" s="111">
        <v>1</v>
      </c>
      <c r="O19" s="111">
        <v>2</v>
      </c>
      <c r="P19" s="111">
        <v>3</v>
      </c>
      <c r="Q19" s="111">
        <v>4</v>
      </c>
      <c r="R19" s="111">
        <v>5</v>
      </c>
      <c r="S19" s="111">
        <v>6</v>
      </c>
    </row>
    <row r="20" spans="1:19" ht="73.5" customHeight="1">
      <c r="A20" s="393" t="s">
        <v>142</v>
      </c>
      <c r="B20" s="394"/>
      <c r="C20" s="394"/>
      <c r="D20" s="395"/>
      <c r="E20" s="92">
        <f>'【対象機関のみ実績報告に添付】別紙２（2.0％超部分算定シート'!I8</f>
        <v>12000</v>
      </c>
      <c r="F20" s="95" t="str">
        <f>'【対象機関のみ実績報告に添付】別紙２（2.0％超部分算定シート'!J8</f>
        <v>○</v>
      </c>
      <c r="G20" s="92">
        <f>'【対象機関のみ実績報告に添付】別紙２（2.0％超部分算定シート'!K8</f>
        <v>4000</v>
      </c>
      <c r="H20" s="393" t="s">
        <v>142</v>
      </c>
      <c r="I20" s="394"/>
      <c r="J20" s="394"/>
      <c r="K20" s="395"/>
      <c r="L20" s="92">
        <f>'【対象機関のみ実績報告に添付】別紙２（2.0％超部分算定シート'!L8</f>
        <v>168000</v>
      </c>
      <c r="M20" s="122" t="s">
        <v>143</v>
      </c>
    </row>
  </sheetData>
  <mergeCells count="7">
    <mergeCell ref="H20:K20"/>
    <mergeCell ref="A20:D20"/>
    <mergeCell ref="A2:L2"/>
    <mergeCell ref="A8:G8"/>
    <mergeCell ref="H8:L8"/>
    <mergeCell ref="A14:D14"/>
    <mergeCell ref="H14:K14"/>
  </mergeCells>
  <phoneticPr fontId="36"/>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9784CDFC-5BF5-4591-BA62-7394FFA4760B}">
      <formula1>"○,×"</formula1>
    </dataValidation>
  </dataValidations>
  <printOptions horizontalCentered="1"/>
  <pageMargins left="0.70866141732283472" right="0.70866141732283472" top="0.74803149606299213" bottom="0.55118110236220474" header="0.31496062992125984" footer="0.31496062992125984"/>
  <pageSetup paperSize="9" scale="4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00B0F0"/>
    <pageSetUpPr fitToPage="1"/>
  </sheetPr>
  <dimension ref="A1:O8"/>
  <sheetViews>
    <sheetView view="pageBreakPreview" zoomScale="74" zoomScaleNormal="100" zoomScaleSheetLayoutView="70" workbookViewId="0">
      <selection activeCell="K17" sqref="K17"/>
    </sheetView>
  </sheetViews>
  <sheetFormatPr defaultRowHeight="13.5"/>
  <cols>
    <col min="1" max="1" width="37.875" style="71" customWidth="1"/>
    <col min="2" max="5" width="15.125" style="72" customWidth="1"/>
    <col min="6" max="6" width="16.5" style="72" customWidth="1"/>
    <col min="7" max="7" width="24.25" style="72" customWidth="1"/>
    <col min="8" max="8" width="19.75" style="72" customWidth="1"/>
    <col min="9" max="9" width="22.125" style="72" customWidth="1"/>
    <col min="10" max="11" width="18.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5" ht="51" customHeight="1">
      <c r="A1" s="69" t="s">
        <v>201</v>
      </c>
      <c r="B1" s="399" t="s">
        <v>144</v>
      </c>
      <c r="C1" s="399"/>
      <c r="D1" s="399"/>
      <c r="E1" s="399"/>
      <c r="F1" s="399"/>
      <c r="G1" s="399"/>
      <c r="H1" s="399"/>
      <c r="I1" s="399"/>
      <c r="J1" s="399"/>
      <c r="K1" s="399"/>
      <c r="L1" s="96"/>
    </row>
    <row r="2" spans="1:15" ht="41.25" customHeight="1">
      <c r="A2" s="400" t="s">
        <v>103</v>
      </c>
      <c r="B2" s="401"/>
      <c r="C2" s="401"/>
      <c r="D2" s="401"/>
      <c r="E2" s="401"/>
      <c r="F2" s="401"/>
      <c r="G2" s="401"/>
      <c r="H2" s="401"/>
      <c r="I2" s="401"/>
      <c r="J2" s="401"/>
      <c r="K2" s="402"/>
      <c r="L2" s="85" t="s">
        <v>105</v>
      </c>
      <c r="M2" s="121"/>
    </row>
    <row r="3" spans="1:15" ht="33" customHeight="1">
      <c r="A3" s="81" t="str">
        <f>'【実績報告】賃上げ支援事業実績報告書（別記２）'!A9</f>
        <v>対象職員の賃金改善実績の有無（右欄に○・×を記載）</v>
      </c>
      <c r="B3" s="97"/>
      <c r="C3" s="97"/>
      <c r="D3" s="97"/>
      <c r="E3" s="97"/>
      <c r="F3" s="97"/>
      <c r="G3" s="97"/>
      <c r="H3" s="97"/>
      <c r="I3" s="97"/>
      <c r="J3" s="97"/>
      <c r="K3" s="98"/>
      <c r="L3" s="84" t="s">
        <v>130</v>
      </c>
      <c r="M3" s="122" t="s">
        <v>145</v>
      </c>
      <c r="N3" s="71" t="s">
        <v>89</v>
      </c>
      <c r="O3" s="71" t="s">
        <v>76</v>
      </c>
    </row>
    <row r="4" spans="1:15" ht="72.75" customHeight="1">
      <c r="A4" s="86" t="s">
        <v>100</v>
      </c>
      <c r="B4" s="87" t="s">
        <v>146</v>
      </c>
      <c r="C4" s="87" t="s">
        <v>147</v>
      </c>
      <c r="D4" s="87" t="s">
        <v>148</v>
      </c>
      <c r="E4" s="87" t="s">
        <v>149</v>
      </c>
      <c r="F4" s="87" t="s">
        <v>150</v>
      </c>
      <c r="G4" s="87" t="s">
        <v>151</v>
      </c>
      <c r="H4" s="87" t="s">
        <v>152</v>
      </c>
      <c r="I4" s="87" t="s">
        <v>138</v>
      </c>
      <c r="J4" s="87" t="s">
        <v>153</v>
      </c>
      <c r="K4" s="87" t="s">
        <v>140</v>
      </c>
      <c r="L4" s="87" t="s">
        <v>105</v>
      </c>
      <c r="M4" s="122" t="s">
        <v>141</v>
      </c>
    </row>
    <row r="5" spans="1:15" ht="84.75" customHeight="1">
      <c r="A5" s="88" t="s">
        <v>154</v>
      </c>
      <c r="B5" s="90">
        <v>300000</v>
      </c>
      <c r="C5" s="90">
        <v>10000</v>
      </c>
      <c r="D5" s="99">
        <f>C5/B5</f>
        <v>3.3333333333333333E-2</v>
      </c>
      <c r="E5" s="100">
        <f>(D5-0.02)*B5</f>
        <v>3999.9999999999995</v>
      </c>
      <c r="F5" s="101">
        <v>4000</v>
      </c>
      <c r="G5" s="102">
        <v>6</v>
      </c>
      <c r="H5" s="103">
        <v>15</v>
      </c>
      <c r="I5" s="90">
        <v>12000</v>
      </c>
      <c r="J5" s="85" t="str">
        <f>IF(I5&gt;=C5,"○","×")</f>
        <v>○</v>
      </c>
      <c r="K5" s="92">
        <f>((F5*G5*H5)/H5)/G5</f>
        <v>4000</v>
      </c>
      <c r="L5" s="92">
        <f>F5*G5*H5</f>
        <v>360000</v>
      </c>
      <c r="M5" s="122" t="s">
        <v>155</v>
      </c>
    </row>
    <row r="6" spans="1:15" ht="33.75" customHeight="1">
      <c r="A6" s="81" t="str">
        <f>'【実績報告】賃上げ支援事業実績報告書（別記２）'!A15</f>
        <v>（職種内訳）○○の賃金改善実績の有無（右欄に○・×を記載）</v>
      </c>
      <c r="B6" s="82"/>
      <c r="C6" s="82"/>
      <c r="D6" s="82"/>
      <c r="E6" s="82"/>
      <c r="F6" s="82"/>
      <c r="G6" s="82"/>
      <c r="H6" s="82"/>
      <c r="I6" s="82"/>
      <c r="J6" s="82"/>
      <c r="K6" s="83"/>
      <c r="L6" s="84" t="s">
        <v>130</v>
      </c>
      <c r="M6" s="122" t="s">
        <v>145</v>
      </c>
      <c r="N6" s="71" t="s">
        <v>89</v>
      </c>
      <c r="O6" s="71" t="s">
        <v>76</v>
      </c>
    </row>
    <row r="7" spans="1:15" ht="63" customHeight="1">
      <c r="A7" s="86" t="s">
        <v>100</v>
      </c>
      <c r="B7" s="87" t="s">
        <v>146</v>
      </c>
      <c r="C7" s="87" t="s">
        <v>147</v>
      </c>
      <c r="D7" s="87" t="s">
        <v>148</v>
      </c>
      <c r="E7" s="87" t="s">
        <v>149</v>
      </c>
      <c r="F7" s="87" t="s">
        <v>150</v>
      </c>
      <c r="G7" s="87" t="s">
        <v>151</v>
      </c>
      <c r="H7" s="87" t="s">
        <v>152</v>
      </c>
      <c r="I7" s="87" t="s">
        <v>138</v>
      </c>
      <c r="J7" s="87" t="s">
        <v>153</v>
      </c>
      <c r="K7" s="87" t="s">
        <v>140</v>
      </c>
      <c r="L7" s="87" t="s">
        <v>105</v>
      </c>
      <c r="M7" s="122"/>
    </row>
    <row r="8" spans="1:15" ht="84.75" customHeight="1">
      <c r="A8" s="88" t="s">
        <v>154</v>
      </c>
      <c r="B8" s="90">
        <v>250000</v>
      </c>
      <c r="C8" s="90">
        <v>10000</v>
      </c>
      <c r="D8" s="99">
        <f>C8/B8</f>
        <v>0.04</v>
      </c>
      <c r="E8" s="100">
        <f>(D8-0.02)*B8</f>
        <v>5000</v>
      </c>
      <c r="F8" s="101">
        <v>4000</v>
      </c>
      <c r="G8" s="102">
        <v>6</v>
      </c>
      <c r="H8" s="103">
        <v>7</v>
      </c>
      <c r="I8" s="90">
        <v>12000</v>
      </c>
      <c r="J8" s="85" t="str">
        <f>IF(I8&gt;=C8,"○","×")</f>
        <v>○</v>
      </c>
      <c r="K8" s="92">
        <f>((F8*G8*H8)/H8)/G8</f>
        <v>4000</v>
      </c>
      <c r="L8" s="92">
        <f>F8*G8*H8</f>
        <v>168000</v>
      </c>
      <c r="M8" s="122" t="s">
        <v>155</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AF6DA1F4-2CA1-4B6F-8DF2-190BD0C92DAA}">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【申請時添付】別紙1</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【申請時添付】別紙1!Print_Area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2026-04-07T11:05:00Z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