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updateLinks="always"/>
  <mc:AlternateContent xmlns:mc="http://schemas.openxmlformats.org/markup-compatibility/2006">
    <mc:Choice Requires="x15">
      <x15ac:absPath xmlns:x15ac="http://schemas.microsoft.com/office/spreadsheetml/2010/11/ac" url="Z:\100 NASより移行(R4.9)\医務係\R7\個別業務\27  医療分野賃上げ・物価上昇対策支援事業\01 交付要綱\04 実績報告様式の変更\HP掲載様式\"/>
    </mc:Choice>
  </mc:AlternateContent>
  <xr:revisionPtr revIDLastSave="0" documentId="13_ncr:1_{21A9B795-69A6-4E12-9EDC-04652124EB04}" xr6:coauthVersionLast="47" xr6:coauthVersionMax="47" xr10:uidLastSave="{00000000-0000-0000-0000-000000000000}"/>
  <bookViews>
    <workbookView xWindow="-28920" yWindow="-4770" windowWidth="29040" windowHeight="1572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施設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【総額及び平均額】賃上げ支援事業実績報告書!$A$9:$W$45</definedName>
    <definedName name="_xlnm._FilterDatabase" localSheetId="3" hidden="1">'【総額及び平均額】賃上げ支援事業実績報告書（法人単位）'!$A$9:$W$45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【総額及び平均額】賃上げ支援事業実績報告書!$A$1:$G$45</definedName>
    <definedName name="_xlnm.Print_Area" localSheetId="3">'【総額及び平均額】賃上げ支援事業実績報告書（法人単位）'!$A$1:$G$45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122" l="1"/>
  <c r="G40" i="122"/>
  <c r="G35" i="122"/>
  <c r="G30" i="122"/>
  <c r="G25" i="122"/>
  <c r="G20" i="122"/>
  <c r="G45" i="97"/>
  <c r="G40" i="97"/>
  <c r="G35" i="97"/>
  <c r="G30" i="97"/>
  <c r="G25" i="97"/>
  <c r="G20" i="97"/>
  <c r="G13" i="122"/>
  <c r="G44" i="122" l="1"/>
  <c r="G43" i="122"/>
  <c r="G42" i="122"/>
  <c r="G39" i="122"/>
  <c r="G38" i="122"/>
  <c r="G37" i="122"/>
  <c r="G34" i="122"/>
  <c r="G33" i="122"/>
  <c r="G32" i="122"/>
  <c r="G29" i="122"/>
  <c r="G28" i="122"/>
  <c r="G27" i="122"/>
  <c r="G24" i="122"/>
  <c r="G23" i="122"/>
  <c r="G22" i="122"/>
  <c r="G19" i="122"/>
  <c r="G18" i="122"/>
  <c r="G17" i="122"/>
  <c r="G12" i="122"/>
  <c r="G11" i="122"/>
  <c r="G10" i="122"/>
  <c r="G13" i="97"/>
  <c r="G44" i="97"/>
  <c r="G43" i="97"/>
  <c r="G42" i="97"/>
  <c r="G39" i="97"/>
  <c r="G38" i="97"/>
  <c r="G37" i="97"/>
  <c r="G34" i="97"/>
  <c r="G33" i="97"/>
  <c r="G32" i="97"/>
  <c r="G29" i="97"/>
  <c r="G28" i="97"/>
  <c r="G27" i="97"/>
  <c r="G24" i="97"/>
  <c r="G23" i="97"/>
  <c r="G22" i="97"/>
  <c r="G19" i="97"/>
  <c r="G18" i="97"/>
  <c r="G17" i="97"/>
  <c r="G12" i="97"/>
  <c r="G11" i="97"/>
  <c r="G10" i="97"/>
  <c r="D12" i="125" l="1"/>
  <c r="G6" i="122" s="1"/>
  <c r="A2" i="125"/>
  <c r="E4" i="122" s="1"/>
  <c r="I5" i="123" l="1"/>
  <c r="D5" i="123"/>
  <c r="E5" i="123" s="1"/>
  <c r="I4" i="123"/>
  <c r="D4" i="123"/>
  <c r="E4" i="123" s="1"/>
  <c r="G14" i="122" l="1"/>
  <c r="G3" i="122"/>
  <c r="I5" i="111"/>
  <c r="I4" i="111"/>
  <c r="D5" i="111"/>
  <c r="E5" i="111" s="1"/>
  <c r="G5" i="122" l="1"/>
  <c r="E6" i="122" s="1"/>
  <c r="G7" i="122" l="1"/>
  <c r="E7" i="122" s="1"/>
  <c r="G14" i="97"/>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sharedStrings.xml><?xml version="1.0" encoding="utf-8"?>
<sst xmlns="http://schemas.openxmlformats.org/spreadsheetml/2006/main" count="774" uniqueCount="181">
  <si>
    <t>医療機関名</t>
    <rPh sb="0" eb="4">
      <t>イリョウキカン</t>
    </rPh>
    <rPh sb="4" eb="5">
      <t>メイ</t>
    </rPh>
    <phoneticPr fontId="36"/>
  </si>
  <si>
    <t>法人名</t>
    <rPh sb="0" eb="2">
      <t>ホウジン</t>
    </rPh>
    <rPh sb="2" eb="3">
      <t>メイ</t>
    </rPh>
    <phoneticPr fontId="36"/>
  </si>
  <si>
    <t>※都道府県名を選択してください</t>
    <rPh sb="1" eb="5">
      <t>トドウフケン</t>
    </rPh>
    <rPh sb="5" eb="6">
      <t>メイ</t>
    </rPh>
    <rPh sb="7" eb="9">
      <t>センタク</t>
    </rPh>
    <phoneticPr fontId="36"/>
  </si>
  <si>
    <t>01北海道</t>
  </si>
  <si>
    <t>02青森県</t>
    <rPh sb="4" eb="5">
      <t>ケン</t>
    </rPh>
    <phoneticPr fontId="36"/>
  </si>
  <si>
    <t>03岩手県</t>
    <rPh sb="4" eb="5">
      <t>ケン</t>
    </rPh>
    <phoneticPr fontId="36"/>
  </si>
  <si>
    <t>04宮城県</t>
    <phoneticPr fontId="36"/>
  </si>
  <si>
    <t>05秋田県</t>
    <phoneticPr fontId="36"/>
  </si>
  <si>
    <t>06山形県</t>
    <phoneticPr fontId="36"/>
  </si>
  <si>
    <t>07福島県</t>
    <phoneticPr fontId="36"/>
  </si>
  <si>
    <t>08茨城県</t>
    <phoneticPr fontId="36"/>
  </si>
  <si>
    <t>09栃木県</t>
    <phoneticPr fontId="36"/>
  </si>
  <si>
    <t>10群馬県</t>
    <phoneticPr fontId="36"/>
  </si>
  <si>
    <t>11埼玉県</t>
    <phoneticPr fontId="36"/>
  </si>
  <si>
    <t>12千葉県</t>
    <phoneticPr fontId="36"/>
  </si>
  <si>
    <t>13東京都</t>
    <rPh sb="4" eb="5">
      <t>ト</t>
    </rPh>
    <phoneticPr fontId="36"/>
  </si>
  <si>
    <t>14神奈川県</t>
    <phoneticPr fontId="36"/>
  </si>
  <si>
    <t>15新潟県</t>
    <phoneticPr fontId="36"/>
  </si>
  <si>
    <t>16富山県</t>
    <phoneticPr fontId="36"/>
  </si>
  <si>
    <t>17石川県</t>
    <phoneticPr fontId="36"/>
  </si>
  <si>
    <t>18福井県</t>
    <phoneticPr fontId="36"/>
  </si>
  <si>
    <t>19山梨県</t>
    <phoneticPr fontId="36"/>
  </si>
  <si>
    <t>20長野県</t>
    <phoneticPr fontId="36"/>
  </si>
  <si>
    <t>21岐阜県</t>
    <phoneticPr fontId="36"/>
  </si>
  <si>
    <t>22静岡県</t>
    <phoneticPr fontId="36"/>
  </si>
  <si>
    <t>23愛知県</t>
    <phoneticPr fontId="36"/>
  </si>
  <si>
    <t>24三重県</t>
    <phoneticPr fontId="36"/>
  </si>
  <si>
    <t>25滋賀県</t>
    <phoneticPr fontId="36"/>
  </si>
  <si>
    <t>26京都府</t>
    <rPh sb="4" eb="5">
      <t>フ</t>
    </rPh>
    <phoneticPr fontId="36"/>
  </si>
  <si>
    <t>27大阪府</t>
    <rPh sb="4" eb="5">
      <t>フ</t>
    </rPh>
    <phoneticPr fontId="36"/>
  </si>
  <si>
    <t>28兵庫県</t>
    <phoneticPr fontId="36"/>
  </si>
  <si>
    <t>29奈良県</t>
    <phoneticPr fontId="36"/>
  </si>
  <si>
    <t>30和歌山県</t>
    <phoneticPr fontId="36"/>
  </si>
  <si>
    <t>31鳥取県</t>
    <phoneticPr fontId="36"/>
  </si>
  <si>
    <t>32島根県</t>
    <phoneticPr fontId="36"/>
  </si>
  <si>
    <t>33岡山県</t>
    <phoneticPr fontId="36"/>
  </si>
  <si>
    <t>34広島県</t>
    <phoneticPr fontId="36"/>
  </si>
  <si>
    <t>35山口県</t>
    <phoneticPr fontId="36"/>
  </si>
  <si>
    <t>36徳島県</t>
    <phoneticPr fontId="36"/>
  </si>
  <si>
    <t>37香川県</t>
    <phoneticPr fontId="36"/>
  </si>
  <si>
    <t>38愛媛県</t>
    <phoneticPr fontId="36"/>
  </si>
  <si>
    <t>39高知県</t>
    <phoneticPr fontId="36"/>
  </si>
  <si>
    <t>40福岡県</t>
    <phoneticPr fontId="36"/>
  </si>
  <si>
    <t>41佐賀県</t>
    <phoneticPr fontId="36"/>
  </si>
  <si>
    <t>42長崎県</t>
    <phoneticPr fontId="36"/>
  </si>
  <si>
    <t>43熊本県</t>
    <phoneticPr fontId="36"/>
  </si>
  <si>
    <t>44大分県</t>
    <phoneticPr fontId="36"/>
  </si>
  <si>
    <t>45宮崎県</t>
    <phoneticPr fontId="36"/>
  </si>
  <si>
    <t>46鹿児島県</t>
    <phoneticPr fontId="36"/>
  </si>
  <si>
    <t>47沖縄県</t>
    <phoneticPr fontId="36"/>
  </si>
  <si>
    <t>開設者：</t>
    <rPh sb="0" eb="3">
      <t>カイセツシャ</t>
    </rPh>
    <phoneticPr fontId="36"/>
  </si>
  <si>
    <t>（記載要領）</t>
    <rPh sb="1" eb="3">
      <t>キサイ</t>
    </rPh>
    <rPh sb="3" eb="5">
      <t>ヨウリョウ</t>
    </rPh>
    <phoneticPr fontId="36"/>
  </si>
  <si>
    <t>賃金改善の内容</t>
    <rPh sb="0" eb="2">
      <t>チンギン</t>
    </rPh>
    <rPh sb="2" eb="4">
      <t>カイゼン</t>
    </rPh>
    <rPh sb="5" eb="7">
      <t>ナイヨウ</t>
    </rPh>
    <phoneticPr fontId="35"/>
  </si>
  <si>
    <t>　賃上げ（ベースアップ分）（①対象人数×②月額×③月数）</t>
    <rPh sb="1" eb="3">
      <t>チンア</t>
    </rPh>
    <phoneticPr fontId="36"/>
  </si>
  <si>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5"/>
  </si>
  <si>
    <t>賃金改善の総額</t>
    <phoneticPr fontId="35"/>
  </si>
  <si>
    <t>　特別手当（①対象人数×②月額×③月数）</t>
    <rPh sb="1" eb="3">
      <t>トクベツ</t>
    </rPh>
    <rPh sb="3" eb="5">
      <t>テアテ</t>
    </rPh>
    <rPh sb="7" eb="9">
      <t>タイショウ</t>
    </rPh>
    <rPh sb="9" eb="11">
      <t>ニンズウ</t>
    </rPh>
    <rPh sb="13" eb="15">
      <t>ゲツガク</t>
    </rPh>
    <rPh sb="17" eb="19">
      <t>ゲッスウ</t>
    </rPh>
    <phoneticPr fontId="36"/>
  </si>
  <si>
    <t>　一時金（①対象人数×②支給額）</t>
    <rPh sb="1" eb="4">
      <t>イチジキン</t>
    </rPh>
    <rPh sb="6" eb="8">
      <t>タイショウ</t>
    </rPh>
    <rPh sb="8" eb="10">
      <t>ニンズウ</t>
    </rPh>
    <rPh sb="12" eb="15">
      <t>シキュウガク</t>
    </rPh>
    <phoneticPr fontId="36"/>
  </si>
  <si>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6"/>
  </si>
  <si>
    <t>　賃上げ（ベースアップ分）（（①対象人数×②月額×③月数）÷①対象人数）</t>
    <rPh sb="1" eb="3">
      <t>チンア</t>
    </rPh>
    <phoneticPr fontId="36"/>
  </si>
  <si>
    <t>　一時金（（①対象人数×②支給額）÷①対象人数）</t>
    <rPh sb="1" eb="4">
      <t>イチジキン</t>
    </rPh>
    <rPh sb="7" eb="9">
      <t>タイショウ</t>
    </rPh>
    <rPh sb="9" eb="11">
      <t>ニンズウ</t>
    </rPh>
    <rPh sb="13" eb="16">
      <t>シキュウガク</t>
    </rPh>
    <phoneticPr fontId="36"/>
  </si>
  <si>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5"/>
  </si>
  <si>
    <t>交付確定額</t>
    <rPh sb="0" eb="2">
      <t>コウフ</t>
    </rPh>
    <rPh sb="2" eb="5">
      <t>カクテイガク</t>
    </rPh>
    <phoneticPr fontId="35"/>
  </si>
  <si>
    <t>医師の賃金改善実績の有無（右欄に○・×を記載）</t>
    <rPh sb="0" eb="2">
      <t>イシ</t>
    </rPh>
    <phoneticPr fontId="36"/>
  </si>
  <si>
    <t>歯科医師の賃金改善実績の有無（右欄に○・×を記載）</t>
    <rPh sb="0" eb="4">
      <t>シカイシ</t>
    </rPh>
    <phoneticPr fontId="36"/>
  </si>
  <si>
    <t>薬剤師の賃金改善実績の有無（右欄に○・×を記載）</t>
    <rPh sb="0" eb="3">
      <t>ヤクザイシ</t>
    </rPh>
    <phoneticPr fontId="36"/>
  </si>
  <si>
    <t>保健師の賃金改善実績の有無（右欄に○・×を記載）</t>
    <rPh sb="0" eb="3">
      <t>ホケンシ</t>
    </rPh>
    <phoneticPr fontId="36"/>
  </si>
  <si>
    <t>助産師の賃金改善実績の有無（右欄に○・×を記載）</t>
    <rPh sb="0" eb="3">
      <t>ジョサンシ</t>
    </rPh>
    <phoneticPr fontId="36"/>
  </si>
  <si>
    <t>看護師の賃金改善実績の有無（右欄に○・×を記載）</t>
    <rPh sb="0" eb="3">
      <t>カンゴシ</t>
    </rPh>
    <phoneticPr fontId="36"/>
  </si>
  <si>
    <t>準看護師の賃金改善実績の有無（右欄に○・×を記載）</t>
    <rPh sb="0" eb="4">
      <t>ジュンカンゴシ</t>
    </rPh>
    <phoneticPr fontId="36"/>
  </si>
  <si>
    <t>看護補助者の賃金改善実績の有無（右欄に○・×を記載）</t>
    <rPh sb="0" eb="2">
      <t>カンゴ</t>
    </rPh>
    <rPh sb="2" eb="5">
      <t>ホジョシャ</t>
    </rPh>
    <phoneticPr fontId="36"/>
  </si>
  <si>
    <t>理学療法士の賃金改善実績の有無（右欄に○・×を記載）</t>
    <rPh sb="0" eb="2">
      <t>リガク</t>
    </rPh>
    <rPh sb="2" eb="5">
      <t>リョウホウシ</t>
    </rPh>
    <phoneticPr fontId="36"/>
  </si>
  <si>
    <t>作業療法士の賃金改善実績の有無（右欄に○・×を記載）</t>
    <rPh sb="0" eb="2">
      <t>サギョウ</t>
    </rPh>
    <rPh sb="2" eb="5">
      <t>リョウホウシ</t>
    </rPh>
    <phoneticPr fontId="36"/>
  </si>
  <si>
    <t>視能訓練士の賃金改善実績の有無（右欄に○・×を記載）</t>
    <rPh sb="0" eb="2">
      <t>シノウ</t>
    </rPh>
    <rPh sb="2" eb="5">
      <t>クンレンシ</t>
    </rPh>
    <phoneticPr fontId="36"/>
  </si>
  <si>
    <t>言語聴覚士の賃金改善実績の有無（右欄に○・×を記載）</t>
    <rPh sb="0" eb="2">
      <t>ゲンゴ</t>
    </rPh>
    <rPh sb="2" eb="5">
      <t>チョウカクシ</t>
    </rPh>
    <phoneticPr fontId="36"/>
  </si>
  <si>
    <t>義肢装具士の賃金改善実績の有無（右欄に○・×を記載）</t>
    <rPh sb="0" eb="2">
      <t>ギシ</t>
    </rPh>
    <rPh sb="2" eb="5">
      <t>ソウグシ</t>
    </rPh>
    <phoneticPr fontId="36"/>
  </si>
  <si>
    <t>歯科衛生士の賃金改善実績の有無（右欄に○・×を記載）</t>
    <rPh sb="0" eb="2">
      <t>シカ</t>
    </rPh>
    <rPh sb="2" eb="5">
      <t>エイセイシ</t>
    </rPh>
    <phoneticPr fontId="36"/>
  </si>
  <si>
    <t>歯科技工士の賃金改善実績の有無（右欄に○・×を記載）</t>
    <rPh sb="0" eb="2">
      <t>シカ</t>
    </rPh>
    <rPh sb="2" eb="5">
      <t>ギコウシ</t>
    </rPh>
    <phoneticPr fontId="36"/>
  </si>
  <si>
    <t>歯科業務補助者の賃金改善実績の有無（右欄に○・×を記載）</t>
    <rPh sb="0" eb="2">
      <t>シカ</t>
    </rPh>
    <rPh sb="2" eb="4">
      <t>ギョウム</t>
    </rPh>
    <rPh sb="4" eb="7">
      <t>ホジョシャ</t>
    </rPh>
    <phoneticPr fontId="36"/>
  </si>
  <si>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</si>
  <si>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</si>
  <si>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6"/>
  </si>
  <si>
    <t>衛生検査技師の賃金改善実績の有無（右欄に○・×を記載）</t>
    <rPh sb="0" eb="2">
      <t>エイセイ</t>
    </rPh>
    <rPh sb="2" eb="4">
      <t>ケンサ</t>
    </rPh>
    <rPh sb="4" eb="6">
      <t>ギシ</t>
    </rPh>
    <phoneticPr fontId="36"/>
  </si>
  <si>
    <t>臨床工学技士の賃金改善実績の有無（右欄に○・×を記載）</t>
    <rPh sb="0" eb="2">
      <t>リンショウ</t>
    </rPh>
    <rPh sb="2" eb="4">
      <t>コウガク</t>
    </rPh>
    <rPh sb="4" eb="6">
      <t>ギシ</t>
    </rPh>
    <phoneticPr fontId="36"/>
  </si>
  <si>
    <t>管理栄養士の賃金改善実績の有無（右欄に○・×を記載）</t>
    <rPh sb="0" eb="2">
      <t>カンリ</t>
    </rPh>
    <rPh sb="2" eb="5">
      <t>エイヨウシ</t>
    </rPh>
    <phoneticPr fontId="36"/>
  </si>
  <si>
    <t>栄養士の賃金改善実績の有無（右欄に○・×を記載）</t>
    <rPh sb="0" eb="3">
      <t>エイヨウシ</t>
    </rPh>
    <phoneticPr fontId="36"/>
  </si>
  <si>
    <t>精神保健福祉士の賃金改善実績の有無（右欄に○・×を記載）</t>
    <rPh sb="0" eb="2">
      <t>セイシン</t>
    </rPh>
    <rPh sb="2" eb="4">
      <t>ホケン</t>
    </rPh>
    <rPh sb="4" eb="7">
      <t>フクシシ</t>
    </rPh>
    <phoneticPr fontId="36"/>
  </si>
  <si>
    <t>社会福祉士の賃金改善実績の有無（右欄に○・×を記載）</t>
    <rPh sb="0" eb="2">
      <t>シャカイ</t>
    </rPh>
    <rPh sb="2" eb="5">
      <t>フクシシ</t>
    </rPh>
    <phoneticPr fontId="36"/>
  </si>
  <si>
    <t>介護福祉士の賃金改善実績の有無（右欄に○・×を記載）</t>
    <rPh sb="0" eb="2">
      <t>カイゴ</t>
    </rPh>
    <rPh sb="2" eb="5">
      <t>フクシシ</t>
    </rPh>
    <phoneticPr fontId="36"/>
  </si>
  <si>
    <t>保育士の賃金改善実績の有無（右欄に○・×を記載）</t>
    <rPh sb="0" eb="3">
      <t>ホイクシ</t>
    </rPh>
    <phoneticPr fontId="36"/>
  </si>
  <si>
    <t>救急救命士の賃金改善実績の有無（右欄に○・×を記載）</t>
    <rPh sb="0" eb="2">
      <t>キュウキュウ</t>
    </rPh>
    <rPh sb="2" eb="5">
      <t>キュウメイシ</t>
    </rPh>
    <phoneticPr fontId="36"/>
  </si>
  <si>
    <t>あん摩マッサージ指圧師・はり師・きゆう師の賃金改善実績の有無（右欄に○・×を記載）</t>
    <rPh sb="2" eb="3">
      <t>マ</t>
    </rPh>
    <rPh sb="8" eb="11">
      <t>シアツシ</t>
    </rPh>
    <rPh sb="14" eb="15">
      <t>シ</t>
    </rPh>
    <rPh sb="19" eb="20">
      <t>シ</t>
    </rPh>
    <phoneticPr fontId="36"/>
  </si>
  <si>
    <t>柔道整復師の賃金改善実績の有無（右欄に○・×を記載）</t>
    <rPh sb="0" eb="2">
      <t>ジュウドウ</t>
    </rPh>
    <rPh sb="2" eb="5">
      <t>セイフクシ</t>
    </rPh>
    <phoneticPr fontId="36"/>
  </si>
  <si>
    <t>公認心理師の賃金改善実績の有無（右欄に○・×を記載）</t>
    <rPh sb="0" eb="2">
      <t>コウニン</t>
    </rPh>
    <rPh sb="2" eb="4">
      <t>シンリ</t>
    </rPh>
    <rPh sb="4" eb="5">
      <t>シ</t>
    </rPh>
    <phoneticPr fontId="36"/>
  </si>
  <si>
    <t>診療情報管理士の賃金改善実績の有無（右欄に○・×を記載）</t>
    <rPh sb="0" eb="2">
      <t>シンリョウ</t>
    </rPh>
    <rPh sb="2" eb="4">
      <t>ジョウホウ</t>
    </rPh>
    <rPh sb="4" eb="6">
      <t>カンリ</t>
    </rPh>
    <rPh sb="6" eb="7">
      <t>シ</t>
    </rPh>
    <phoneticPr fontId="36"/>
  </si>
  <si>
    <t>医師事務作業補助者の賃金改善実績の有無（右欄に○・×を記載）</t>
    <rPh sb="0" eb="2">
      <t>イシ</t>
    </rPh>
    <rPh sb="2" eb="4">
      <t>ジム</t>
    </rPh>
    <rPh sb="4" eb="6">
      <t>サギョウ</t>
    </rPh>
    <rPh sb="6" eb="9">
      <t>ホジョシャ</t>
    </rPh>
    <phoneticPr fontId="36"/>
  </si>
  <si>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6"/>
  </si>
  <si>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6"/>
  </si>
  <si>
    <t>１名あたり平均額</t>
    <phoneticPr fontId="35"/>
  </si>
  <si>
    <t>③月数</t>
    <rPh sb="1" eb="3">
      <t>ゲッスウ</t>
    </rPh>
    <phoneticPr fontId="35"/>
  </si>
  <si>
    <t>①対象人数
（常勤換算数）</t>
    <rPh sb="1" eb="3">
      <t>タイショウ</t>
    </rPh>
    <rPh sb="3" eb="5">
      <t>ニンズウ</t>
    </rPh>
    <rPh sb="7" eb="9">
      <t>ジョウキン</t>
    </rPh>
    <rPh sb="9" eb="11">
      <t>カンサン</t>
    </rPh>
    <rPh sb="11" eb="12">
      <t>スウ</t>
    </rPh>
    <phoneticPr fontId="35"/>
  </si>
  <si>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5"/>
  </si>
  <si>
    <t>令和７年度の対象職員のベースアップについて、令和７年３月31日時点の賃金水準と比較して2.0％を上回って実施している場合は、令和７年12月から令和８年５月までの間の当該2.0％を上回る部分</t>
    <phoneticPr fontId="35"/>
  </si>
  <si>
    <t>Ⅲ　令和７年度中の賃金改善割合</t>
    <rPh sb="2" eb="4">
      <t>レイワ</t>
    </rPh>
    <rPh sb="5" eb="7">
      <t>ネンド</t>
    </rPh>
    <rPh sb="7" eb="8">
      <t>チュウ</t>
    </rPh>
    <rPh sb="9" eb="11">
      <t>チンギン</t>
    </rPh>
    <rPh sb="11" eb="13">
      <t>カイゼン</t>
    </rPh>
    <rPh sb="13" eb="15">
      <t>ワリアイ</t>
    </rPh>
    <phoneticPr fontId="35"/>
  </si>
  <si>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5"/>
  </si>
  <si>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5"/>
  </si>
  <si>
    <t>Ⅳ　本事業の支給額を充てられる上限月額</t>
    <rPh sb="2" eb="3">
      <t>ホン</t>
    </rPh>
    <rPh sb="3" eb="5">
      <t>ジギョウ</t>
    </rPh>
    <rPh sb="6" eb="9">
      <t>シキュウガク</t>
    </rPh>
    <rPh sb="10" eb="11">
      <t>ア</t>
    </rPh>
    <rPh sb="15" eb="17">
      <t>ジョウゲン</t>
    </rPh>
    <rPh sb="17" eb="19">
      <t>ゲツガク</t>
    </rPh>
    <phoneticPr fontId="35"/>
  </si>
  <si>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5"/>
  </si>
  <si>
    <t>Ⅶ　対象人数
（常勤換算数）</t>
    <rPh sb="2" eb="4">
      <t>タイショウ</t>
    </rPh>
    <rPh sb="4" eb="6">
      <t>ニンズウ</t>
    </rPh>
    <rPh sb="8" eb="10">
      <t>ジョウキン</t>
    </rPh>
    <rPh sb="10" eb="12">
      <t>カンサン</t>
    </rPh>
    <rPh sb="12" eb="13">
      <t>スウ</t>
    </rPh>
    <phoneticPr fontId="35"/>
  </si>
  <si>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5"/>
  </si>
  <si>
    <t>　基本給の引き上げ（①対象人数×②月額×③月数）÷①対象人数）</t>
    <rPh sb="1" eb="4">
      <t>キホンキュウ</t>
    </rPh>
    <rPh sb="5" eb="6">
      <t>ヒ</t>
    </rPh>
    <rPh sb="7" eb="8">
      <t>ア</t>
    </rPh>
    <phoneticPr fontId="36"/>
  </si>
  <si>
    <t>　毎月決まって支払われる手当の引き上げ（①対象人数×②月額×③月数）÷①対象人数）</t>
    <rPh sb="1" eb="3">
      <t>マイゲツ</t>
    </rPh>
    <rPh sb="3" eb="4">
      <t>キ</t>
    </rPh>
    <rPh sb="7" eb="9">
      <t>シハラ</t>
    </rPh>
    <rPh sb="12" eb="14">
      <t>テアテ</t>
    </rPh>
    <rPh sb="15" eb="16">
      <t>ヒ</t>
    </rPh>
    <rPh sb="17" eb="18">
      <t>ア</t>
    </rPh>
    <phoneticPr fontId="36"/>
  </si>
  <si>
    <t>賃金改善（全体）の内容</t>
    <rPh sb="0" eb="2">
      <t>チンギン</t>
    </rPh>
    <rPh sb="2" eb="4">
      <t>カイゼン</t>
    </rPh>
    <rPh sb="5" eb="7">
      <t>ゼンタイ</t>
    </rPh>
    <rPh sb="9" eb="11">
      <t>ナイヨウ</t>
    </rPh>
    <phoneticPr fontId="35"/>
  </si>
  <si>
    <t>②月額または
月額換算額</t>
    <rPh sb="1" eb="3">
      <t>ゲツガク</t>
    </rPh>
    <rPh sb="7" eb="9">
      <t>ゲツガク</t>
    </rPh>
    <rPh sb="9" eb="11">
      <t>カンサン</t>
    </rPh>
    <rPh sb="11" eb="12">
      <t>ガク</t>
    </rPh>
    <phoneticPr fontId="35"/>
  </si>
  <si>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6"/>
  </si>
  <si>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5"/>
  </si>
  <si>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5"/>
  </si>
  <si>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5"/>
  </si>
  <si>
    <t>❸－❷：返還額（千円未満切り捨て）</t>
    <rPh sb="4" eb="7">
      <t>ヘンカンガク</t>
    </rPh>
    <rPh sb="8" eb="10">
      <t>センエン</t>
    </rPh>
    <rPh sb="10" eb="12">
      <t>ミマン</t>
    </rPh>
    <rPh sb="12" eb="13">
      <t>キ</t>
    </rPh>
    <rPh sb="14" eb="15">
      <t>ス</t>
    </rPh>
    <phoneticPr fontId="35"/>
  </si>
  <si>
    <t>賃金改善に係る診療報酬及び他の補助金等を受けた場合その額（直接入力）</t>
    <rPh sb="29" eb="31">
      <t>チョクセツ</t>
    </rPh>
    <rPh sb="31" eb="33">
      <t>ニュウリョク</t>
    </rPh>
    <phoneticPr fontId="35"/>
  </si>
  <si>
    <t>❶：賃金改善の総額（自動計算）</t>
    <rPh sb="2" eb="4">
      <t>チンギン</t>
    </rPh>
    <rPh sb="4" eb="6">
      <t>カイゼン</t>
    </rPh>
    <rPh sb="7" eb="9">
      <t>ソウガク</t>
    </rPh>
    <rPh sb="10" eb="12">
      <t>ジドウ</t>
    </rPh>
    <rPh sb="12" eb="14">
      <t>ケイサン</t>
    </rPh>
    <phoneticPr fontId="35"/>
  </si>
  <si>
    <t>賃金改善の総額
（自動計算）</t>
    <rPh sb="9" eb="11">
      <t>ジドウ</t>
    </rPh>
    <rPh sb="11" eb="13">
      <t>ケイサン</t>
    </rPh>
    <phoneticPr fontId="35"/>
  </si>
  <si>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6"/>
  </si>
  <si>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6"/>
  </si>
  <si>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5"/>
  </si>
  <si>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5"/>
  </si>
  <si>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5"/>
  </si>
  <si>
    <t>賃金改善の内容（※）</t>
    <rPh sb="0" eb="2">
      <t>チンギン</t>
    </rPh>
    <rPh sb="2" eb="4">
      <t>カイゼン</t>
    </rPh>
    <rPh sb="5" eb="7">
      <t>ナイヨウ</t>
    </rPh>
    <phoneticPr fontId="35"/>
  </si>
  <si>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5"/>
  </si>
  <si>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6"/>
  </si>
  <si>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5"/>
  </si>
  <si>
    <t>交付決定額</t>
    <rPh sb="0" eb="2">
      <t>コウフ</t>
    </rPh>
    <rPh sb="2" eb="5">
      <t>ケッテイガク</t>
    </rPh>
    <phoneticPr fontId="35"/>
  </si>
  <si>
    <t>総額</t>
    <rPh sb="0" eb="2">
      <t>ソウガク</t>
    </rPh>
    <phoneticPr fontId="35"/>
  </si>
  <si>
    <t>給付金の対象となった賃金改善の総額</t>
    <rPh sb="0" eb="3">
      <t>キュウフキン</t>
    </rPh>
    <rPh sb="4" eb="6">
      <t>タイショウ</t>
    </rPh>
    <rPh sb="10" eb="12">
      <t>チンギン</t>
    </rPh>
    <phoneticPr fontId="35"/>
  </si>
  <si>
    <t>賃金改善（法人全体）の内容</t>
    <rPh sb="0" eb="2">
      <t>チンギン</t>
    </rPh>
    <rPh sb="2" eb="4">
      <t>カイゼン</t>
    </rPh>
    <rPh sb="5" eb="7">
      <t>ホウジン</t>
    </rPh>
    <rPh sb="7" eb="9">
      <t>ゼンタイ</t>
    </rPh>
    <rPh sb="11" eb="13">
      <t>ナイヨウ</t>
    </rPh>
    <phoneticPr fontId="35"/>
  </si>
  <si>
    <t>事務職員の賃金改善の内容</t>
    <rPh sb="0" eb="2">
      <t>ジム</t>
    </rPh>
    <rPh sb="2" eb="4">
      <t>ショクイン</t>
    </rPh>
    <rPh sb="5" eb="7">
      <t>チンギン</t>
    </rPh>
    <rPh sb="7" eb="9">
      <t>カイゼン</t>
    </rPh>
    <rPh sb="10" eb="12">
      <t>ナイヨウ</t>
    </rPh>
    <phoneticPr fontId="35"/>
  </si>
  <si>
    <t>看護補助者の賃金改善の内容</t>
    <rPh sb="0" eb="2">
      <t>カンゴ</t>
    </rPh>
    <rPh sb="2" eb="5">
      <t>ホジョシャ</t>
    </rPh>
    <rPh sb="6" eb="8">
      <t>チンギン</t>
    </rPh>
    <rPh sb="8" eb="10">
      <t>カイゼン</t>
    </rPh>
    <rPh sb="11" eb="13">
      <t>ナイヨウ</t>
    </rPh>
    <phoneticPr fontId="35"/>
  </si>
  <si>
    <t>薬剤師の賃金改善の内容</t>
    <rPh sb="0" eb="3">
      <t>ヤクザイシ</t>
    </rPh>
    <rPh sb="4" eb="6">
      <t>チンギン</t>
    </rPh>
    <rPh sb="6" eb="8">
      <t>カイゼン</t>
    </rPh>
    <rPh sb="9" eb="11">
      <t>ナイヨウ</t>
    </rPh>
    <phoneticPr fontId="35"/>
  </si>
  <si>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5"/>
  </si>
  <si>
    <t>❷≧❸の判定（×は返還あり）</t>
    <rPh sb="4" eb="6">
      <t>ハンテイ</t>
    </rPh>
    <rPh sb="9" eb="11">
      <t>ヘンカン</t>
    </rPh>
    <phoneticPr fontId="35"/>
  </si>
  <si>
    <t>❷≧❸の判定（×は返還あり）</t>
    <rPh sb="4" eb="6">
      <t>ハンテイ</t>
    </rPh>
    <phoneticPr fontId="35"/>
  </si>
  <si>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6"/>
  </si>
  <si>
    <t>施設数（自動計算）</t>
    <rPh sb="0" eb="3">
      <t>シセツスウ</t>
    </rPh>
    <rPh sb="4" eb="6">
      <t>ジドウ</t>
    </rPh>
    <rPh sb="6" eb="8">
      <t>ケイサン</t>
    </rPh>
    <phoneticPr fontId="35"/>
  </si>
  <si>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5"/>
  </si>
  <si>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5"/>
  </si>
  <si>
    <t>有床診療所の名称：</t>
    <rPh sb="0" eb="2">
      <t>ユウショウ</t>
    </rPh>
    <rPh sb="2" eb="5">
      <t>シンリョウジョ</t>
    </rPh>
    <rPh sb="6" eb="8">
      <t>メイショウ</t>
    </rPh>
    <phoneticPr fontId="36"/>
  </si>
  <si>
    <t>②月額または
月額換算額</t>
    <rPh sb="1" eb="3">
      <t>ゲツガク</t>
    </rPh>
    <phoneticPr fontId="35"/>
  </si>
  <si>
    <t>　基本給の引き上げ</t>
    <rPh sb="1" eb="4">
      <t>キホンキュウ</t>
    </rPh>
    <rPh sb="5" eb="6">
      <t>ヒ</t>
    </rPh>
    <rPh sb="7" eb="8">
      <t>ア</t>
    </rPh>
    <phoneticPr fontId="36"/>
  </si>
  <si>
    <t>　毎月決まって支払われる手当の引き上げ（ベースアップ評価手当の増額など）</t>
    <rPh sb="1" eb="3">
      <t>マイゲツ</t>
    </rPh>
    <rPh sb="3" eb="4">
      <t>キ</t>
    </rPh>
    <rPh sb="7" eb="9">
      <t>シハラ</t>
    </rPh>
    <rPh sb="12" eb="14">
      <t>テアテ</t>
    </rPh>
    <rPh sb="15" eb="16">
      <t>ヒ</t>
    </rPh>
    <rPh sb="17" eb="18">
      <t>ア</t>
    </rPh>
    <rPh sb="26" eb="28">
      <t>ヒョウカ</t>
    </rPh>
    <rPh sb="28" eb="30">
      <t>テアテ</t>
    </rPh>
    <rPh sb="31" eb="33">
      <t>ゾウガク</t>
    </rPh>
    <phoneticPr fontId="36"/>
  </si>
  <si>
    <t>　一時金または特別手当</t>
    <rPh sb="1" eb="4">
      <t>イチジキン</t>
    </rPh>
    <rPh sb="7" eb="9">
      <t>トクベツ</t>
    </rPh>
    <rPh sb="9" eb="11">
      <t>テアテ</t>
    </rPh>
    <phoneticPr fontId="36"/>
  </si>
  <si>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政策上の必要性から把握するものであり、補助金の交付額には影響しません。職種ごとの賃金改善の総額と有床診療所全体の賃金改善の総額が一致しなくても差し支えありません。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ユウショウ</t>
    </rPh>
    <rPh sb="88" eb="91">
      <t>シンリョウジョ</t>
    </rPh>
    <phoneticPr fontId="35"/>
  </si>
  <si>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6"/>
  </si>
  <si>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5"/>
  </si>
  <si>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5"/>
  </si>
  <si>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5"/>
  </si>
  <si>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5"/>
  </si>
  <si>
    <t>○</t>
    <phoneticPr fontId="35"/>
  </si>
  <si>
    <t>×</t>
    <phoneticPr fontId="35"/>
  </si>
  <si>
    <t>開設者（法人の名称等）：</t>
    <rPh sb="0" eb="3">
      <t>カイセツシャ</t>
    </rPh>
    <rPh sb="4" eb="6">
      <t>ホウジン</t>
    </rPh>
    <rPh sb="7" eb="9">
      <t>メイショウ</t>
    </rPh>
    <rPh sb="9" eb="10">
      <t>トウ</t>
    </rPh>
    <phoneticPr fontId="36"/>
  </si>
  <si>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5"/>
  </si>
  <si>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5"/>
  </si>
  <si>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5"/>
  </si>
  <si>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6"/>
  </si>
  <si>
    <r>
      <t>別記様式２（有床診療所）（第８条関係）</t>
    </r>
    <r>
      <rPr>
        <b/>
        <sz val="14"/>
        <color rgb="FFFF0000"/>
        <rFont val="ＭＳ Ｐゴシック"/>
        <family val="3"/>
        <charset val="128"/>
        <scheme val="minor"/>
      </rPr>
      <t>※有床診療所（施設単位）の報告</t>
    </r>
    <rPh sb="20" eb="22">
      <t>ユウショウ</t>
    </rPh>
    <rPh sb="22" eb="25">
      <t>シンリョウジョ</t>
    </rPh>
    <rPh sb="26" eb="28">
      <t>シセツ</t>
    </rPh>
    <rPh sb="28" eb="30">
      <t>タンイ</t>
    </rPh>
    <rPh sb="32" eb="34">
      <t>ホウコク</t>
    </rPh>
    <phoneticPr fontId="36"/>
  </si>
  <si>
    <r>
      <t xml:space="preserve">別紙２（有床診療所）（第８条関係）
</t>
    </r>
    <r>
      <rPr>
        <b/>
        <sz val="14"/>
        <color rgb="FFFF0000"/>
        <rFont val="ＭＳ Ｐゴシック"/>
        <family val="3"/>
        <charset val="128"/>
        <scheme val="minor"/>
      </rPr>
      <t>※有床診療所（施設単位）の報告</t>
    </r>
    <rPh sb="19" eb="21">
      <t>ユウショウ</t>
    </rPh>
    <rPh sb="21" eb="24">
      <t>シンリョウジョ</t>
    </rPh>
    <rPh sb="25" eb="27">
      <t>シセツ</t>
    </rPh>
    <rPh sb="27" eb="29">
      <t>タンイ</t>
    </rPh>
    <rPh sb="31" eb="33">
      <t>ホウコク</t>
    </rPh>
    <phoneticPr fontId="36"/>
  </si>
  <si>
    <r>
      <t xml:space="preserve">別紙２（有床診療所）（第８条関係）
</t>
    </r>
    <r>
      <rPr>
        <b/>
        <sz val="14"/>
        <color rgb="FFFF0000"/>
        <rFont val="ＭＳ Ｐゴシック"/>
        <family val="3"/>
        <charset val="128"/>
        <scheme val="minor"/>
      </rPr>
      <t>※有床診療所（法人単位）の報告</t>
    </r>
    <rPh sb="19" eb="21">
      <t>ユウショウ</t>
    </rPh>
    <rPh sb="21" eb="24">
      <t>シンリョウジョ</t>
    </rPh>
    <rPh sb="25" eb="27">
      <t>ホウジン</t>
    </rPh>
    <rPh sb="27" eb="29">
      <t>タンイ</t>
    </rPh>
    <rPh sb="31" eb="33">
      <t>ホウコク</t>
    </rPh>
    <phoneticPr fontId="36"/>
  </si>
  <si>
    <r>
      <t>別記様式２（有床診療所）（第８条関係）</t>
    </r>
    <r>
      <rPr>
        <b/>
        <sz val="14"/>
        <color rgb="FFFF0000"/>
        <rFont val="ＭＳ Ｐゴシック"/>
        <family val="3"/>
        <charset val="128"/>
        <scheme val="minor"/>
      </rPr>
      <t>※有床診療所（法人単位）の報告</t>
    </r>
    <rPh sb="20" eb="22">
      <t>ユウショウ</t>
    </rPh>
    <rPh sb="22" eb="25">
      <t>シンリョウジョ</t>
    </rPh>
    <rPh sb="26" eb="28">
      <t>ホウジン</t>
    </rPh>
    <rPh sb="28" eb="30">
      <t>タンイ</t>
    </rPh>
    <rPh sb="32" eb="34">
      <t>ホウコク</t>
    </rPh>
    <phoneticPr fontId="36"/>
  </si>
  <si>
    <t>❸：賃上げ支援事業の交付決定額（直接入力）</t>
    <rPh sb="2" eb="4">
      <t>チンア</t>
    </rPh>
    <rPh sb="5" eb="7">
      <t>シエン</t>
    </rPh>
    <rPh sb="7" eb="9">
      <t>ジギョウ</t>
    </rPh>
    <rPh sb="10" eb="12">
      <t>コウフ</t>
    </rPh>
    <rPh sb="12" eb="14">
      <t>ケッテイ</t>
    </rPh>
    <rPh sb="14" eb="15">
      <t>ガク</t>
    </rPh>
    <rPh sb="16" eb="18">
      <t>チョクセツ</t>
    </rPh>
    <rPh sb="18" eb="20">
      <t>ニュウリョク</t>
    </rPh>
    <phoneticPr fontId="35"/>
  </si>
  <si>
    <t>❸：賃上げ支援事業の交付決定額（対象施設報告シートから自動転記）</t>
    <rPh sb="2" eb="4">
      <t>チンア</t>
    </rPh>
    <rPh sb="5" eb="7">
      <t>シエン</t>
    </rPh>
    <rPh sb="7" eb="9">
      <t>ジギョウ</t>
    </rPh>
    <rPh sb="10" eb="12">
      <t>コウフ</t>
    </rPh>
    <rPh sb="12" eb="14">
      <t>ケッテイ</t>
    </rPh>
    <rPh sb="14" eb="15">
      <t>ガク</t>
    </rPh>
    <rPh sb="16" eb="18">
      <t>タイショウ</t>
    </rPh>
    <rPh sb="18" eb="20">
      <t>シセツ</t>
    </rPh>
    <rPh sb="20" eb="22">
      <t>ホウコク</t>
    </rPh>
    <rPh sb="27" eb="29">
      <t>ジドウ</t>
    </rPh>
    <rPh sb="29" eb="31">
      <t>テンキ</t>
    </rPh>
    <phoneticPr fontId="35"/>
  </si>
  <si>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シセツ</t>
    </rPh>
    <rPh sb="52" eb="54">
      <t>ハンダン</t>
    </rPh>
    <rPh sb="56" eb="58">
      <t>ケイサン</t>
    </rPh>
    <rPh sb="65" eb="66">
      <t>ネガ</t>
    </rPh>
    <rPh sb="74" eb="75">
      <t>レイ</t>
    </rPh>
    <rPh sb="152" eb="153">
      <t>レイ</t>
    </rPh>
    <rPh sb="196" eb="197">
      <t>レイ</t>
    </rPh>
    <phoneticPr fontId="35"/>
  </si>
  <si>
    <t>医療機関コード</t>
    <rPh sb="0" eb="4">
      <t>イリョウキカン</t>
    </rPh>
    <phoneticPr fontId="35"/>
  </si>
  <si>
    <t>医療機関コード：</t>
    <rPh sb="0" eb="4">
      <t>イリョウキカン</t>
    </rPh>
    <phoneticPr fontId="35"/>
  </si>
  <si>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5"/>
  </si>
  <si>
    <t>左側（E列）：給付金の対象となる補助対象経費が給付金の支給額と同額以上であることを自動で判定します。
右側（G列）：❸は「診療所等賃上げ支援事業」の交付決定通知書から転記してください。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ジドウ</t>
    </rPh>
    <rPh sb="44" eb="46">
      <t>ハンテイ</t>
    </rPh>
    <rPh sb="51" eb="53">
      <t>ミギガワ</t>
    </rPh>
    <rPh sb="55" eb="56">
      <t>レツ</t>
    </rPh>
    <rPh sb="61" eb="65">
      <t>シンリョウジョトウ</t>
    </rPh>
    <rPh sb="65" eb="67">
      <t>チンア</t>
    </rPh>
    <rPh sb="68" eb="70">
      <t>シエン</t>
    </rPh>
    <rPh sb="70" eb="72">
      <t>ジギョウ</t>
    </rPh>
    <rPh sb="74" eb="76">
      <t>コウフ</t>
    </rPh>
    <rPh sb="76" eb="78">
      <t>ケッテイ</t>
    </rPh>
    <rPh sb="78" eb="80">
      <t>ツウチ</t>
    </rPh>
    <rPh sb="80" eb="81">
      <t>ショ</t>
    </rPh>
    <rPh sb="83" eb="85">
      <t>テンキ</t>
    </rPh>
    <phoneticPr fontId="35"/>
  </si>
  <si>
    <t>左側（B列）：開設者名を記載してください。（例：医療法人○○会　理事長　○○　○○）、真ん中（E列）：医療機関コードを入力してください。
右側（G列）：❶は賃金改善の総額が自動入力されます。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4">
      <t>マ</t>
    </rPh>
    <rPh sb="45" eb="46">
      <t>ナカ</t>
    </rPh>
    <rPh sb="48" eb="49">
      <t>レツ</t>
    </rPh>
    <rPh sb="51" eb="55">
      <t>イリョウキカン</t>
    </rPh>
    <rPh sb="59" eb="61">
      <t>ニュウリョク</t>
    </rPh>
    <rPh sb="69" eb="71">
      <t>ミギガワ</t>
    </rPh>
    <rPh sb="73" eb="74">
      <t>レツ</t>
    </rPh>
    <rPh sb="78" eb="80">
      <t>チンギン</t>
    </rPh>
    <rPh sb="80" eb="82">
      <t>カイゼン</t>
    </rPh>
    <rPh sb="83" eb="85">
      <t>ソウガク</t>
    </rPh>
    <rPh sb="86" eb="90">
      <t>ジドウニュウリョク</t>
    </rPh>
    <phoneticPr fontId="35"/>
  </si>
  <si>
    <r>
      <t>左側（B列）：施設の名称を記載してください。（例：医療法人○○会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5"/>
  </si>
  <si>
    <t>交付確定額は賃上げ支援事業の支給額から返還額を除いた額となります。（交付確定額及び返還額は自動計算されます。）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rPh sb="34" eb="39">
      <t>コウフカクテイガク</t>
    </rPh>
    <rPh sb="39" eb="40">
      <t>オヨ</t>
    </rPh>
    <rPh sb="41" eb="44">
      <t>ヘンカンガク</t>
    </rPh>
    <rPh sb="45" eb="49">
      <t>ジドウケイサン</t>
    </rPh>
    <phoneticPr fontId="35"/>
  </si>
  <si>
    <t>左側（E列）：開設者名（法人の名称等）を記載してください。（例：医療法人○○会）
右側（G列）：❶は賃金改善の総額が自動転記されます。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2">
      <t>ジドウテンキ</t>
    </rPh>
    <phoneticPr fontId="35"/>
  </si>
  <si>
    <r>
      <t>左側（E列）：施設の名称を記載してください。（例：医療法人○○会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5"/>
  </si>
  <si>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右側（G列）：❶－❷が自動計算されます。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5"/>
  </si>
  <si>
    <t>左側（E列）：給付金の対象となる補助対象経費が給付金の支給額と同額以上であることを自動で判定します。　
右側（G列）：❸は「対象施設報告シート（法人単位）」から自動転記されます。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ジドウ</t>
    </rPh>
    <rPh sb="44" eb="46">
      <t>ハンテイ</t>
    </rPh>
    <rPh sb="52" eb="54">
      <t>ミギガワ</t>
    </rPh>
    <rPh sb="56" eb="57">
      <t>レツ</t>
    </rPh>
    <rPh sb="80" eb="82">
      <t>ジドウ</t>
    </rPh>
    <rPh sb="82" eb="84">
      <t>テンキ</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</si>
</sst>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quot;人&quot;"/>
    <numFmt numFmtId="178" formatCode="0.0%"/>
    <numFmt numFmtId="179" formatCode="#,##0&quot;ヶ月分&quot;"/>
    <numFmt numFmtId="180" formatCode="#,##0&quot;ヶ月&quot;"/>
    <numFmt numFmtId="181" formatCode="#,##0.0&quot;人&quot;"/>
  </numFmts>
  <fonts count="5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11"/>
      <name val="ＭＳ Ｐゴシック"/>
      <family val="3"/>
      <charset val="128"/>
      <scheme val="minor"/>
    </font>
    <font>
      <b/>
      <u/>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0" borderId="0" applyNumberFormat="0" applyFill="0" applyBorder="0" applyAlignment="0" applyProtection="0">
      <alignment vertical="center"/>
    </xf>
    <xf numFmtId="0" fontId="21" fillId="26" borderId="7" applyNumberFormat="0" applyAlignment="0" applyProtection="0">
      <alignment vertical="center"/>
    </xf>
    <xf numFmtId="0" fontId="22" fillId="27" borderId="0" applyNumberFormat="0" applyBorder="0" applyAlignment="0" applyProtection="0">
      <alignment vertical="center"/>
    </xf>
    <xf numFmtId="0" fontId="18" fillId="28" borderId="8" applyNumberFormat="0" applyFont="0" applyAlignment="0" applyProtection="0">
      <alignment vertical="center"/>
    </xf>
    <xf numFmtId="0" fontId="23" fillId="0" borderId="9" applyNumberFormat="0" applyFill="0" applyAlignment="0" applyProtection="0">
      <alignment vertical="center"/>
    </xf>
    <xf numFmtId="0" fontId="24" fillId="29" borderId="0" applyNumberFormat="0" applyBorder="0" applyAlignment="0" applyProtection="0">
      <alignment vertical="center"/>
    </xf>
    <xf numFmtId="0" fontId="25" fillId="30" borderId="10" applyNumberFormat="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0" borderId="14" applyNumberFormat="0" applyFill="0" applyAlignment="0" applyProtection="0">
      <alignment vertical="center"/>
    </xf>
    <xf numFmtId="0" fontId="31" fillId="30" borderId="15" applyNumberFormat="0" applyAlignment="0" applyProtection="0">
      <alignment vertical="center"/>
    </xf>
    <xf numFmtId="0" fontId="32" fillId="0" borderId="0" applyNumberFormat="0" applyFill="0" applyBorder="0" applyAlignment="0" applyProtection="0">
      <alignment vertical="center"/>
    </xf>
    <xf numFmtId="0" fontId="33" fillId="31" borderId="10" applyNumberFormat="0" applyAlignment="0" applyProtection="0">
      <alignment vertical="center"/>
    </xf>
    <xf numFmtId="0" fontId="34" fillId="32" borderId="0" applyNumberFormat="0" applyBorder="0" applyAlignment="0" applyProtection="0">
      <alignment vertical="center"/>
    </xf>
    <xf numFmtId="0" fontId="17" fillId="0" borderId="0">
      <alignment vertical="center"/>
    </xf>
    <xf numFmtId="0" fontId="16" fillId="0" borderId="0">
      <alignment vertical="center"/>
    </xf>
    <xf numFmtId="0" fontId="38" fillId="0" borderId="0"/>
    <xf numFmtId="38" fontId="38" fillId="0" borderId="0" applyFont="0" applyFill="0" applyBorder="0" applyAlignment="0" applyProtection="0"/>
    <xf numFmtId="0" fontId="40" fillId="0" borderId="0"/>
    <xf numFmtId="38" fontId="40" fillId="0" borderId="0" applyFont="0" applyFill="0" applyBorder="0" applyAlignment="0" applyProtection="0">
      <alignment vertical="center"/>
    </xf>
    <xf numFmtId="0" fontId="18" fillId="0" borderId="0">
      <alignment vertical="center"/>
    </xf>
    <xf numFmtId="0" fontId="18" fillId="0" borderId="0">
      <alignment vertical="center"/>
    </xf>
    <xf numFmtId="0" fontId="39" fillId="0" borderId="0">
      <alignment vertical="center"/>
    </xf>
    <xf numFmtId="38" fontId="18" fillId="0" borderId="0" applyFont="0" applyFill="0" applyBorder="0" applyAlignment="0" applyProtection="0">
      <alignment vertical="center"/>
    </xf>
    <xf numFmtId="0" fontId="41" fillId="0" borderId="0">
      <alignment vertical="center"/>
    </xf>
    <xf numFmtId="0" fontId="15" fillId="0" borderId="0">
      <alignment vertical="center"/>
    </xf>
    <xf numFmtId="38" fontId="15" fillId="0" borderId="0" applyFont="0" applyFill="0" applyBorder="0" applyAlignment="0" applyProtection="0">
      <alignment vertical="center"/>
    </xf>
    <xf numFmtId="0" fontId="41" fillId="0" borderId="0"/>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38" fontId="1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18" fillId="0" borderId="0" applyFont="0" applyFill="0" applyBorder="0" applyAlignment="0" applyProtection="0">
      <alignment vertical="center"/>
    </xf>
    <xf numFmtId="0" fontId="6" fillId="0" borderId="0">
      <alignment vertical="center"/>
    </xf>
    <xf numFmtId="0" fontId="6" fillId="0" borderId="0">
      <alignment vertical="center"/>
    </xf>
  </cellStyleXfs>
  <cellXfs count="92">
    <xf numFmtId="0" fontId="0" fillId="0" borderId="0" xfId="0">
      <alignment vertical="center"/>
    </xf>
    <xf numFmtId="0" fontId="13" fillId="0" borderId="0" xfId="57">
      <alignment vertical="center"/>
    </xf>
    <xf numFmtId="0" fontId="42" fillId="33" borderId="22" xfId="58" applyFont="1" applyFill="1" applyBorder="1">
      <alignment vertical="center"/>
    </xf>
    <xf numFmtId="0" fontId="12" fillId="34" borderId="21" xfId="58" applyFill="1" applyBorder="1">
      <alignment vertical="center"/>
    </xf>
    <xf numFmtId="0" fontId="12" fillId="0" borderId="0" xfId="58">
      <alignment vertical="center"/>
    </xf>
    <xf numFmtId="0" fontId="44" fillId="0" borderId="0" xfId="69" applyFont="1">
      <alignment vertical="center"/>
    </xf>
    <xf numFmtId="0" fontId="7" fillId="0" borderId="0" xfId="69">
      <alignment vertical="center"/>
    </xf>
    <xf numFmtId="0" fontId="7" fillId="0" borderId="0" xfId="69" applyAlignment="1">
      <alignment vertical="center" wrapText="1"/>
    </xf>
    <xf numFmtId="0" fontId="18" fillId="0" borderId="0" xfId="69" applyFont="1" applyAlignment="1">
      <alignment vertical="center" wrapText="1"/>
    </xf>
    <xf numFmtId="0" fontId="30" fillId="37" borderId="5" xfId="69" applyFont="1" applyFill="1" applyBorder="1" applyAlignment="1">
      <alignment vertical="center" wrapText="1"/>
    </xf>
    <xf numFmtId="0" fontId="30" fillId="35" borderId="5" xfId="69" applyFont="1" applyFill="1" applyBorder="1" applyAlignment="1">
      <alignment horizontal="center" vertical="center" wrapText="1"/>
    </xf>
    <xf numFmtId="0" fontId="30" fillId="0" borderId="5" xfId="69" applyFont="1" applyBorder="1" applyAlignment="1">
      <alignment vertical="center" wrapText="1"/>
    </xf>
    <xf numFmtId="0" fontId="44" fillId="0" borderId="0" xfId="69" applyFont="1" applyAlignment="1">
      <alignment horizontal="center" vertical="center"/>
    </xf>
    <xf numFmtId="0" fontId="30" fillId="37" borderId="5" xfId="69" applyFont="1" applyFill="1" applyBorder="1" applyAlignment="1">
      <alignment horizontal="center" vertical="center" wrapText="1"/>
    </xf>
    <xf numFmtId="0" fontId="7" fillId="0" borderId="0" xfId="69" applyAlignment="1">
      <alignment horizontal="center" vertical="center"/>
    </xf>
    <xf numFmtId="0" fontId="0" fillId="0" borderId="0" xfId="69" applyFont="1" applyAlignment="1">
      <alignment vertical="center" wrapText="1"/>
    </xf>
    <xf numFmtId="176" fontId="30" fillId="35" borderId="5" xfId="69" applyNumberFormat="1" applyFont="1" applyFill="1" applyBorder="1" applyAlignment="1">
      <alignment horizontal="center" vertical="center" wrapText="1"/>
    </xf>
    <xf numFmtId="0" fontId="45" fillId="0" borderId="0" xfId="69" applyFont="1" applyProtection="1">
      <alignment vertical="center"/>
      <protection locked="0"/>
    </xf>
    <xf numFmtId="0" fontId="45" fillId="0" borderId="0" xfId="69" applyFont="1" applyAlignment="1" applyProtection="1">
      <alignment horizontal="center" vertical="center"/>
      <protection locked="0"/>
    </xf>
    <xf numFmtId="176" fontId="45" fillId="36" borderId="0" xfId="68" applyNumberFormat="1" applyFont="1" applyFill="1" applyAlignment="1" applyProtection="1">
      <alignment horizontal="right" vertical="center"/>
      <protection locked="0"/>
    </xf>
    <xf numFmtId="176" fontId="45" fillId="36" borderId="0" xfId="69" applyNumberFormat="1" applyFont="1" applyFill="1" applyAlignment="1" applyProtection="1">
      <alignment horizontal="right" vertical="center"/>
      <protection locked="0"/>
    </xf>
    <xf numFmtId="0" fontId="30" fillId="36" borderId="3" xfId="69" applyFont="1" applyFill="1" applyBorder="1" applyAlignment="1">
      <alignment vertical="center" wrapText="1"/>
    </xf>
    <xf numFmtId="0" fontId="30" fillId="0" borderId="0" xfId="58" applyFont="1" applyAlignment="1">
      <alignment vertical="center" wrapText="1"/>
    </xf>
    <xf numFmtId="0" fontId="30" fillId="36" borderId="20" xfId="58" applyFont="1" applyFill="1" applyBorder="1" applyAlignment="1">
      <alignment vertical="center" wrapText="1"/>
    </xf>
    <xf numFmtId="0" fontId="30" fillId="36" borderId="18" xfId="58" applyFont="1" applyFill="1" applyBorder="1" applyAlignment="1">
      <alignment vertical="center" wrapText="1"/>
    </xf>
    <xf numFmtId="0" fontId="30" fillId="36" borderId="17" xfId="58" applyFont="1" applyFill="1" applyBorder="1" applyAlignment="1">
      <alignment vertical="center" wrapText="1"/>
    </xf>
    <xf numFmtId="0" fontId="43" fillId="0" borderId="0" xfId="69" applyFont="1" applyAlignment="1" applyProtection="1">
      <alignment horizontal="right" vertical="center"/>
      <protection locked="0"/>
    </xf>
    <xf numFmtId="176" fontId="30" fillId="0" borderId="5" xfId="69" applyNumberFormat="1" applyFont="1" applyBorder="1" applyAlignment="1">
      <alignment horizontal="center" vertical="center" wrapText="1"/>
    </xf>
    <xf numFmtId="178" fontId="30" fillId="0" borderId="5" xfId="71" applyNumberFormat="1" applyFont="1" applyBorder="1" applyAlignment="1">
      <alignment horizontal="center" vertical="center" wrapText="1"/>
    </xf>
    <xf numFmtId="176" fontId="30" fillId="0" borderId="5" xfId="71" applyNumberFormat="1" applyFont="1" applyBorder="1" applyAlignment="1">
      <alignment horizontal="center" vertical="center" wrapText="1"/>
    </xf>
    <xf numFmtId="176" fontId="30" fillId="35" borderId="5" xfId="71" applyNumberFormat="1" applyFont="1" applyFill="1" applyBorder="1" applyAlignment="1">
      <alignment horizontal="center" vertical="center" wrapText="1"/>
    </xf>
    <xf numFmtId="177" fontId="30" fillId="35" borderId="5" xfId="69" applyNumberFormat="1" applyFont="1" applyFill="1" applyBorder="1" applyAlignment="1">
      <alignment horizontal="center" vertical="center" wrapText="1"/>
    </xf>
    <xf numFmtId="0" fontId="30" fillId="37" borderId="5" xfId="72" applyFont="1" applyFill="1" applyBorder="1" applyAlignment="1">
      <alignment vertical="center" wrapText="1"/>
    </xf>
    <xf numFmtId="0" fontId="30" fillId="37" borderId="5" xfId="72" applyFont="1" applyFill="1" applyBorder="1" applyAlignment="1">
      <alignment horizontal="center" vertical="center" wrapText="1"/>
    </xf>
    <xf numFmtId="0" fontId="0" fillId="0" borderId="0" xfId="72" applyFont="1" applyAlignment="1">
      <alignment vertical="center" wrapText="1"/>
    </xf>
    <xf numFmtId="0" fontId="6" fillId="0" borderId="0" xfId="72">
      <alignment vertical="center"/>
    </xf>
    <xf numFmtId="180" fontId="30" fillId="35" borderId="5" xfId="71" applyNumberFormat="1" applyFont="1" applyFill="1" applyBorder="1" applyAlignment="1">
      <alignment horizontal="center" vertical="center" wrapText="1"/>
    </xf>
    <xf numFmtId="0" fontId="30" fillId="0" borderId="25" xfId="69" applyFont="1" applyBorder="1" applyAlignment="1">
      <alignment vertical="center" wrapText="1"/>
    </xf>
    <xf numFmtId="180" fontId="30" fillId="35" borderId="5" xfId="69" applyNumberFormat="1" applyFont="1" applyFill="1" applyBorder="1" applyAlignment="1">
      <alignment horizontal="center" vertical="center" wrapText="1"/>
    </xf>
    <xf numFmtId="0" fontId="45" fillId="0" borderId="0" xfId="69" applyFont="1">
      <alignment vertical="center"/>
    </xf>
    <xf numFmtId="0" fontId="5" fillId="0" borderId="0" xfId="69" applyFont="1" applyAlignment="1">
      <alignment vertical="center" wrapText="1"/>
    </xf>
    <xf numFmtId="0" fontId="4" fillId="0" borderId="0" xfId="69" applyFont="1" applyAlignment="1">
      <alignment vertical="center" wrapText="1"/>
    </xf>
    <xf numFmtId="0" fontId="49" fillId="0" borderId="0" xfId="0" applyFont="1">
      <alignment vertical="center"/>
    </xf>
    <xf numFmtId="0" fontId="49" fillId="0" borderId="5" xfId="0" applyFont="1" applyBorder="1" applyAlignment="1">
      <alignment horizontal="center" vertical="center"/>
    </xf>
    <xf numFmtId="0" fontId="49" fillId="0" borderId="3" xfId="0" applyFont="1" applyBorder="1">
      <alignment vertical="center"/>
    </xf>
    <xf numFmtId="0" fontId="49" fillId="0" borderId="5" xfId="0" applyFont="1" applyBorder="1" applyAlignment="1">
      <alignment horizontal="center" vertical="center" wrapText="1"/>
    </xf>
    <xf numFmtId="0" fontId="49" fillId="0" borderId="5" xfId="0" applyFont="1" applyBorder="1" applyAlignment="1">
      <alignment horizontal="right" vertical="center"/>
    </xf>
    <xf numFmtId="176" fontId="49" fillId="0" borderId="5" xfId="0" applyNumberFormat="1" applyFont="1" applyBorder="1" applyAlignment="1">
      <alignment horizontal="right" vertical="center"/>
    </xf>
    <xf numFmtId="0" fontId="30" fillId="0" borderId="5" xfId="69" applyFont="1" applyBorder="1" applyAlignment="1">
      <alignment horizontal="center" vertical="center" wrapText="1"/>
    </xf>
    <xf numFmtId="0" fontId="45" fillId="35" borderId="0" xfId="69" applyFont="1" applyFill="1" applyAlignment="1" applyProtection="1">
      <alignment horizontal="right" vertical="center"/>
      <protection locked="0"/>
    </xf>
    <xf numFmtId="176" fontId="45" fillId="35" borderId="0" xfId="68" applyNumberFormat="1" applyFont="1" applyFill="1" applyAlignment="1" applyProtection="1">
      <alignment horizontal="right" vertical="center"/>
      <protection locked="0"/>
    </xf>
    <xf numFmtId="179" fontId="30" fillId="35" borderId="5" xfId="69" applyNumberFormat="1" applyFont="1" applyFill="1" applyBorder="1" applyAlignment="1">
      <alignment horizontal="center" vertical="center" wrapText="1"/>
    </xf>
    <xf numFmtId="176" fontId="30" fillId="0" borderId="23" xfId="69" applyNumberFormat="1" applyFont="1" applyBorder="1" applyAlignment="1">
      <alignment horizontal="center" vertical="center" wrapText="1"/>
    </xf>
    <xf numFmtId="0" fontId="50" fillId="0" borderId="1" xfId="69" applyFont="1" applyBorder="1" applyAlignment="1">
      <alignment vertical="center" wrapText="1"/>
    </xf>
    <xf numFmtId="0" fontId="30" fillId="0" borderId="3" xfId="69" applyFont="1" applyBorder="1" applyAlignment="1">
      <alignment vertical="center" wrapText="1"/>
    </xf>
    <xf numFmtId="0" fontId="45" fillId="36" borderId="0" xfId="69" applyFont="1" applyFill="1" applyAlignment="1" applyProtection="1">
      <alignment horizontal="right" vertical="center"/>
      <protection locked="0"/>
    </xf>
    <xf numFmtId="0" fontId="3" fillId="0" borderId="0" xfId="69" applyFont="1">
      <alignment vertical="center"/>
    </xf>
    <xf numFmtId="0" fontId="2" fillId="0" borderId="0" xfId="69" applyFont="1">
      <alignment vertical="center"/>
    </xf>
    <xf numFmtId="176" fontId="30" fillId="36" borderId="5" xfId="69" applyNumberFormat="1" applyFont="1" applyFill="1" applyBorder="1" applyAlignment="1">
      <alignment horizontal="center" vertical="center" wrapText="1"/>
    </xf>
    <xf numFmtId="0" fontId="45" fillId="0" borderId="0" xfId="69" applyFont="1" applyAlignment="1" applyProtection="1">
      <alignment horizontal="left" vertical="center" wrapText="1"/>
      <protection locked="0"/>
    </xf>
    <xf numFmtId="0" fontId="1" fillId="0" borderId="0" xfId="69" applyFont="1" applyAlignment="1">
      <alignment vertical="center" wrapText="1"/>
    </xf>
    <xf numFmtId="0" fontId="45" fillId="0" borderId="0" xfId="69" applyFont="1" applyAlignment="1" applyProtection="1">
      <alignment horizontal="right" vertical="center"/>
      <protection locked="0"/>
    </xf>
    <xf numFmtId="181" fontId="30" fillId="35" borderId="5" xfId="69" applyNumberFormat="1" applyFont="1" applyFill="1" applyBorder="1" applyAlignment="1">
      <alignment horizontal="center" vertical="center" wrapText="1"/>
    </xf>
    <xf numFmtId="181" fontId="30" fillId="35" borderId="5" xfId="71" applyNumberFormat="1" applyFont="1" applyFill="1" applyBorder="1" applyAlignment="1">
      <alignment horizontal="center" vertical="center" wrapText="1"/>
    </xf>
    <xf numFmtId="0" fontId="44" fillId="0" borderId="0" xfId="69" applyFont="1" applyAlignment="1">
      <alignment horizontal="center" vertical="center" wrapText="1"/>
    </xf>
    <xf numFmtId="0" fontId="44" fillId="0" borderId="0" xfId="69" applyFont="1" applyAlignment="1">
      <alignment horizontal="center" vertical="center"/>
    </xf>
    <xf numFmtId="0" fontId="30" fillId="0" borderId="24" xfId="69" applyFont="1" applyBorder="1" applyAlignment="1">
      <alignment horizontal="center" vertical="center" wrapText="1"/>
    </xf>
    <xf numFmtId="0" fontId="30" fillId="0" borderId="25" xfId="69" applyFont="1" applyBorder="1" applyAlignment="1">
      <alignment horizontal="center" vertical="center" wrapText="1"/>
    </xf>
    <xf numFmtId="0" fontId="30" fillId="37" borderId="3" xfId="72" applyFont="1" applyFill="1" applyBorder="1" applyAlignment="1">
      <alignment horizontal="center" vertical="center" wrapText="1"/>
    </xf>
    <xf numFmtId="0" fontId="30" fillId="37" borderId="2" xfId="72" applyFont="1" applyFill="1" applyBorder="1" applyAlignment="1">
      <alignment horizontal="center" vertical="center" wrapText="1"/>
    </xf>
    <xf numFmtId="0" fontId="30" fillId="0" borderId="3" xfId="69" applyFont="1" applyBorder="1" applyAlignment="1">
      <alignment horizontal="center" vertical="center" wrapText="1"/>
    </xf>
    <xf numFmtId="0" fontId="30" fillId="0" borderId="1" xfId="69" applyFont="1" applyBorder="1" applyAlignment="1">
      <alignment horizontal="center" vertical="center" wrapText="1"/>
    </xf>
    <xf numFmtId="0" fontId="30" fillId="0" borderId="2" xfId="69" applyFont="1" applyBorder="1" applyAlignment="1">
      <alignment horizontal="center" vertical="center" wrapText="1"/>
    </xf>
    <xf numFmtId="0" fontId="48" fillId="0" borderId="3" xfId="69" applyFont="1" applyBorder="1" applyAlignment="1">
      <alignment horizontal="center" vertical="center" wrapText="1"/>
    </xf>
    <xf numFmtId="0" fontId="48" fillId="0" borderId="1" xfId="69" applyFont="1" applyBorder="1" applyAlignment="1">
      <alignment horizontal="center" vertical="center" wrapText="1"/>
    </xf>
    <xf numFmtId="0" fontId="48" fillId="0" borderId="2" xfId="69" applyFont="1" applyBorder="1" applyAlignment="1">
      <alignment horizontal="center" vertical="center" wrapText="1"/>
    </xf>
    <xf numFmtId="0" fontId="30" fillId="0" borderId="5" xfId="69" applyFont="1" applyBorder="1" applyAlignment="1">
      <alignment horizontal="center" vertical="center" wrapText="1"/>
    </xf>
    <xf numFmtId="0" fontId="45" fillId="0" borderId="0" xfId="69" applyFont="1" applyAlignment="1" applyProtection="1">
      <alignment horizontal="left" vertical="center" wrapText="1"/>
      <protection locked="0"/>
    </xf>
    <xf numFmtId="0" fontId="45" fillId="35" borderId="0" xfId="69" applyFont="1" applyFill="1" applyAlignment="1" applyProtection="1">
      <alignment horizontal="right" vertical="center" wrapText="1"/>
      <protection locked="0"/>
    </xf>
    <xf numFmtId="0" fontId="45" fillId="35" borderId="0" xfId="69" applyFont="1" applyFill="1" applyAlignment="1" applyProtection="1">
      <alignment horizontal="right" vertical="center"/>
      <protection locked="0"/>
    </xf>
    <xf numFmtId="0" fontId="30" fillId="37" borderId="4" xfId="69" applyFont="1" applyFill="1" applyBorder="1" applyAlignment="1">
      <alignment horizontal="center" vertical="center" wrapText="1"/>
    </xf>
    <xf numFmtId="0" fontId="30" fillId="37" borderId="26" xfId="69" applyFont="1" applyFill="1" applyBorder="1" applyAlignment="1">
      <alignment horizontal="center" vertical="center" wrapText="1"/>
    </xf>
    <xf numFmtId="178" fontId="30" fillId="0" borderId="24" xfId="71" applyNumberFormat="1" applyFont="1" applyBorder="1" applyAlignment="1">
      <alignment horizontal="center" vertical="center" wrapText="1"/>
    </xf>
    <xf numFmtId="178" fontId="30" fillId="0" borderId="25" xfId="71" applyNumberFormat="1" applyFont="1" applyBorder="1" applyAlignment="1">
      <alignment horizontal="center" vertical="center" wrapText="1"/>
    </xf>
    <xf numFmtId="0" fontId="1" fillId="0" borderId="27" xfId="69" applyFont="1" applyBorder="1" applyAlignment="1">
      <alignment horizontal="left" vertical="center" wrapText="1"/>
    </xf>
    <xf numFmtId="0" fontId="4" fillId="0" borderId="27" xfId="69" applyFont="1" applyBorder="1" applyAlignment="1">
      <alignment horizontal="left" vertical="center"/>
    </xf>
    <xf numFmtId="0" fontId="44" fillId="0" borderId="6" xfId="69" applyFont="1" applyBorder="1" applyAlignment="1">
      <alignment horizontal="left" vertical="top" wrapText="1"/>
    </xf>
    <xf numFmtId="0" fontId="37" fillId="0" borderId="6" xfId="69" applyFont="1" applyBorder="1" applyAlignment="1">
      <alignment horizontal="left" vertical="center" wrapText="1"/>
    </xf>
    <xf numFmtId="0" fontId="12" fillId="0" borderId="19" xfId="58" applyBorder="1" applyAlignment="1">
      <alignment horizontal="center" vertical="center"/>
    </xf>
    <xf numFmtId="0" fontId="12" fillId="0" borderId="16" xfId="58" applyBorder="1" applyAlignment="1">
      <alignment horizontal="center" vertical="center"/>
    </xf>
    <xf numFmtId="0" fontId="49" fillId="0" borderId="3" xfId="0" applyFont="1" applyBorder="1" applyAlignment="1">
      <alignment horizontal="right" vertical="center"/>
    </xf>
    <xf numFmtId="0" fontId="49" fillId="0" borderId="2" xfId="0" applyFont="1" applyBorder="1" applyAlignment="1">
      <alignment horizontal="right"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6">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870857</xdr:colOff>
      <xdr:row>0</xdr:row>
      <xdr:rowOff>108856</xdr:rowOff>
    </xdr:from>
    <xdr:to>
      <xdr:col>7</xdr:col>
      <xdr:colOff>9593036</xdr:colOff>
      <xdr:row>1</xdr:row>
      <xdr:rowOff>503464</xdr:rowOff>
    </xdr:to>
    <xdr:sp macro="" textlink="">
      <xdr:nvSpPr>
        <xdr:cNvPr id="2" name="テキスト ボックス 1">
          <a:extLst>
            <a:ext uri="{FF2B5EF4-FFF2-40B4-BE49-F238E27FC236}">
              <a16:creationId xmlns:a16="http://schemas.microsoft.com/office/drawing/2014/main" id="{80A6ECE0-495C-4F9B-B545-7520245A6D1F}"/>
            </a:ext>
          </a:extLst>
        </xdr:cNvPr>
        <xdr:cNvSpPr txBox="1"/>
      </xdr:nvSpPr>
      <xdr:spPr>
        <a:xfrm>
          <a:off x="17743714" y="108856"/>
          <a:ext cx="8722179" cy="721179"/>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t>診療所等賃上げ支援事業　実績報告書（別記様式２）は，</a:t>
          </a:r>
          <a:r>
            <a:rPr kumimoji="1" lang="ja-JP" altLang="en-US" sz="1600" b="1">
              <a:solidFill>
                <a:srgbClr val="FF0000"/>
              </a:solidFill>
            </a:rPr>
            <a:t>黄色の項目を直接入力</a:t>
          </a:r>
          <a:r>
            <a:rPr kumimoji="1" lang="ja-JP" altLang="en-US" sz="1600" b="1"/>
            <a:t>してください。</a:t>
          </a:r>
          <a:endParaRPr kumimoji="1" lang="en-US" altLang="ja-JP" sz="1600" b="1"/>
        </a:p>
        <a:p>
          <a:r>
            <a:rPr kumimoji="1" lang="en-US" altLang="ja-JP" sz="1600" b="1"/>
            <a:t>※</a:t>
          </a:r>
          <a:r>
            <a:rPr kumimoji="1" lang="ja-JP" altLang="en-US" sz="1600" b="1"/>
            <a:t>入力内容の説明は，↓のとおり。</a:t>
          </a:r>
          <a:endParaRPr kumimoji="1" lang="en-US" altLang="ja-JP" sz="1600" b="1"/>
        </a:p>
        <a:p>
          <a:endParaRPr kumimoji="1" lang="en-US" altLang="ja-JP" sz="1600" b="1"/>
        </a:p>
        <a:p>
          <a:endParaRPr kumimoji="1" lang="en-US" altLang="ja-JP"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89648</xdr:colOff>
      <xdr:row>0</xdr:row>
      <xdr:rowOff>0</xdr:rowOff>
    </xdr:from>
    <xdr:to>
      <xdr:col>9</xdr:col>
      <xdr:colOff>7507942</xdr:colOff>
      <xdr:row>1</xdr:row>
      <xdr:rowOff>67236</xdr:rowOff>
    </xdr:to>
    <xdr:sp macro="" textlink="">
      <xdr:nvSpPr>
        <xdr:cNvPr id="2" name="テキスト ボックス 1">
          <a:extLst>
            <a:ext uri="{FF2B5EF4-FFF2-40B4-BE49-F238E27FC236}">
              <a16:creationId xmlns:a16="http://schemas.microsoft.com/office/drawing/2014/main" id="{BA723598-580F-4147-9085-606C1339C457}"/>
            </a:ext>
          </a:extLst>
        </xdr:cNvPr>
        <xdr:cNvSpPr txBox="1"/>
      </xdr:nvSpPr>
      <xdr:spPr>
        <a:xfrm>
          <a:off x="15408089" y="0"/>
          <a:ext cx="7418294" cy="997324"/>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賃上げの取組で，</a:t>
          </a:r>
          <a:r>
            <a:rPr kumimoji="1" lang="en-US" altLang="ja-JP" sz="1400" b="1"/>
            <a:t>2.0</a:t>
          </a:r>
          <a:r>
            <a:rPr kumimoji="1" lang="ja-JP" altLang="en-US" sz="1400" b="1"/>
            <a:t>％を超えた部分に補助金を充てた診療所は別紙２の提出が必要です。</a:t>
          </a:r>
          <a:endParaRPr kumimoji="1" lang="en-US" altLang="ja-JP" sz="1400" b="1"/>
        </a:p>
        <a:p>
          <a:r>
            <a:rPr kumimoji="1" lang="ja-JP" altLang="en-US" sz="1400" b="1"/>
            <a:t>黄色の項目を入力してください。</a:t>
          </a:r>
          <a:endParaRPr kumimoji="1" lang="en-US" altLang="ja-JP" sz="1400" b="1"/>
        </a:p>
        <a:p>
          <a:r>
            <a:rPr kumimoji="1" lang="en-US" altLang="ja-JP" sz="1400" b="1"/>
            <a:t>※</a:t>
          </a:r>
          <a:r>
            <a:rPr kumimoji="1" lang="ja-JP" altLang="en-US" sz="1400" b="1"/>
            <a:t>入力内容の説明は，↓のとおり。</a:t>
          </a:r>
          <a:endParaRPr kumimoji="1" lang="en-US" altLang="ja-JP"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911679</xdr:colOff>
      <xdr:row>0</xdr:row>
      <xdr:rowOff>95250</xdr:rowOff>
    </xdr:from>
    <xdr:to>
      <xdr:col>7</xdr:col>
      <xdr:colOff>9633858</xdr:colOff>
      <xdr:row>1</xdr:row>
      <xdr:rowOff>489858</xdr:rowOff>
    </xdr:to>
    <xdr:sp macro="" textlink="">
      <xdr:nvSpPr>
        <xdr:cNvPr id="3" name="テキスト ボックス 2">
          <a:extLst>
            <a:ext uri="{FF2B5EF4-FFF2-40B4-BE49-F238E27FC236}">
              <a16:creationId xmlns:a16="http://schemas.microsoft.com/office/drawing/2014/main" id="{5080F33F-BBF4-4522-9211-E2FE2D2965A6}"/>
            </a:ext>
          </a:extLst>
        </xdr:cNvPr>
        <xdr:cNvSpPr txBox="1"/>
      </xdr:nvSpPr>
      <xdr:spPr>
        <a:xfrm>
          <a:off x="17770929" y="95250"/>
          <a:ext cx="8722179" cy="721179"/>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t>診療所等賃上げ支援事業　実績報告書（別記様式２）は，</a:t>
          </a:r>
          <a:r>
            <a:rPr kumimoji="1" lang="ja-JP" altLang="en-US" sz="1600" b="1">
              <a:solidFill>
                <a:srgbClr val="FF0000"/>
              </a:solidFill>
            </a:rPr>
            <a:t>黄色の項目を直接入力</a:t>
          </a:r>
          <a:r>
            <a:rPr kumimoji="1" lang="ja-JP" altLang="en-US" sz="1600" b="1"/>
            <a:t>してください。</a:t>
          </a:r>
          <a:endParaRPr kumimoji="1" lang="en-US" altLang="ja-JP" sz="1600" b="1"/>
        </a:p>
        <a:p>
          <a:r>
            <a:rPr kumimoji="1" lang="en-US" altLang="ja-JP" sz="1600" b="1"/>
            <a:t>※</a:t>
          </a:r>
          <a:r>
            <a:rPr kumimoji="1" lang="ja-JP" altLang="en-US" sz="1600" b="1"/>
            <a:t>入力内容の説明は，↓のとおり。</a:t>
          </a:r>
          <a:endParaRPr kumimoji="1" lang="en-US" altLang="ja-JP" sz="1600" b="1"/>
        </a:p>
        <a:p>
          <a:endParaRPr kumimoji="1" lang="en-US" altLang="ja-JP" sz="1600" b="1"/>
        </a:p>
        <a:p>
          <a:endParaRPr kumimoji="1" lang="en-US" altLang="ja-JP" sz="16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67236</xdr:colOff>
      <xdr:row>0</xdr:row>
      <xdr:rowOff>11206</xdr:rowOff>
    </xdr:from>
    <xdr:to>
      <xdr:col>9</xdr:col>
      <xdr:colOff>7485530</xdr:colOff>
      <xdr:row>1</xdr:row>
      <xdr:rowOff>44824</xdr:rowOff>
    </xdr:to>
    <xdr:sp macro="" textlink="">
      <xdr:nvSpPr>
        <xdr:cNvPr id="2" name="テキスト ボックス 1">
          <a:extLst>
            <a:ext uri="{FF2B5EF4-FFF2-40B4-BE49-F238E27FC236}">
              <a16:creationId xmlns:a16="http://schemas.microsoft.com/office/drawing/2014/main" id="{49640478-310A-47A5-8977-6298CB61298C}"/>
            </a:ext>
          </a:extLst>
        </xdr:cNvPr>
        <xdr:cNvSpPr txBox="1"/>
      </xdr:nvSpPr>
      <xdr:spPr>
        <a:xfrm>
          <a:off x="15385677" y="11206"/>
          <a:ext cx="7418294" cy="963706"/>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賃上げの取組で，</a:t>
          </a:r>
          <a:r>
            <a:rPr kumimoji="1" lang="en-US" altLang="ja-JP" sz="1400" b="1"/>
            <a:t>2.0</a:t>
          </a:r>
          <a:r>
            <a:rPr kumimoji="1" lang="ja-JP" altLang="en-US" sz="1400" b="1"/>
            <a:t>％を超えた部分に補助金を充てた診療所は別紙２の提出が必要です。</a:t>
          </a:r>
          <a:endParaRPr kumimoji="1" lang="en-US" altLang="ja-JP" sz="1400" b="1"/>
        </a:p>
        <a:p>
          <a:r>
            <a:rPr kumimoji="1" lang="ja-JP" altLang="en-US" sz="1400" b="1"/>
            <a:t>黄色の項目を入力してください。</a:t>
          </a:r>
          <a:endParaRPr kumimoji="1" lang="en-US" altLang="ja-JP" sz="1400" b="1"/>
        </a:p>
        <a:p>
          <a:r>
            <a:rPr kumimoji="1" lang="en-US" altLang="ja-JP" sz="1400" b="1"/>
            <a:t>※</a:t>
          </a:r>
          <a:r>
            <a:rPr kumimoji="1" lang="ja-JP" altLang="en-US" sz="1400" b="1"/>
            <a:t>入力内容の説明は，↓のとおり。</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L45"/>
  <sheetViews>
    <sheetView tabSelected="1" view="pageBreakPreview" zoomScale="70" zoomScaleNormal="85" zoomScaleSheetLayoutView="70" workbookViewId="0">
      <selection activeCell="B3" sqref="B3:C3"/>
    </sheetView>
  </sheetViews>
  <sheetFormatPr defaultColWidth="9" defaultRowHeight="13.5"/>
  <cols>
    <col min="1" max="1" width="47.75" style="6" customWidth="1"/>
    <col min="2" max="4" width="15.125" style="14" customWidth="1"/>
    <col min="5" max="5" width="23.25" style="14" customWidth="1"/>
    <col min="6" max="6" width="81.375"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2" ht="25.5" customHeight="1">
      <c r="A1" s="5" t="s">
        <v>163</v>
      </c>
      <c r="B1" s="12"/>
      <c r="C1" s="12"/>
      <c r="D1" s="12"/>
      <c r="E1" s="12"/>
      <c r="F1" s="5"/>
      <c r="G1" s="26"/>
    </row>
    <row r="2" spans="1:12" ht="46.5" customHeight="1">
      <c r="A2" s="64" t="s">
        <v>141</v>
      </c>
      <c r="B2" s="65"/>
      <c r="C2" s="65"/>
      <c r="D2" s="65"/>
      <c r="E2" s="65"/>
      <c r="F2" s="65"/>
      <c r="G2" s="65"/>
      <c r="H2" s="40" t="s">
        <v>51</v>
      </c>
    </row>
    <row r="3" spans="1:12" ht="32.25" customHeight="1">
      <c r="A3" s="17" t="s">
        <v>50</v>
      </c>
      <c r="B3" s="78"/>
      <c r="C3" s="78"/>
      <c r="D3" s="59" t="s">
        <v>171</v>
      </c>
      <c r="E3" s="49"/>
      <c r="F3" s="17" t="s">
        <v>120</v>
      </c>
      <c r="G3" s="19">
        <f>SUM($G$10:$G$14)</f>
        <v>0</v>
      </c>
      <c r="H3" s="60" t="s">
        <v>174</v>
      </c>
    </row>
    <row r="4" spans="1:12" ht="33" customHeight="1">
      <c r="A4" s="17" t="s">
        <v>145</v>
      </c>
      <c r="B4" s="79"/>
      <c r="C4" s="79"/>
      <c r="D4" s="18"/>
      <c r="E4" s="61"/>
      <c r="F4" s="39" t="s">
        <v>119</v>
      </c>
      <c r="G4" s="50">
        <v>0</v>
      </c>
      <c r="H4" s="60" t="s">
        <v>175</v>
      </c>
    </row>
    <row r="5" spans="1:12" ht="45.75" customHeight="1">
      <c r="A5" s="77" t="s">
        <v>155</v>
      </c>
      <c r="B5" s="77"/>
      <c r="C5" s="77"/>
      <c r="D5" s="77"/>
      <c r="E5" s="55"/>
      <c r="F5" s="39" t="s">
        <v>138</v>
      </c>
      <c r="G5" s="19">
        <f>ROUNDDOWN(G3-G4,-3)</f>
        <v>0</v>
      </c>
      <c r="H5" s="60" t="s">
        <v>172</v>
      </c>
      <c r="I5" s="56" t="s">
        <v>156</v>
      </c>
      <c r="J5" s="56" t="s">
        <v>157</v>
      </c>
    </row>
    <row r="6" spans="1:12" ht="41.25" customHeight="1">
      <c r="A6" s="17" t="s">
        <v>139</v>
      </c>
      <c r="B6" s="18"/>
      <c r="C6" s="18"/>
      <c r="D6" s="18"/>
      <c r="E6" s="19" t="str">
        <f>IF(G5&gt;=G6,"○","×")</f>
        <v>○</v>
      </c>
      <c r="F6" s="17" t="s">
        <v>167</v>
      </c>
      <c r="G6" s="50"/>
      <c r="H6" s="60" t="s">
        <v>173</v>
      </c>
    </row>
    <row r="7" spans="1:12" ht="26.25" customHeight="1">
      <c r="A7" s="17" t="s">
        <v>62</v>
      </c>
      <c r="B7" s="18"/>
      <c r="C7" s="18"/>
      <c r="D7" s="18"/>
      <c r="E7" s="20">
        <f>G6-G7</f>
        <v>0</v>
      </c>
      <c r="F7" s="17" t="s">
        <v>118</v>
      </c>
      <c r="G7" s="19">
        <f>IF(ROUNDDOWN(G6-G5,-3)&lt;=0,0,ROUNDDOWN(G6-G5,-3))</f>
        <v>0</v>
      </c>
      <c r="H7" s="60" t="s">
        <v>176</v>
      </c>
    </row>
    <row r="8" spans="1:12" ht="41.25" customHeight="1">
      <c r="A8" s="48" t="s">
        <v>152</v>
      </c>
      <c r="B8" s="70" t="s">
        <v>153</v>
      </c>
      <c r="C8" s="71"/>
      <c r="D8" s="71"/>
      <c r="E8" s="72"/>
      <c r="F8" s="76" t="s">
        <v>55</v>
      </c>
      <c r="G8" s="76"/>
      <c r="H8" s="8"/>
    </row>
    <row r="9" spans="1:12" s="35" customFormat="1" ht="66" customHeight="1">
      <c r="A9" s="32" t="s">
        <v>112</v>
      </c>
      <c r="B9" s="33" t="s">
        <v>100</v>
      </c>
      <c r="C9" s="33" t="s">
        <v>113</v>
      </c>
      <c r="D9" s="33" t="s">
        <v>99</v>
      </c>
      <c r="E9" s="33" t="s">
        <v>115</v>
      </c>
      <c r="F9" s="68" t="s">
        <v>121</v>
      </c>
      <c r="G9" s="69"/>
      <c r="H9" s="34" t="s">
        <v>101</v>
      </c>
    </row>
    <row r="10" spans="1:12" ht="50.25" customHeight="1">
      <c r="A10" s="11" t="s">
        <v>147</v>
      </c>
      <c r="B10" s="62"/>
      <c r="C10" s="16"/>
      <c r="D10" s="38"/>
      <c r="E10" s="16"/>
      <c r="F10" s="11"/>
      <c r="G10" s="27">
        <f>B10*C10*D10</f>
        <v>0</v>
      </c>
      <c r="H10" s="15" t="s">
        <v>122</v>
      </c>
    </row>
    <row r="11" spans="1:12" ht="57" customHeight="1">
      <c r="A11" s="11" t="s">
        <v>148</v>
      </c>
      <c r="B11" s="62"/>
      <c r="C11" s="16"/>
      <c r="D11" s="38"/>
      <c r="E11" s="16"/>
      <c r="F11" s="11"/>
      <c r="G11" s="27">
        <f t="shared" ref="G11:G12" si="0">B11*C11*D11</f>
        <v>0</v>
      </c>
      <c r="H11" s="15" t="s">
        <v>123</v>
      </c>
    </row>
    <row r="12" spans="1:12" ht="80.25" customHeight="1">
      <c r="A12" s="11" t="s">
        <v>162</v>
      </c>
      <c r="B12" s="62"/>
      <c r="C12" s="16"/>
      <c r="D12" s="38"/>
      <c r="E12" s="37"/>
      <c r="F12" s="11"/>
      <c r="G12" s="27">
        <f t="shared" si="0"/>
        <v>0</v>
      </c>
      <c r="H12" s="15" t="s">
        <v>129</v>
      </c>
    </row>
    <row r="13" spans="1:12" ht="50.1" customHeight="1">
      <c r="A13" s="11" t="s">
        <v>149</v>
      </c>
      <c r="B13" s="62"/>
      <c r="C13" s="16"/>
      <c r="D13" s="51"/>
      <c r="E13" s="52"/>
      <c r="F13" s="53"/>
      <c r="G13" s="27">
        <f>B13*C13*D13</f>
        <v>0</v>
      </c>
      <c r="H13" s="15" t="s">
        <v>151</v>
      </c>
      <c r="I13" s="6">
        <v>4</v>
      </c>
      <c r="J13" s="6">
        <v>3</v>
      </c>
      <c r="K13" s="6">
        <v>2</v>
      </c>
      <c r="L13" s="6">
        <v>1</v>
      </c>
    </row>
    <row r="14" spans="1:12" ht="73.5" customHeight="1">
      <c r="A14" s="66"/>
      <c r="B14" s="67"/>
      <c r="C14" s="67"/>
      <c r="D14" s="67"/>
      <c r="E14" s="67"/>
      <c r="F14" s="54" t="s">
        <v>160</v>
      </c>
      <c r="G14" s="58">
        <f>'別紙（2.0％超部分算定シート）'!I4+'別紙（2.0％超部分算定シート）'!I5+'別紙（2.0％超部分算定シート）'!I6</f>
        <v>0</v>
      </c>
      <c r="H14" s="15" t="s">
        <v>130</v>
      </c>
    </row>
    <row r="15" spans="1:12" ht="55.5" customHeight="1">
      <c r="A15" s="73" t="s">
        <v>150</v>
      </c>
      <c r="B15" s="74"/>
      <c r="C15" s="74"/>
      <c r="D15" s="74"/>
      <c r="E15" s="74"/>
      <c r="F15" s="74"/>
      <c r="G15" s="75"/>
      <c r="H15" s="15"/>
    </row>
    <row r="16" spans="1:12" s="35" customFormat="1" ht="72.75" customHeight="1">
      <c r="A16" s="32" t="s">
        <v>117</v>
      </c>
      <c r="B16" s="33" t="s">
        <v>100</v>
      </c>
      <c r="C16" s="33" t="s">
        <v>146</v>
      </c>
      <c r="D16" s="33" t="s">
        <v>99</v>
      </c>
      <c r="E16" s="33" t="s">
        <v>115</v>
      </c>
      <c r="F16" s="68" t="s">
        <v>121</v>
      </c>
      <c r="G16" s="69"/>
      <c r="H16" s="34" t="s">
        <v>101</v>
      </c>
    </row>
    <row r="17" spans="1:12" ht="37.5" customHeight="1">
      <c r="A17" s="11" t="s">
        <v>147</v>
      </c>
      <c r="B17" s="62"/>
      <c r="C17" s="16"/>
      <c r="D17" s="38"/>
      <c r="E17" s="16"/>
      <c r="F17" s="11"/>
      <c r="G17" s="27">
        <f t="shared" ref="G17:G44" si="1">B17*C17*D17</f>
        <v>0</v>
      </c>
      <c r="H17" s="15" t="s">
        <v>122</v>
      </c>
    </row>
    <row r="18" spans="1:12" ht="46.5" customHeight="1">
      <c r="A18" s="11" t="s">
        <v>148</v>
      </c>
      <c r="B18" s="62"/>
      <c r="C18" s="16"/>
      <c r="D18" s="38"/>
      <c r="E18" s="16"/>
      <c r="F18" s="11"/>
      <c r="G18" s="27">
        <f t="shared" si="1"/>
        <v>0</v>
      </c>
      <c r="H18" s="15" t="s">
        <v>123</v>
      </c>
    </row>
    <row r="19" spans="1:12" ht="80.25" customHeight="1">
      <c r="A19" s="11" t="s">
        <v>162</v>
      </c>
      <c r="B19" s="62"/>
      <c r="C19" s="16"/>
      <c r="D19" s="38"/>
      <c r="E19" s="37"/>
      <c r="F19" s="11"/>
      <c r="G19" s="27">
        <f t="shared" si="1"/>
        <v>0</v>
      </c>
      <c r="H19" s="15" t="s">
        <v>129</v>
      </c>
    </row>
    <row r="20" spans="1:12" ht="40.5" customHeight="1">
      <c r="A20" s="11" t="s">
        <v>149</v>
      </c>
      <c r="B20" s="62"/>
      <c r="C20" s="16"/>
      <c r="D20" s="51"/>
      <c r="E20" s="52"/>
      <c r="F20" s="53"/>
      <c r="G20" s="27">
        <f>B20*C20*D20</f>
        <v>0</v>
      </c>
      <c r="H20" s="15" t="s">
        <v>151</v>
      </c>
      <c r="I20" s="6">
        <v>4</v>
      </c>
      <c r="J20" s="6">
        <v>3</v>
      </c>
      <c r="K20" s="6">
        <v>2</v>
      </c>
      <c r="L20" s="6">
        <v>1</v>
      </c>
    </row>
    <row r="21" spans="1:12" s="35" customFormat="1" ht="72.75" customHeight="1">
      <c r="A21" s="32" t="s">
        <v>116</v>
      </c>
      <c r="B21" s="33" t="s">
        <v>100</v>
      </c>
      <c r="C21" s="33" t="s">
        <v>146</v>
      </c>
      <c r="D21" s="33" t="s">
        <v>99</v>
      </c>
      <c r="E21" s="33" t="s">
        <v>115</v>
      </c>
      <c r="F21" s="68" t="s">
        <v>121</v>
      </c>
      <c r="G21" s="69"/>
      <c r="H21" s="34" t="s">
        <v>101</v>
      </c>
    </row>
    <row r="22" spans="1:12" ht="36.75" customHeight="1">
      <c r="A22" s="11" t="s">
        <v>147</v>
      </c>
      <c r="B22" s="62"/>
      <c r="C22" s="16"/>
      <c r="D22" s="38"/>
      <c r="E22" s="16"/>
      <c r="F22" s="11"/>
      <c r="G22" s="27">
        <f t="shared" si="1"/>
        <v>0</v>
      </c>
      <c r="H22" s="15" t="s">
        <v>122</v>
      </c>
    </row>
    <row r="23" spans="1:12" ht="49.5" customHeight="1">
      <c r="A23" s="11" t="s">
        <v>148</v>
      </c>
      <c r="B23" s="62"/>
      <c r="C23" s="16"/>
      <c r="D23" s="38"/>
      <c r="E23" s="16"/>
      <c r="F23" s="11"/>
      <c r="G23" s="27">
        <f t="shared" si="1"/>
        <v>0</v>
      </c>
      <c r="H23" s="15" t="s">
        <v>123</v>
      </c>
    </row>
    <row r="24" spans="1:12" ht="80.25" customHeight="1">
      <c r="A24" s="11" t="s">
        <v>162</v>
      </c>
      <c r="B24" s="62"/>
      <c r="C24" s="16"/>
      <c r="D24" s="38"/>
      <c r="E24" s="37"/>
      <c r="F24" s="11"/>
      <c r="G24" s="27">
        <f t="shared" si="1"/>
        <v>0</v>
      </c>
      <c r="H24" s="15" t="s">
        <v>129</v>
      </c>
    </row>
    <row r="25" spans="1:12" ht="39" customHeight="1">
      <c r="A25" s="11" t="s">
        <v>149</v>
      </c>
      <c r="B25" s="62"/>
      <c r="C25" s="16"/>
      <c r="D25" s="51"/>
      <c r="E25" s="52"/>
      <c r="F25" s="53"/>
      <c r="G25" s="27">
        <f>B25*C25*D25</f>
        <v>0</v>
      </c>
      <c r="H25" s="15" t="s">
        <v>151</v>
      </c>
      <c r="I25" s="6">
        <v>4</v>
      </c>
      <c r="J25" s="6">
        <v>3</v>
      </c>
      <c r="K25" s="6">
        <v>2</v>
      </c>
      <c r="L25" s="6">
        <v>1</v>
      </c>
    </row>
    <row r="26" spans="1:12" s="35" customFormat="1" ht="72.75" customHeight="1">
      <c r="A26" s="32" t="s">
        <v>135</v>
      </c>
      <c r="B26" s="33" t="s">
        <v>100</v>
      </c>
      <c r="C26" s="33" t="s">
        <v>146</v>
      </c>
      <c r="D26" s="33" t="s">
        <v>99</v>
      </c>
      <c r="E26" s="33" t="s">
        <v>115</v>
      </c>
      <c r="F26" s="68" t="s">
        <v>121</v>
      </c>
      <c r="G26" s="69"/>
      <c r="H26" s="34" t="s">
        <v>101</v>
      </c>
    </row>
    <row r="27" spans="1:12" ht="45.75" customHeight="1">
      <c r="A27" s="11" t="s">
        <v>147</v>
      </c>
      <c r="B27" s="62"/>
      <c r="C27" s="16"/>
      <c r="D27" s="38"/>
      <c r="E27" s="16"/>
      <c r="F27" s="11"/>
      <c r="G27" s="27">
        <f t="shared" si="1"/>
        <v>0</v>
      </c>
      <c r="H27" s="15" t="s">
        <v>122</v>
      </c>
    </row>
    <row r="28" spans="1:12" ht="45.75" customHeight="1">
      <c r="A28" s="11" t="s">
        <v>148</v>
      </c>
      <c r="B28" s="62"/>
      <c r="C28" s="16"/>
      <c r="D28" s="38"/>
      <c r="E28" s="16"/>
      <c r="F28" s="11"/>
      <c r="G28" s="27">
        <f t="shared" si="1"/>
        <v>0</v>
      </c>
      <c r="H28" s="15" t="s">
        <v>123</v>
      </c>
    </row>
    <row r="29" spans="1:12" ht="80.25" customHeight="1">
      <c r="A29" s="11" t="s">
        <v>162</v>
      </c>
      <c r="B29" s="62"/>
      <c r="C29" s="16"/>
      <c r="D29" s="38"/>
      <c r="E29" s="37"/>
      <c r="F29" s="11"/>
      <c r="G29" s="27">
        <f t="shared" si="1"/>
        <v>0</v>
      </c>
      <c r="H29" s="15" t="s">
        <v>129</v>
      </c>
    </row>
    <row r="30" spans="1:12" ht="50.1" customHeight="1">
      <c r="A30" s="11" t="s">
        <v>149</v>
      </c>
      <c r="B30" s="62"/>
      <c r="C30" s="16"/>
      <c r="D30" s="51"/>
      <c r="E30" s="52"/>
      <c r="F30" s="53"/>
      <c r="G30" s="27">
        <f>B30*C30*D30</f>
        <v>0</v>
      </c>
      <c r="H30" s="15" t="s">
        <v>151</v>
      </c>
      <c r="I30" s="6">
        <v>4</v>
      </c>
      <c r="J30" s="6">
        <v>3</v>
      </c>
      <c r="K30" s="6">
        <v>2</v>
      </c>
      <c r="L30" s="6">
        <v>1</v>
      </c>
    </row>
    <row r="31" spans="1:12" s="35" customFormat="1" ht="72.75" customHeight="1">
      <c r="A31" s="32" t="s">
        <v>136</v>
      </c>
      <c r="B31" s="33" t="s">
        <v>100</v>
      </c>
      <c r="C31" s="33" t="s">
        <v>146</v>
      </c>
      <c r="D31" s="33" t="s">
        <v>99</v>
      </c>
      <c r="E31" s="33" t="s">
        <v>115</v>
      </c>
      <c r="F31" s="68" t="s">
        <v>121</v>
      </c>
      <c r="G31" s="69"/>
      <c r="H31" s="34" t="s">
        <v>101</v>
      </c>
    </row>
    <row r="32" spans="1:12" ht="47.25" customHeight="1">
      <c r="A32" s="11" t="s">
        <v>147</v>
      </c>
      <c r="B32" s="62"/>
      <c r="C32" s="16"/>
      <c r="D32" s="38"/>
      <c r="E32" s="16"/>
      <c r="F32" s="11"/>
      <c r="G32" s="27">
        <f t="shared" si="1"/>
        <v>0</v>
      </c>
      <c r="H32" s="15" t="s">
        <v>122</v>
      </c>
    </row>
    <row r="33" spans="1:12" ht="47.25" customHeight="1">
      <c r="A33" s="11" t="s">
        <v>148</v>
      </c>
      <c r="B33" s="62"/>
      <c r="C33" s="16"/>
      <c r="D33" s="38"/>
      <c r="E33" s="16"/>
      <c r="F33" s="11"/>
      <c r="G33" s="27">
        <f t="shared" si="1"/>
        <v>0</v>
      </c>
      <c r="H33" s="15" t="s">
        <v>123</v>
      </c>
    </row>
    <row r="34" spans="1:12" ht="80.25" customHeight="1">
      <c r="A34" s="11" t="s">
        <v>162</v>
      </c>
      <c r="B34" s="62"/>
      <c r="C34" s="16"/>
      <c r="D34" s="38"/>
      <c r="E34" s="37"/>
      <c r="F34" s="11"/>
      <c r="G34" s="27">
        <f t="shared" si="1"/>
        <v>0</v>
      </c>
      <c r="H34" s="15" t="s">
        <v>129</v>
      </c>
    </row>
    <row r="35" spans="1:12" ht="50.1" customHeight="1">
      <c r="A35" s="11" t="s">
        <v>149</v>
      </c>
      <c r="B35" s="62"/>
      <c r="C35" s="16"/>
      <c r="D35" s="51"/>
      <c r="E35" s="52"/>
      <c r="F35" s="53"/>
      <c r="G35" s="27">
        <f>B35*C35*D35</f>
        <v>0</v>
      </c>
      <c r="H35" s="15" t="s">
        <v>151</v>
      </c>
      <c r="I35" s="6">
        <v>4</v>
      </c>
      <c r="J35" s="6">
        <v>3</v>
      </c>
      <c r="K35" s="6">
        <v>2</v>
      </c>
      <c r="L35" s="6">
        <v>1</v>
      </c>
    </row>
    <row r="36" spans="1:12" s="35" customFormat="1" ht="72.75" customHeight="1">
      <c r="A36" s="32" t="s">
        <v>137</v>
      </c>
      <c r="B36" s="33" t="s">
        <v>100</v>
      </c>
      <c r="C36" s="33" t="s">
        <v>146</v>
      </c>
      <c r="D36" s="33" t="s">
        <v>99</v>
      </c>
      <c r="E36" s="33" t="s">
        <v>115</v>
      </c>
      <c r="F36" s="68" t="s">
        <v>121</v>
      </c>
      <c r="G36" s="69"/>
      <c r="H36" s="34" t="s">
        <v>101</v>
      </c>
    </row>
    <row r="37" spans="1:12" ht="47.25" customHeight="1">
      <c r="A37" s="11" t="s">
        <v>147</v>
      </c>
      <c r="B37" s="62"/>
      <c r="C37" s="16"/>
      <c r="D37" s="38"/>
      <c r="E37" s="16"/>
      <c r="F37" s="11"/>
      <c r="G37" s="27">
        <f t="shared" si="1"/>
        <v>0</v>
      </c>
      <c r="H37" s="15" t="s">
        <v>122</v>
      </c>
    </row>
    <row r="38" spans="1:12" ht="47.25" customHeight="1">
      <c r="A38" s="11" t="s">
        <v>148</v>
      </c>
      <c r="B38" s="62"/>
      <c r="C38" s="16"/>
      <c r="D38" s="38"/>
      <c r="E38" s="16"/>
      <c r="F38" s="11"/>
      <c r="G38" s="27">
        <f t="shared" si="1"/>
        <v>0</v>
      </c>
      <c r="H38" s="15" t="s">
        <v>123</v>
      </c>
    </row>
    <row r="39" spans="1:12" ht="80.25" customHeight="1">
      <c r="A39" s="11" t="s">
        <v>162</v>
      </c>
      <c r="B39" s="62"/>
      <c r="C39" s="16"/>
      <c r="D39" s="38"/>
      <c r="E39" s="37"/>
      <c r="F39" s="11"/>
      <c r="G39" s="27">
        <f t="shared" si="1"/>
        <v>0</v>
      </c>
      <c r="H39" s="15" t="s">
        <v>129</v>
      </c>
    </row>
    <row r="40" spans="1:12" ht="50.1" customHeight="1">
      <c r="A40" s="11" t="s">
        <v>149</v>
      </c>
      <c r="B40" s="62"/>
      <c r="C40" s="16"/>
      <c r="D40" s="51"/>
      <c r="E40" s="52"/>
      <c r="F40" s="53"/>
      <c r="G40" s="27">
        <f>B40*C40*D40</f>
        <v>0</v>
      </c>
      <c r="H40" s="15" t="s">
        <v>151</v>
      </c>
      <c r="I40" s="6">
        <v>4</v>
      </c>
      <c r="J40" s="6">
        <v>3</v>
      </c>
      <c r="K40" s="6">
        <v>2</v>
      </c>
      <c r="L40" s="6">
        <v>1</v>
      </c>
    </row>
    <row r="41" spans="1:12" s="35" customFormat="1" ht="83.25" customHeight="1">
      <c r="A41" s="32" t="s">
        <v>161</v>
      </c>
      <c r="B41" s="33" t="s">
        <v>100</v>
      </c>
      <c r="C41" s="33" t="s">
        <v>146</v>
      </c>
      <c r="D41" s="33" t="s">
        <v>99</v>
      </c>
      <c r="E41" s="33" t="s">
        <v>115</v>
      </c>
      <c r="F41" s="68" t="s">
        <v>121</v>
      </c>
      <c r="G41" s="69"/>
      <c r="H41" s="34" t="s">
        <v>101</v>
      </c>
    </row>
    <row r="42" spans="1:12" ht="47.25" customHeight="1">
      <c r="A42" s="11" t="s">
        <v>147</v>
      </c>
      <c r="B42" s="62"/>
      <c r="C42" s="16"/>
      <c r="D42" s="38"/>
      <c r="E42" s="16"/>
      <c r="F42" s="11"/>
      <c r="G42" s="27">
        <f t="shared" si="1"/>
        <v>0</v>
      </c>
      <c r="H42" s="15" t="s">
        <v>122</v>
      </c>
    </row>
    <row r="43" spans="1:12" ht="47.25" customHeight="1">
      <c r="A43" s="11" t="s">
        <v>148</v>
      </c>
      <c r="B43" s="62"/>
      <c r="C43" s="16"/>
      <c r="D43" s="38"/>
      <c r="E43" s="16"/>
      <c r="F43" s="11"/>
      <c r="G43" s="27">
        <f t="shared" si="1"/>
        <v>0</v>
      </c>
      <c r="H43" s="15" t="s">
        <v>123</v>
      </c>
    </row>
    <row r="44" spans="1:12" ht="80.25" customHeight="1">
      <c r="A44" s="11" t="s">
        <v>162</v>
      </c>
      <c r="B44" s="62"/>
      <c r="C44" s="16"/>
      <c r="D44" s="38"/>
      <c r="E44" s="37"/>
      <c r="F44" s="11"/>
      <c r="G44" s="27">
        <f t="shared" si="1"/>
        <v>0</v>
      </c>
      <c r="H44" s="15" t="s">
        <v>129</v>
      </c>
    </row>
    <row r="45" spans="1:12" ht="50.1" customHeight="1">
      <c r="A45" s="11" t="s">
        <v>149</v>
      </c>
      <c r="B45" s="62"/>
      <c r="C45" s="16"/>
      <c r="D45" s="51"/>
      <c r="E45" s="52"/>
      <c r="F45" s="53"/>
      <c r="G45" s="27">
        <f>B45*C45*D45</f>
        <v>0</v>
      </c>
      <c r="H45" s="15" t="s">
        <v>151</v>
      </c>
      <c r="I45" s="6">
        <v>4</v>
      </c>
      <c r="J45" s="6">
        <v>3</v>
      </c>
      <c r="K45" s="6">
        <v>2</v>
      </c>
      <c r="L45" s="6">
        <v>1</v>
      </c>
    </row>
  </sheetData>
  <mergeCells count="15">
    <mergeCell ref="A2:G2"/>
    <mergeCell ref="A14:E14"/>
    <mergeCell ref="F41:G41"/>
    <mergeCell ref="F9:G9"/>
    <mergeCell ref="B8:E8"/>
    <mergeCell ref="F16:G16"/>
    <mergeCell ref="F21:G21"/>
    <mergeCell ref="F26:G26"/>
    <mergeCell ref="F31:G31"/>
    <mergeCell ref="F36:G36"/>
    <mergeCell ref="A15:G15"/>
    <mergeCell ref="F8:G8"/>
    <mergeCell ref="A5:D5"/>
    <mergeCell ref="B3:C3"/>
    <mergeCell ref="B4:C4"/>
  </mergeCells>
  <phoneticPr fontId="35"/>
  <conditionalFormatting sqref="A10:A12">
    <cfRule type="expression" dxfId="25" priority="21">
      <formula>#REF!="×"</formula>
    </cfRule>
  </conditionalFormatting>
  <conditionalFormatting sqref="A17:A19 A22:A24 A27:A29 A32:A34 A37:A39 A42:A44">
    <cfRule type="expression" dxfId="24" priority="1">
      <formula>#REF!="×"</formula>
    </cfRule>
  </conditionalFormatting>
  <conditionalFormatting sqref="A13:G13">
    <cfRule type="expression" dxfId="23" priority="10">
      <formula>#REF!="×"</formula>
    </cfRule>
  </conditionalFormatting>
  <conditionalFormatting sqref="A20:G20">
    <cfRule type="expression" dxfId="22" priority="8">
      <formula>#REF!="×"</formula>
    </cfRule>
  </conditionalFormatting>
  <conditionalFormatting sqref="A25:G25">
    <cfRule type="expression" dxfId="21" priority="7">
      <formula>#REF!="×"</formula>
    </cfRule>
  </conditionalFormatting>
  <conditionalFormatting sqref="A30:G30">
    <cfRule type="expression" dxfId="20" priority="6">
      <formula>#REF!="×"</formula>
    </cfRule>
  </conditionalFormatting>
  <conditionalFormatting sqref="A35:G35">
    <cfRule type="expression" dxfId="19" priority="5">
      <formula>#REF!="×"</formula>
    </cfRule>
  </conditionalFormatting>
  <conditionalFormatting sqref="A40:G40">
    <cfRule type="expression" dxfId="18" priority="4">
      <formula>#REF!="×"</formula>
    </cfRule>
  </conditionalFormatting>
  <conditionalFormatting sqref="A45:G45">
    <cfRule type="expression" dxfId="17" priority="3">
      <formula>#REF!="×"</formula>
    </cfRule>
  </conditionalFormatting>
  <conditionalFormatting sqref="B10:E11 F10:G12 B12:D12 A14:A15 B17:E18 F17:G19 B19:D19 B22:E23 F22:G24 B24:D24 B27:E28 F27:G29 B29:D29 B32:E33 F32:G34 B34:D34 B37:E38 F37:G39 B39:D39 B42:E43 F42:G44 B44:D44">
    <cfRule type="expression" dxfId="16" priority="144">
      <formula>#REF!="×"</formula>
    </cfRule>
  </conditionalFormatting>
  <conditionalFormatting sqref="F14:G14">
    <cfRule type="expression" dxfId="15" priority="2">
      <formula>#REF!="×"</formula>
    </cfRule>
  </conditionalFormatting>
  <dataValidations count="2">
    <dataValidation type="list" allowBlank="1" showInputMessage="1" showErrorMessage="1" sqref="D13 D20 D25 D30 D35 D40 D45" xr:uid="{14A38159-5CDE-4E8B-AA4E-157579BCFD9A}">
      <formula1>$I$13:$M$13</formula1>
    </dataValidation>
    <dataValidation type="list" allowBlank="1" showInputMessage="1" showErrorMessage="1" sqref="E5" xr:uid="{FA3FB731-4F54-49B7-8D61-0611F41E2734}">
      <formula1>$I$5:$J$5</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3" manualBreakCount="3">
    <brk id="14" max="10" man="1"/>
    <brk id="25" max="10" man="1"/>
    <brk id="35"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85" zoomScaleNormal="115" zoomScaleSheetLayoutView="85" workbookViewId="0">
      <selection activeCell="H4" sqref="H4:H5"/>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86" t="s">
        <v>164</v>
      </c>
      <c r="B1" s="86"/>
      <c r="C1" s="87" t="s">
        <v>128</v>
      </c>
      <c r="D1" s="87"/>
      <c r="E1" s="87"/>
      <c r="F1" s="87"/>
      <c r="G1" s="87"/>
      <c r="H1" s="87"/>
      <c r="I1" s="87"/>
    </row>
    <row r="2" spans="1:10" ht="41.25" customHeight="1">
      <c r="A2" s="70" t="s">
        <v>114</v>
      </c>
      <c r="B2" s="71"/>
      <c r="C2" s="71"/>
      <c r="D2" s="71"/>
      <c r="E2" s="71"/>
      <c r="F2" s="71"/>
      <c r="G2" s="71"/>
      <c r="H2" s="71"/>
      <c r="I2" s="80" t="s">
        <v>55</v>
      </c>
      <c r="J2" s="8"/>
    </row>
    <row r="3" spans="1:10" ht="72.75" customHeight="1">
      <c r="A3" s="9" t="s">
        <v>127</v>
      </c>
      <c r="B3" s="13" t="s">
        <v>104</v>
      </c>
      <c r="C3" s="13" t="s">
        <v>105</v>
      </c>
      <c r="D3" s="13" t="s">
        <v>103</v>
      </c>
      <c r="E3" s="13" t="s">
        <v>106</v>
      </c>
      <c r="F3" s="13" t="s">
        <v>107</v>
      </c>
      <c r="G3" s="13" t="s">
        <v>109</v>
      </c>
      <c r="H3" s="13" t="s">
        <v>108</v>
      </c>
      <c r="I3" s="81"/>
      <c r="J3" s="15" t="s">
        <v>101</v>
      </c>
    </row>
    <row r="4" spans="1:10" ht="84.75" customHeight="1">
      <c r="A4" s="11" t="s">
        <v>124</v>
      </c>
      <c r="B4" s="16"/>
      <c r="C4" s="16"/>
      <c r="D4" s="28" t="e">
        <f>C4/B4</f>
        <v>#DIV/0!</v>
      </c>
      <c r="E4" s="29" t="e">
        <f>(D4-0.02)*B4</f>
        <v>#DIV/0!</v>
      </c>
      <c r="F4" s="30"/>
      <c r="G4" s="36"/>
      <c r="H4" s="63"/>
      <c r="I4" s="27">
        <f>F4*G4*H4</f>
        <v>0</v>
      </c>
      <c r="J4" s="15"/>
    </row>
    <row r="5" spans="1:10" ht="93.75" customHeight="1">
      <c r="A5" s="11" t="s">
        <v>125</v>
      </c>
      <c r="B5" s="16"/>
      <c r="C5" s="16"/>
      <c r="D5" s="28" t="e">
        <f>C5/B5</f>
        <v>#DIV/0!</v>
      </c>
      <c r="E5" s="29" t="e">
        <f>(D5-0.02)*B5</f>
        <v>#DIV/0!</v>
      </c>
      <c r="F5" s="30"/>
      <c r="G5" s="36"/>
      <c r="H5" s="63"/>
      <c r="I5" s="27">
        <f>F5*G5*H5</f>
        <v>0</v>
      </c>
      <c r="J5" s="15"/>
    </row>
    <row r="6" spans="1:10" ht="90" customHeight="1">
      <c r="A6" s="11" t="s">
        <v>126</v>
      </c>
      <c r="B6" s="82"/>
      <c r="C6" s="83"/>
      <c r="D6" s="83"/>
      <c r="E6" s="83"/>
      <c r="F6" s="83"/>
      <c r="G6" s="83"/>
      <c r="H6" s="83"/>
      <c r="I6" s="16">
        <v>0</v>
      </c>
      <c r="J6" s="15"/>
    </row>
    <row r="7" spans="1:10" ht="60.75" customHeight="1">
      <c r="A7" s="84" t="s">
        <v>169</v>
      </c>
      <c r="B7" s="85"/>
      <c r="C7" s="85"/>
      <c r="D7" s="85"/>
      <c r="E7" s="85"/>
      <c r="F7" s="85"/>
      <c r="G7" s="85"/>
      <c r="H7" s="85"/>
      <c r="I7" s="85"/>
    </row>
    <row r="9" spans="1:10">
      <c r="A9" s="41"/>
    </row>
  </sheetData>
  <mergeCells count="6">
    <mergeCell ref="A2:H2"/>
    <mergeCell ref="I2:I3"/>
    <mergeCell ref="B6:H6"/>
    <mergeCell ref="A7:I7"/>
    <mergeCell ref="A1:B1"/>
    <mergeCell ref="C1:I1"/>
  </mergeCells>
  <phoneticPr fontId="35"/>
  <conditionalFormatting sqref="A4:H5 I4:I6 A6:B6">
    <cfRule type="expression" dxfId="14"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3" t="s">
        <v>98</v>
      </c>
      <c r="D1" s="21" t="s">
        <v>63</v>
      </c>
      <c r="E1" s="9" t="s">
        <v>52</v>
      </c>
      <c r="F1" s="11" t="s">
        <v>59</v>
      </c>
      <c r="G1" s="11" t="s">
        <v>58</v>
      </c>
      <c r="H1" s="11" t="s">
        <v>60</v>
      </c>
      <c r="I1" s="11" t="s">
        <v>102</v>
      </c>
      <c r="J1" s="21" t="s">
        <v>64</v>
      </c>
      <c r="K1" s="9" t="s">
        <v>52</v>
      </c>
      <c r="L1" s="11" t="s">
        <v>59</v>
      </c>
      <c r="M1" s="11" t="s">
        <v>58</v>
      </c>
      <c r="N1" s="11" t="s">
        <v>60</v>
      </c>
      <c r="O1" s="11" t="s">
        <v>102</v>
      </c>
      <c r="P1" s="21" t="s">
        <v>65</v>
      </c>
      <c r="Q1" s="9" t="s">
        <v>52</v>
      </c>
      <c r="R1" s="11" t="s">
        <v>59</v>
      </c>
      <c r="S1" s="11" t="s">
        <v>58</v>
      </c>
      <c r="T1" s="11" t="s">
        <v>60</v>
      </c>
      <c r="U1" s="11" t="s">
        <v>102</v>
      </c>
      <c r="V1" s="21" t="s">
        <v>66</v>
      </c>
      <c r="W1" s="9" t="s">
        <v>52</v>
      </c>
      <c r="X1" s="11" t="s">
        <v>59</v>
      </c>
      <c r="Y1" s="11" t="s">
        <v>58</v>
      </c>
      <c r="Z1" s="11" t="s">
        <v>60</v>
      </c>
      <c r="AA1" s="11" t="s">
        <v>102</v>
      </c>
      <c r="AB1" s="21" t="s">
        <v>67</v>
      </c>
      <c r="AC1" s="9" t="s">
        <v>52</v>
      </c>
      <c r="AD1" s="11" t="s">
        <v>59</v>
      </c>
      <c r="AE1" s="11" t="s">
        <v>58</v>
      </c>
      <c r="AF1" s="11" t="s">
        <v>60</v>
      </c>
      <c r="AG1" s="11" t="s">
        <v>102</v>
      </c>
      <c r="AH1" s="21" t="s">
        <v>68</v>
      </c>
      <c r="AI1" s="9" t="s">
        <v>52</v>
      </c>
      <c r="AJ1" s="11" t="s">
        <v>59</v>
      </c>
      <c r="AK1" s="11" t="s">
        <v>58</v>
      </c>
      <c r="AL1" s="11" t="s">
        <v>60</v>
      </c>
      <c r="AM1" s="11" t="s">
        <v>102</v>
      </c>
      <c r="AN1" s="21" t="s">
        <v>69</v>
      </c>
      <c r="AO1" s="9" t="s">
        <v>52</v>
      </c>
      <c r="AP1" s="11" t="s">
        <v>59</v>
      </c>
      <c r="AQ1" s="11" t="s">
        <v>58</v>
      </c>
      <c r="AR1" s="11" t="s">
        <v>60</v>
      </c>
      <c r="AS1" s="11" t="s">
        <v>102</v>
      </c>
      <c r="AT1" s="21" t="s">
        <v>70</v>
      </c>
      <c r="AU1" s="9" t="s">
        <v>52</v>
      </c>
      <c r="AV1" s="11" t="s">
        <v>59</v>
      </c>
      <c r="AW1" s="11" t="s">
        <v>58</v>
      </c>
      <c r="AX1" s="11" t="s">
        <v>60</v>
      </c>
      <c r="AY1" s="11" t="s">
        <v>102</v>
      </c>
      <c r="AZ1" s="21" t="s">
        <v>71</v>
      </c>
      <c r="BA1" s="9" t="s">
        <v>52</v>
      </c>
      <c r="BB1" s="11" t="s">
        <v>59</v>
      </c>
      <c r="BC1" s="11" t="s">
        <v>58</v>
      </c>
      <c r="BD1" s="11" t="s">
        <v>60</v>
      </c>
      <c r="BE1" s="11" t="s">
        <v>102</v>
      </c>
      <c r="BF1" s="21" t="s">
        <v>72</v>
      </c>
      <c r="BG1" s="9" t="s">
        <v>52</v>
      </c>
      <c r="BH1" s="11" t="s">
        <v>59</v>
      </c>
      <c r="BI1" s="11" t="s">
        <v>58</v>
      </c>
      <c r="BJ1" s="11" t="s">
        <v>60</v>
      </c>
      <c r="BK1" s="11" t="s">
        <v>102</v>
      </c>
      <c r="BL1" s="21" t="s">
        <v>73</v>
      </c>
      <c r="BM1" s="9" t="s">
        <v>52</v>
      </c>
      <c r="BN1" s="11" t="s">
        <v>59</v>
      </c>
      <c r="BO1" s="11" t="s">
        <v>58</v>
      </c>
      <c r="BP1" s="11" t="s">
        <v>60</v>
      </c>
      <c r="BQ1" s="11" t="s">
        <v>102</v>
      </c>
      <c r="BR1" s="21" t="s">
        <v>74</v>
      </c>
      <c r="BS1" s="9" t="s">
        <v>52</v>
      </c>
      <c r="BT1" s="11" t="s">
        <v>59</v>
      </c>
      <c r="BU1" s="11" t="s">
        <v>58</v>
      </c>
      <c r="BV1" s="11" t="s">
        <v>60</v>
      </c>
      <c r="BW1" s="11" t="s">
        <v>102</v>
      </c>
      <c r="BX1" s="21" t="s">
        <v>75</v>
      </c>
      <c r="BY1" s="9" t="s">
        <v>52</v>
      </c>
      <c r="BZ1" s="11" t="s">
        <v>59</v>
      </c>
      <c r="CA1" s="11" t="s">
        <v>58</v>
      </c>
      <c r="CB1" s="11" t="s">
        <v>60</v>
      </c>
      <c r="CC1" s="11" t="s">
        <v>102</v>
      </c>
      <c r="CD1" s="21" t="s">
        <v>76</v>
      </c>
      <c r="CE1" s="9" t="s">
        <v>52</v>
      </c>
      <c r="CF1" s="11" t="s">
        <v>59</v>
      </c>
      <c r="CG1" s="11" t="s">
        <v>58</v>
      </c>
      <c r="CH1" s="11" t="s">
        <v>60</v>
      </c>
      <c r="CI1" s="11" t="s">
        <v>102</v>
      </c>
      <c r="CJ1" s="21" t="s">
        <v>77</v>
      </c>
      <c r="CK1" s="9" t="s">
        <v>52</v>
      </c>
      <c r="CL1" s="11" t="s">
        <v>59</v>
      </c>
      <c r="CM1" s="11" t="s">
        <v>58</v>
      </c>
      <c r="CN1" s="11" t="s">
        <v>60</v>
      </c>
      <c r="CO1" s="11" t="s">
        <v>102</v>
      </c>
      <c r="CP1" s="21" t="s">
        <v>78</v>
      </c>
      <c r="CQ1" s="9" t="s">
        <v>52</v>
      </c>
      <c r="CR1" s="11" t="s">
        <v>59</v>
      </c>
      <c r="CS1" s="11" t="s">
        <v>58</v>
      </c>
      <c r="CT1" s="11" t="s">
        <v>60</v>
      </c>
      <c r="CU1" s="11" t="s">
        <v>102</v>
      </c>
      <c r="CV1" s="21" t="s">
        <v>79</v>
      </c>
      <c r="CW1" s="9" t="s">
        <v>52</v>
      </c>
      <c r="CX1" s="11" t="s">
        <v>59</v>
      </c>
      <c r="CY1" s="11" t="s">
        <v>58</v>
      </c>
      <c r="CZ1" s="11" t="s">
        <v>60</v>
      </c>
      <c r="DA1" s="11" t="s">
        <v>102</v>
      </c>
      <c r="DB1" s="21" t="s">
        <v>80</v>
      </c>
      <c r="DC1" s="9" t="s">
        <v>52</v>
      </c>
      <c r="DD1" s="11" t="s">
        <v>59</v>
      </c>
      <c r="DE1" s="11" t="s">
        <v>58</v>
      </c>
      <c r="DF1" s="11" t="s">
        <v>60</v>
      </c>
      <c r="DG1" s="11" t="s">
        <v>102</v>
      </c>
      <c r="DH1" s="21" t="s">
        <v>81</v>
      </c>
      <c r="DI1" s="9" t="s">
        <v>52</v>
      </c>
      <c r="DJ1" s="11" t="s">
        <v>59</v>
      </c>
      <c r="DK1" s="11" t="s">
        <v>58</v>
      </c>
      <c r="DL1" s="11" t="s">
        <v>60</v>
      </c>
      <c r="DM1" s="11" t="s">
        <v>102</v>
      </c>
      <c r="DN1" s="21" t="s">
        <v>82</v>
      </c>
      <c r="DO1" s="9" t="s">
        <v>52</v>
      </c>
      <c r="DP1" s="11" t="s">
        <v>59</v>
      </c>
      <c r="DQ1" s="11" t="s">
        <v>58</v>
      </c>
      <c r="DR1" s="11" t="s">
        <v>60</v>
      </c>
      <c r="DS1" s="11" t="s">
        <v>61</v>
      </c>
      <c r="DT1" s="21" t="s">
        <v>83</v>
      </c>
      <c r="DU1" s="9" t="s">
        <v>52</v>
      </c>
      <c r="DV1" s="11" t="s">
        <v>59</v>
      </c>
      <c r="DW1" s="11" t="s">
        <v>58</v>
      </c>
      <c r="DX1" s="11" t="s">
        <v>60</v>
      </c>
      <c r="DY1" s="11" t="s">
        <v>61</v>
      </c>
      <c r="DZ1" s="21" t="s">
        <v>84</v>
      </c>
      <c r="EA1" s="9" t="s">
        <v>52</v>
      </c>
      <c r="EB1" s="11" t="s">
        <v>59</v>
      </c>
      <c r="EC1" s="11" t="s">
        <v>58</v>
      </c>
      <c r="ED1" s="11" t="s">
        <v>60</v>
      </c>
      <c r="EE1" s="11" t="s">
        <v>61</v>
      </c>
      <c r="EF1" s="21" t="s">
        <v>85</v>
      </c>
      <c r="EG1" s="9" t="s">
        <v>52</v>
      </c>
      <c r="EH1" s="11" t="s">
        <v>59</v>
      </c>
      <c r="EI1" s="11" t="s">
        <v>58</v>
      </c>
      <c r="EJ1" s="11" t="s">
        <v>60</v>
      </c>
      <c r="EK1" s="11" t="s">
        <v>61</v>
      </c>
      <c r="EL1" s="21" t="s">
        <v>86</v>
      </c>
      <c r="EM1" s="9" t="s">
        <v>52</v>
      </c>
      <c r="EN1" s="11" t="s">
        <v>59</v>
      </c>
      <c r="EO1" s="11" t="s">
        <v>58</v>
      </c>
      <c r="EP1" s="11" t="s">
        <v>60</v>
      </c>
      <c r="EQ1" s="11" t="s">
        <v>61</v>
      </c>
      <c r="ER1" s="21" t="s">
        <v>87</v>
      </c>
      <c r="ES1" s="9" t="s">
        <v>52</v>
      </c>
      <c r="ET1" s="11" t="s">
        <v>59</v>
      </c>
      <c r="EU1" s="11" t="s">
        <v>58</v>
      </c>
      <c r="EV1" s="11" t="s">
        <v>60</v>
      </c>
      <c r="EW1" s="11" t="s">
        <v>61</v>
      </c>
      <c r="EX1" s="21" t="s">
        <v>88</v>
      </c>
      <c r="EY1" s="9" t="s">
        <v>52</v>
      </c>
      <c r="EZ1" s="11" t="s">
        <v>59</v>
      </c>
      <c r="FA1" s="11" t="s">
        <v>58</v>
      </c>
      <c r="FB1" s="11" t="s">
        <v>60</v>
      </c>
      <c r="FC1" s="11" t="s">
        <v>61</v>
      </c>
      <c r="FD1" s="21" t="s">
        <v>89</v>
      </c>
      <c r="FE1" s="9" t="s">
        <v>52</v>
      </c>
      <c r="FF1" s="11" t="s">
        <v>59</v>
      </c>
      <c r="FG1" s="11" t="s">
        <v>58</v>
      </c>
      <c r="FH1" s="11" t="s">
        <v>60</v>
      </c>
      <c r="FI1" s="11" t="s">
        <v>61</v>
      </c>
      <c r="FJ1" s="21" t="s">
        <v>90</v>
      </c>
      <c r="FK1" s="9" t="s">
        <v>52</v>
      </c>
      <c r="FL1" s="11" t="s">
        <v>59</v>
      </c>
      <c r="FM1" s="11" t="s">
        <v>58</v>
      </c>
      <c r="FN1" s="11" t="s">
        <v>60</v>
      </c>
      <c r="FO1" s="11" t="s">
        <v>61</v>
      </c>
      <c r="FP1" s="21" t="s">
        <v>91</v>
      </c>
      <c r="FQ1" s="9" t="s">
        <v>52</v>
      </c>
      <c r="FR1" s="11" t="s">
        <v>59</v>
      </c>
      <c r="FS1" s="11" t="s">
        <v>58</v>
      </c>
      <c r="FT1" s="11" t="s">
        <v>60</v>
      </c>
      <c r="FU1" s="11" t="s">
        <v>61</v>
      </c>
      <c r="FV1" s="21" t="s">
        <v>92</v>
      </c>
      <c r="FW1" s="9" t="s">
        <v>52</v>
      </c>
      <c r="FX1" s="11" t="s">
        <v>59</v>
      </c>
      <c r="FY1" s="11" t="s">
        <v>58</v>
      </c>
      <c r="FZ1" s="11" t="s">
        <v>60</v>
      </c>
      <c r="GA1" s="11" t="s">
        <v>61</v>
      </c>
      <c r="GB1" s="21" t="s">
        <v>93</v>
      </c>
      <c r="GC1" s="9" t="s">
        <v>52</v>
      </c>
      <c r="GD1" s="11" t="s">
        <v>59</v>
      </c>
      <c r="GE1" s="11" t="s">
        <v>58</v>
      </c>
      <c r="GF1" s="11" t="s">
        <v>60</v>
      </c>
      <c r="GG1" s="11" t="s">
        <v>61</v>
      </c>
      <c r="GH1" s="21" t="s">
        <v>94</v>
      </c>
      <c r="GI1" s="9" t="s">
        <v>52</v>
      </c>
      <c r="GJ1" s="11" t="s">
        <v>59</v>
      </c>
      <c r="GK1" s="11" t="s">
        <v>58</v>
      </c>
      <c r="GL1" s="11" t="s">
        <v>60</v>
      </c>
      <c r="GM1" s="11" t="s">
        <v>61</v>
      </c>
      <c r="GN1" s="21" t="s">
        <v>95</v>
      </c>
      <c r="GO1" s="9" t="s">
        <v>52</v>
      </c>
      <c r="GP1" s="11" t="s">
        <v>59</v>
      </c>
      <c r="GQ1" s="11" t="s">
        <v>58</v>
      </c>
      <c r="GR1" s="11" t="s">
        <v>60</v>
      </c>
      <c r="GS1" s="11" t="s">
        <v>61</v>
      </c>
      <c r="GT1" s="21" t="s">
        <v>96</v>
      </c>
      <c r="GU1" s="9" t="s">
        <v>52</v>
      </c>
      <c r="GV1" s="11" t="s">
        <v>59</v>
      </c>
      <c r="GW1" s="11" t="s">
        <v>58</v>
      </c>
      <c r="GX1" s="11" t="s">
        <v>60</v>
      </c>
      <c r="GY1" s="11" t="s">
        <v>61</v>
      </c>
      <c r="GZ1" s="21" t="s">
        <v>97</v>
      </c>
      <c r="HA1" s="9" t="s">
        <v>52</v>
      </c>
      <c r="HB1" s="11" t="s">
        <v>59</v>
      </c>
      <c r="HC1" s="11" t="s">
        <v>58</v>
      </c>
      <c r="HD1" s="11" t="s">
        <v>60</v>
      </c>
      <c r="HE1" s="11" t="s">
        <v>61</v>
      </c>
      <c r="HF1" s="22" t="s">
        <v>55</v>
      </c>
      <c r="HG1" s="21" t="s">
        <v>63</v>
      </c>
      <c r="HH1" s="9" t="s">
        <v>52</v>
      </c>
      <c r="HI1" s="11" t="s">
        <v>53</v>
      </c>
      <c r="HJ1" s="11" t="s">
        <v>56</v>
      </c>
      <c r="HK1" s="11" t="s">
        <v>57</v>
      </c>
      <c r="HL1" s="11" t="s">
        <v>54</v>
      </c>
      <c r="HM1" s="21" t="s">
        <v>64</v>
      </c>
      <c r="HN1" s="9" t="s">
        <v>52</v>
      </c>
      <c r="HO1" s="11" t="s">
        <v>53</v>
      </c>
      <c r="HP1" s="11" t="s">
        <v>56</v>
      </c>
      <c r="HQ1" s="11" t="s">
        <v>57</v>
      </c>
      <c r="HR1" s="11" t="s">
        <v>54</v>
      </c>
      <c r="HS1" s="21" t="s">
        <v>65</v>
      </c>
      <c r="HT1" s="9" t="s">
        <v>52</v>
      </c>
      <c r="HU1" s="11" t="s">
        <v>53</v>
      </c>
      <c r="HV1" s="11" t="s">
        <v>56</v>
      </c>
      <c r="HW1" s="11" t="s">
        <v>57</v>
      </c>
      <c r="HX1" s="11" t="s">
        <v>54</v>
      </c>
      <c r="HY1" s="21" t="s">
        <v>66</v>
      </c>
      <c r="HZ1" s="9" t="s">
        <v>52</v>
      </c>
      <c r="IA1" s="11" t="s">
        <v>53</v>
      </c>
      <c r="IB1" s="11" t="s">
        <v>56</v>
      </c>
      <c r="IC1" s="11" t="s">
        <v>57</v>
      </c>
      <c r="ID1" s="11" t="s">
        <v>54</v>
      </c>
      <c r="IE1" s="21" t="s">
        <v>67</v>
      </c>
      <c r="IF1" s="9" t="s">
        <v>52</v>
      </c>
      <c r="IG1" s="11" t="s">
        <v>53</v>
      </c>
      <c r="IH1" s="11" t="s">
        <v>56</v>
      </c>
      <c r="II1" s="11" t="s">
        <v>57</v>
      </c>
      <c r="IJ1" s="11" t="s">
        <v>54</v>
      </c>
      <c r="IK1" s="21" t="s">
        <v>68</v>
      </c>
      <c r="IL1" s="9" t="s">
        <v>52</v>
      </c>
      <c r="IM1" s="11" t="s">
        <v>53</v>
      </c>
      <c r="IN1" s="11" t="s">
        <v>56</v>
      </c>
      <c r="IO1" s="11" t="s">
        <v>57</v>
      </c>
      <c r="IP1" s="11" t="s">
        <v>54</v>
      </c>
      <c r="IQ1" s="21" t="s">
        <v>69</v>
      </c>
      <c r="IR1" s="9" t="s">
        <v>52</v>
      </c>
      <c r="IS1" s="11" t="s">
        <v>53</v>
      </c>
      <c r="IT1" s="11" t="s">
        <v>56</v>
      </c>
      <c r="IU1" s="11" t="s">
        <v>57</v>
      </c>
      <c r="IV1" s="11" t="s">
        <v>54</v>
      </c>
      <c r="IW1" s="21" t="s">
        <v>70</v>
      </c>
      <c r="IX1" s="9" t="s">
        <v>52</v>
      </c>
      <c r="IY1" s="11" t="s">
        <v>53</v>
      </c>
      <c r="IZ1" s="11" t="s">
        <v>56</v>
      </c>
      <c r="JA1" s="11" t="s">
        <v>57</v>
      </c>
      <c r="JB1" s="11" t="s">
        <v>54</v>
      </c>
      <c r="JC1" s="21" t="s">
        <v>71</v>
      </c>
      <c r="JD1" s="9" t="s">
        <v>52</v>
      </c>
      <c r="JE1" s="11" t="s">
        <v>53</v>
      </c>
      <c r="JF1" s="11" t="s">
        <v>56</v>
      </c>
      <c r="JG1" s="11" t="s">
        <v>57</v>
      </c>
      <c r="JH1" s="11" t="s">
        <v>54</v>
      </c>
      <c r="JI1" s="21" t="s">
        <v>72</v>
      </c>
      <c r="JJ1" s="9" t="s">
        <v>52</v>
      </c>
      <c r="JK1" s="11" t="s">
        <v>53</v>
      </c>
      <c r="JL1" s="11" t="s">
        <v>56</v>
      </c>
      <c r="JM1" s="11" t="s">
        <v>57</v>
      </c>
      <c r="JN1" s="11" t="s">
        <v>54</v>
      </c>
      <c r="JO1" s="21" t="s">
        <v>73</v>
      </c>
      <c r="JP1" s="9" t="s">
        <v>52</v>
      </c>
      <c r="JQ1" s="11" t="s">
        <v>53</v>
      </c>
      <c r="JR1" s="11" t="s">
        <v>56</v>
      </c>
      <c r="JS1" s="11" t="s">
        <v>57</v>
      </c>
      <c r="JT1" s="11" t="s">
        <v>54</v>
      </c>
      <c r="JU1" s="21" t="s">
        <v>74</v>
      </c>
      <c r="JV1" s="9" t="s">
        <v>52</v>
      </c>
      <c r="JW1" s="11" t="s">
        <v>53</v>
      </c>
      <c r="JX1" s="11" t="s">
        <v>56</v>
      </c>
      <c r="JY1" s="11" t="s">
        <v>57</v>
      </c>
      <c r="JZ1" s="11" t="s">
        <v>54</v>
      </c>
      <c r="KA1" s="21" t="s">
        <v>75</v>
      </c>
      <c r="KB1" s="9" t="s">
        <v>52</v>
      </c>
      <c r="KC1" s="11" t="s">
        <v>53</v>
      </c>
      <c r="KD1" s="11" t="s">
        <v>56</v>
      </c>
      <c r="KE1" s="11" t="s">
        <v>57</v>
      </c>
      <c r="KF1" s="11" t="s">
        <v>54</v>
      </c>
      <c r="KG1" s="21" t="s">
        <v>76</v>
      </c>
      <c r="KH1" s="9" t="s">
        <v>52</v>
      </c>
      <c r="KI1" s="11" t="s">
        <v>53</v>
      </c>
      <c r="KJ1" s="11" t="s">
        <v>56</v>
      </c>
      <c r="KK1" s="11" t="s">
        <v>57</v>
      </c>
      <c r="KL1" s="11" t="s">
        <v>54</v>
      </c>
      <c r="KM1" s="21" t="s">
        <v>77</v>
      </c>
      <c r="KN1" s="9" t="s">
        <v>52</v>
      </c>
      <c r="KO1" s="11" t="s">
        <v>53</v>
      </c>
      <c r="KP1" s="11" t="s">
        <v>56</v>
      </c>
      <c r="KQ1" s="11" t="s">
        <v>57</v>
      </c>
      <c r="KR1" s="11" t="s">
        <v>54</v>
      </c>
      <c r="KS1" s="21" t="s">
        <v>78</v>
      </c>
      <c r="KT1" s="9" t="s">
        <v>52</v>
      </c>
      <c r="KU1" s="11" t="s">
        <v>53</v>
      </c>
      <c r="KV1" s="11" t="s">
        <v>56</v>
      </c>
      <c r="KW1" s="11" t="s">
        <v>57</v>
      </c>
      <c r="KX1" s="11" t="s">
        <v>54</v>
      </c>
      <c r="KY1" s="21" t="s">
        <v>79</v>
      </c>
      <c r="KZ1" s="9" t="s">
        <v>52</v>
      </c>
      <c r="LA1" s="11" t="s">
        <v>53</v>
      </c>
      <c r="LB1" s="11" t="s">
        <v>56</v>
      </c>
      <c r="LC1" s="11" t="s">
        <v>57</v>
      </c>
      <c r="LD1" s="11" t="s">
        <v>54</v>
      </c>
      <c r="LE1" s="21" t="s">
        <v>80</v>
      </c>
      <c r="LF1" s="9" t="s">
        <v>52</v>
      </c>
      <c r="LG1" s="11" t="s">
        <v>53</v>
      </c>
      <c r="LH1" s="11" t="s">
        <v>56</v>
      </c>
      <c r="LI1" s="11" t="s">
        <v>57</v>
      </c>
      <c r="LJ1" s="11" t="s">
        <v>54</v>
      </c>
      <c r="LK1" s="21" t="s">
        <v>81</v>
      </c>
      <c r="LL1" s="9" t="s">
        <v>52</v>
      </c>
      <c r="LM1" s="11" t="s">
        <v>53</v>
      </c>
      <c r="LN1" s="11" t="s">
        <v>56</v>
      </c>
      <c r="LO1" s="11" t="s">
        <v>57</v>
      </c>
      <c r="LP1" s="11" t="s">
        <v>54</v>
      </c>
      <c r="LQ1" s="21" t="s">
        <v>82</v>
      </c>
      <c r="LR1" s="9" t="s">
        <v>52</v>
      </c>
      <c r="LS1" s="11" t="s">
        <v>53</v>
      </c>
      <c r="LT1" s="11" t="s">
        <v>56</v>
      </c>
      <c r="LU1" s="11" t="s">
        <v>57</v>
      </c>
      <c r="LV1" s="11" t="s">
        <v>54</v>
      </c>
      <c r="LW1" s="21" t="s">
        <v>83</v>
      </c>
      <c r="LX1" s="9" t="s">
        <v>52</v>
      </c>
      <c r="LY1" s="11" t="s">
        <v>53</v>
      </c>
      <c r="LZ1" s="11" t="s">
        <v>56</v>
      </c>
      <c r="MA1" s="11" t="s">
        <v>57</v>
      </c>
      <c r="MB1" s="11" t="s">
        <v>54</v>
      </c>
      <c r="MC1" s="21" t="s">
        <v>84</v>
      </c>
      <c r="MD1" s="9" t="s">
        <v>52</v>
      </c>
      <c r="ME1" s="11" t="s">
        <v>53</v>
      </c>
      <c r="MF1" s="11" t="s">
        <v>56</v>
      </c>
      <c r="MG1" s="11" t="s">
        <v>57</v>
      </c>
      <c r="MH1" s="11" t="s">
        <v>54</v>
      </c>
      <c r="MI1" s="21" t="s">
        <v>85</v>
      </c>
      <c r="MJ1" s="9" t="s">
        <v>52</v>
      </c>
      <c r="MK1" s="11" t="s">
        <v>53</v>
      </c>
      <c r="ML1" s="11" t="s">
        <v>56</v>
      </c>
      <c r="MM1" s="11" t="s">
        <v>57</v>
      </c>
      <c r="MN1" s="11" t="s">
        <v>54</v>
      </c>
      <c r="MO1" s="21" t="s">
        <v>86</v>
      </c>
      <c r="MP1" s="9" t="s">
        <v>52</v>
      </c>
      <c r="MQ1" s="11" t="s">
        <v>53</v>
      </c>
      <c r="MR1" s="11" t="s">
        <v>56</v>
      </c>
      <c r="MS1" s="11" t="s">
        <v>57</v>
      </c>
      <c r="MT1" s="11" t="s">
        <v>54</v>
      </c>
      <c r="MU1" s="21" t="s">
        <v>87</v>
      </c>
      <c r="MV1" s="9" t="s">
        <v>52</v>
      </c>
      <c r="MW1" s="11" t="s">
        <v>53</v>
      </c>
      <c r="MX1" s="11" t="s">
        <v>56</v>
      </c>
      <c r="MY1" s="11" t="s">
        <v>57</v>
      </c>
      <c r="MZ1" s="11" t="s">
        <v>54</v>
      </c>
      <c r="NA1" s="21" t="s">
        <v>88</v>
      </c>
      <c r="NB1" s="9" t="s">
        <v>52</v>
      </c>
      <c r="NC1" s="11" t="s">
        <v>53</v>
      </c>
      <c r="ND1" s="11" t="s">
        <v>56</v>
      </c>
      <c r="NE1" s="11" t="s">
        <v>57</v>
      </c>
      <c r="NF1" s="11" t="s">
        <v>54</v>
      </c>
      <c r="NG1" s="21" t="s">
        <v>89</v>
      </c>
      <c r="NH1" s="9" t="s">
        <v>52</v>
      </c>
      <c r="NI1" s="11" t="s">
        <v>53</v>
      </c>
      <c r="NJ1" s="11" t="s">
        <v>56</v>
      </c>
      <c r="NK1" s="11" t="s">
        <v>57</v>
      </c>
      <c r="NL1" s="11" t="s">
        <v>54</v>
      </c>
      <c r="NM1" s="21" t="s">
        <v>90</v>
      </c>
      <c r="NN1" s="9" t="s">
        <v>52</v>
      </c>
      <c r="NO1" s="11" t="s">
        <v>53</v>
      </c>
      <c r="NP1" s="11" t="s">
        <v>56</v>
      </c>
      <c r="NQ1" s="11" t="s">
        <v>57</v>
      </c>
      <c r="NR1" s="11" t="s">
        <v>54</v>
      </c>
      <c r="NS1" s="21" t="s">
        <v>91</v>
      </c>
      <c r="NT1" s="9" t="s">
        <v>52</v>
      </c>
      <c r="NU1" s="11" t="s">
        <v>53</v>
      </c>
      <c r="NV1" s="11" t="s">
        <v>56</v>
      </c>
      <c r="NW1" s="11" t="s">
        <v>57</v>
      </c>
      <c r="NX1" s="11" t="s">
        <v>54</v>
      </c>
      <c r="NY1" s="21" t="s">
        <v>92</v>
      </c>
      <c r="NZ1" s="9" t="s">
        <v>52</v>
      </c>
      <c r="OA1" s="11" t="s">
        <v>53</v>
      </c>
      <c r="OB1" s="11" t="s">
        <v>56</v>
      </c>
      <c r="OC1" s="11" t="s">
        <v>57</v>
      </c>
      <c r="OD1" s="11" t="s">
        <v>54</v>
      </c>
      <c r="OE1" s="21" t="s">
        <v>93</v>
      </c>
      <c r="OF1" s="9" t="s">
        <v>52</v>
      </c>
      <c r="OG1" s="11" t="s">
        <v>53</v>
      </c>
      <c r="OH1" s="11" t="s">
        <v>56</v>
      </c>
      <c r="OI1" s="11" t="s">
        <v>57</v>
      </c>
      <c r="OJ1" s="11" t="s">
        <v>54</v>
      </c>
      <c r="OK1" s="21" t="s">
        <v>94</v>
      </c>
      <c r="OL1" s="9" t="s">
        <v>52</v>
      </c>
      <c r="OM1" s="11" t="s">
        <v>53</v>
      </c>
      <c r="ON1" s="11" t="s">
        <v>56</v>
      </c>
      <c r="OO1" s="11" t="s">
        <v>57</v>
      </c>
      <c r="OP1" s="11" t="s">
        <v>54</v>
      </c>
      <c r="OQ1" s="21" t="s">
        <v>95</v>
      </c>
      <c r="OR1" s="9" t="s">
        <v>52</v>
      </c>
      <c r="OS1" s="11" t="s">
        <v>53</v>
      </c>
      <c r="OT1" s="11" t="s">
        <v>56</v>
      </c>
      <c r="OU1" s="11" t="s">
        <v>57</v>
      </c>
      <c r="OV1" s="11" t="s">
        <v>54</v>
      </c>
      <c r="OW1" s="21" t="s">
        <v>96</v>
      </c>
      <c r="OX1" s="9" t="s">
        <v>52</v>
      </c>
      <c r="OY1" s="11" t="s">
        <v>53</v>
      </c>
      <c r="OZ1" s="11" t="s">
        <v>56</v>
      </c>
      <c r="PA1" s="11" t="s">
        <v>57</v>
      </c>
      <c r="PB1" s="11" t="s">
        <v>54</v>
      </c>
      <c r="PC1" s="21" t="s">
        <v>97</v>
      </c>
      <c r="PD1" s="9" t="s">
        <v>52</v>
      </c>
      <c r="PE1" s="11" t="s">
        <v>53</v>
      </c>
      <c r="PF1" s="11" t="s">
        <v>56</v>
      </c>
      <c r="PG1" s="11" t="s">
        <v>57</v>
      </c>
      <c r="PH1" s="11" t="s">
        <v>54</v>
      </c>
    </row>
    <row r="2" spans="1:424" ht="54">
      <c r="A2" s="88">
        <f>【総額及び平均額】賃上げ支援事業実績報告書!$E3</f>
        <v>0</v>
      </c>
      <c r="B2" s="88">
        <f>【総額及び平均額】賃上げ支援事業実績報告書!$E4</f>
        <v>0</v>
      </c>
      <c r="C2" s="24"/>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f>【総額及び平均額】賃上げ支援事業実績報告書!$B13</f>
        <v>0</v>
      </c>
      <c r="H2" s="10" t="e">
        <f>【総額及び平均額】賃上げ支援事業実績報告書!#REF!</f>
        <v>#REF!</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2"/>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9"/>
      <c r="B3" s="89"/>
      <c r="C3" s="25"/>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f>【総額及び平均額】賃上げ支援事業実績報告書!$G9</f>
        <v>0</v>
      </c>
      <c r="HI3" s="10">
        <f>【総額及び平均額】賃上げ支援事業実績報告書!$G10</f>
        <v>0</v>
      </c>
      <c r="HJ3" s="10">
        <f>【総額及び平均額】賃上げ支援事業実績報告書!$G13</f>
        <v>0</v>
      </c>
      <c r="HK3" s="10" t="e">
        <f>【総額及び平均額】賃上げ支援事業実績報告書!#REF!</f>
        <v>#REF!</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5"/>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3" priority="74">
      <formula>#REF!="×"</formula>
    </cfRule>
  </conditionalFormatting>
  <conditionalFormatting sqref="HB1:HE1">
    <cfRule type="expression" dxfId="12" priority="73">
      <formula>#REF!="×"</formula>
    </cfRule>
  </conditionalFormatting>
  <conditionalFormatting sqref="HI1:HL1">
    <cfRule type="expression" dxfId="11" priority="2">
      <formula>#REF!="×"</formula>
    </cfRule>
  </conditionalFormatting>
  <conditionalFormatting sqref="PE1:PH1">
    <cfRule type="expression" dxfId="1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L45"/>
  <sheetViews>
    <sheetView view="pageBreakPreview" zoomScale="70" zoomScaleNormal="85" zoomScaleSheetLayoutView="70" workbookViewId="0">
      <selection activeCell="A25" sqref="A25:XFD25"/>
    </sheetView>
  </sheetViews>
  <sheetFormatPr defaultColWidth="9" defaultRowHeight="13.5"/>
  <cols>
    <col min="1" max="1" width="46.875" style="6" customWidth="1"/>
    <col min="2" max="4" width="15.125" style="14" customWidth="1"/>
    <col min="5" max="5" width="23.25" style="14" customWidth="1"/>
    <col min="6" max="6" width="85.12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2" ht="25.5" customHeight="1">
      <c r="A1" s="5" t="s">
        <v>166</v>
      </c>
      <c r="B1" s="12"/>
      <c r="C1" s="12"/>
      <c r="D1" s="12"/>
      <c r="E1" s="12"/>
      <c r="F1" s="5"/>
      <c r="G1" s="26"/>
    </row>
    <row r="2" spans="1:12" ht="46.5" customHeight="1">
      <c r="A2" s="64" t="s">
        <v>141</v>
      </c>
      <c r="B2" s="65"/>
      <c r="C2" s="65"/>
      <c r="D2" s="65"/>
      <c r="E2" s="65"/>
      <c r="F2" s="65"/>
      <c r="G2" s="65"/>
      <c r="H2" s="40" t="s">
        <v>51</v>
      </c>
    </row>
    <row r="3" spans="1:12" ht="34.5" customHeight="1">
      <c r="A3" s="17" t="s">
        <v>158</v>
      </c>
      <c r="B3" s="18"/>
      <c r="C3" s="18"/>
      <c r="D3" s="18"/>
      <c r="E3" s="49"/>
      <c r="F3" s="17" t="s">
        <v>120</v>
      </c>
      <c r="G3" s="19">
        <f>SUM($G$10:$G$14)</f>
        <v>0</v>
      </c>
      <c r="H3" s="60" t="s">
        <v>177</v>
      </c>
    </row>
    <row r="4" spans="1:12" ht="35.25" customHeight="1">
      <c r="A4" s="17" t="s">
        <v>144</v>
      </c>
      <c r="B4" s="18"/>
      <c r="C4" s="18"/>
      <c r="D4" s="18"/>
      <c r="E4" s="55">
        <f>'対象施設報告シート（法人単位）'!A2</f>
        <v>0</v>
      </c>
      <c r="F4" s="39" t="s">
        <v>119</v>
      </c>
      <c r="G4" s="50">
        <v>0</v>
      </c>
      <c r="H4" s="60" t="s">
        <v>178</v>
      </c>
    </row>
    <row r="5" spans="1:12" ht="45.75" customHeight="1">
      <c r="A5" s="77" t="s">
        <v>159</v>
      </c>
      <c r="B5" s="77"/>
      <c r="C5" s="77"/>
      <c r="D5" s="77"/>
      <c r="E5" s="55"/>
      <c r="F5" s="39" t="s">
        <v>138</v>
      </c>
      <c r="G5" s="19">
        <f>ROUNDDOWN(G3-G4,-3)</f>
        <v>0</v>
      </c>
      <c r="H5" s="60" t="s">
        <v>179</v>
      </c>
      <c r="I5" s="57" t="s">
        <v>156</v>
      </c>
      <c r="J5" s="57" t="s">
        <v>157</v>
      </c>
    </row>
    <row r="6" spans="1:12" ht="41.25" customHeight="1">
      <c r="A6" s="17" t="s">
        <v>140</v>
      </c>
      <c r="B6" s="18"/>
      <c r="C6" s="18"/>
      <c r="D6" s="18"/>
      <c r="E6" s="19" t="str">
        <f>IF(G5&gt;=G6,"○","×")</f>
        <v>○</v>
      </c>
      <c r="F6" s="17" t="s">
        <v>168</v>
      </c>
      <c r="G6" s="19">
        <f>'対象施設報告シート（法人単位）'!D12</f>
        <v>0</v>
      </c>
      <c r="H6" s="60" t="s">
        <v>180</v>
      </c>
    </row>
    <row r="7" spans="1:12" ht="26.25" customHeight="1">
      <c r="A7" s="17" t="s">
        <v>62</v>
      </c>
      <c r="B7" s="18"/>
      <c r="C7" s="18"/>
      <c r="D7" s="18"/>
      <c r="E7" s="20">
        <f>G6-G7</f>
        <v>0</v>
      </c>
      <c r="F7" s="17" t="s">
        <v>118</v>
      </c>
      <c r="G7" s="19">
        <f>IF(ROUNDDOWN(G6-G5,-3)&lt;=0,0,ROUNDDOWN(G6-G5,-3))</f>
        <v>0</v>
      </c>
      <c r="H7" s="60" t="s">
        <v>176</v>
      </c>
    </row>
    <row r="8" spans="1:12" ht="41.25" customHeight="1">
      <c r="A8" s="48" t="s">
        <v>152</v>
      </c>
      <c r="B8" s="70" t="s">
        <v>153</v>
      </c>
      <c r="C8" s="71"/>
      <c r="D8" s="71"/>
      <c r="E8" s="72"/>
      <c r="F8" s="76" t="s">
        <v>133</v>
      </c>
      <c r="G8" s="76"/>
      <c r="H8" s="8"/>
    </row>
    <row r="9" spans="1:12" s="35" customFormat="1" ht="66" customHeight="1">
      <c r="A9" s="32" t="s">
        <v>134</v>
      </c>
      <c r="B9" s="33" t="s">
        <v>100</v>
      </c>
      <c r="C9" s="33" t="s">
        <v>113</v>
      </c>
      <c r="D9" s="33" t="s">
        <v>99</v>
      </c>
      <c r="E9" s="33" t="s">
        <v>115</v>
      </c>
      <c r="F9" s="68" t="s">
        <v>121</v>
      </c>
      <c r="G9" s="69"/>
      <c r="H9" s="34" t="s">
        <v>101</v>
      </c>
    </row>
    <row r="10" spans="1:12" ht="50.25" customHeight="1">
      <c r="A10" s="11" t="s">
        <v>110</v>
      </c>
      <c r="B10" s="62"/>
      <c r="C10" s="16"/>
      <c r="D10" s="38"/>
      <c r="E10" s="16"/>
      <c r="F10" s="11"/>
      <c r="G10" s="27">
        <f>B10*C10*D10</f>
        <v>0</v>
      </c>
      <c r="H10" s="15" t="s">
        <v>122</v>
      </c>
    </row>
    <row r="11" spans="1:12" ht="57" customHeight="1">
      <c r="A11" s="11" t="s">
        <v>111</v>
      </c>
      <c r="B11" s="62"/>
      <c r="C11" s="16"/>
      <c r="D11" s="38"/>
      <c r="E11" s="16"/>
      <c r="F11" s="11"/>
      <c r="G11" s="27">
        <f t="shared" ref="G11:G12" si="0">B11*C11*D11</f>
        <v>0</v>
      </c>
      <c r="H11" s="15" t="s">
        <v>123</v>
      </c>
    </row>
    <row r="12" spans="1:12" ht="80.25" customHeight="1">
      <c r="A12" s="11" t="s">
        <v>162</v>
      </c>
      <c r="B12" s="62"/>
      <c r="C12" s="16"/>
      <c r="D12" s="38"/>
      <c r="E12" s="37"/>
      <c r="F12" s="11"/>
      <c r="G12" s="27">
        <f t="shared" si="0"/>
        <v>0</v>
      </c>
      <c r="H12" s="15" t="s">
        <v>129</v>
      </c>
    </row>
    <row r="13" spans="1:12" ht="50.1" customHeight="1">
      <c r="A13" s="11" t="s">
        <v>149</v>
      </c>
      <c r="B13" s="62"/>
      <c r="C13" s="16"/>
      <c r="D13" s="51"/>
      <c r="E13" s="52"/>
      <c r="F13" s="53"/>
      <c r="G13" s="27">
        <f>B13*C13*D13</f>
        <v>0</v>
      </c>
      <c r="H13" s="15" t="s">
        <v>151</v>
      </c>
      <c r="I13" s="6">
        <v>4</v>
      </c>
      <c r="J13" s="6">
        <v>3</v>
      </c>
      <c r="K13" s="6">
        <v>2</v>
      </c>
      <c r="L13" s="6">
        <v>1</v>
      </c>
    </row>
    <row r="14" spans="1:12" ht="73.5" customHeight="1">
      <c r="A14" s="66"/>
      <c r="B14" s="67"/>
      <c r="C14" s="67"/>
      <c r="D14" s="67"/>
      <c r="E14" s="67"/>
      <c r="F14" s="54" t="s">
        <v>160</v>
      </c>
      <c r="G14" s="58">
        <f>'別紙（2.0％超部分算定シート）（法人単位）'!I4+'別紙（2.0％超部分算定シート）（法人単位）'!I5+'別紙（2.0％超部分算定シート）（法人単位）'!I6</f>
        <v>0</v>
      </c>
      <c r="H14" s="15" t="s">
        <v>130</v>
      </c>
    </row>
    <row r="15" spans="1:12" ht="48.75" customHeight="1">
      <c r="A15" s="73" t="s">
        <v>154</v>
      </c>
      <c r="B15" s="74"/>
      <c r="C15" s="74"/>
      <c r="D15" s="74"/>
      <c r="E15" s="74"/>
      <c r="F15" s="74"/>
      <c r="G15" s="75"/>
      <c r="H15" s="15"/>
    </row>
    <row r="16" spans="1:12" s="35" customFormat="1" ht="72.75" customHeight="1">
      <c r="A16" s="32" t="s">
        <v>117</v>
      </c>
      <c r="B16" s="33" t="s">
        <v>100</v>
      </c>
      <c r="C16" s="33" t="s">
        <v>146</v>
      </c>
      <c r="D16" s="33" t="s">
        <v>99</v>
      </c>
      <c r="E16" s="33" t="s">
        <v>115</v>
      </c>
      <c r="F16" s="68" t="s">
        <v>121</v>
      </c>
      <c r="G16" s="69"/>
      <c r="H16" s="34" t="s">
        <v>101</v>
      </c>
    </row>
    <row r="17" spans="1:12" ht="40.5" customHeight="1">
      <c r="A17" s="11" t="s">
        <v>110</v>
      </c>
      <c r="B17" s="62"/>
      <c r="C17" s="16"/>
      <c r="D17" s="38"/>
      <c r="E17" s="16"/>
      <c r="F17" s="11"/>
      <c r="G17" s="27">
        <f>B17*C17*D17</f>
        <v>0</v>
      </c>
      <c r="H17" s="15" t="s">
        <v>122</v>
      </c>
    </row>
    <row r="18" spans="1:12" ht="43.5" customHeight="1">
      <c r="A18" s="11" t="s">
        <v>111</v>
      </c>
      <c r="B18" s="62"/>
      <c r="C18" s="16"/>
      <c r="D18" s="38"/>
      <c r="E18" s="16"/>
      <c r="F18" s="11"/>
      <c r="G18" s="27">
        <f t="shared" ref="G18:G19" si="1">B18*C18*D18</f>
        <v>0</v>
      </c>
      <c r="H18" s="15" t="s">
        <v>123</v>
      </c>
    </row>
    <row r="19" spans="1:12" ht="81" customHeight="1">
      <c r="A19" s="11" t="s">
        <v>162</v>
      </c>
      <c r="B19" s="62"/>
      <c r="C19" s="16"/>
      <c r="D19" s="38"/>
      <c r="E19" s="37"/>
      <c r="F19" s="11"/>
      <c r="G19" s="27">
        <f t="shared" si="1"/>
        <v>0</v>
      </c>
      <c r="H19" s="15" t="s">
        <v>129</v>
      </c>
    </row>
    <row r="20" spans="1:12" ht="44.25" customHeight="1">
      <c r="A20" s="11" t="s">
        <v>149</v>
      </c>
      <c r="B20" s="62"/>
      <c r="C20" s="16"/>
      <c r="D20" s="51"/>
      <c r="E20" s="52"/>
      <c r="F20" s="53"/>
      <c r="G20" s="27">
        <f>B20*C20*D20</f>
        <v>0</v>
      </c>
      <c r="H20" s="15" t="s">
        <v>151</v>
      </c>
      <c r="I20" s="6">
        <v>4</v>
      </c>
      <c r="J20" s="6">
        <v>3</v>
      </c>
      <c r="K20" s="6">
        <v>2</v>
      </c>
      <c r="L20" s="6">
        <v>1</v>
      </c>
    </row>
    <row r="21" spans="1:12" s="35" customFormat="1" ht="72.75" customHeight="1">
      <c r="A21" s="32" t="s">
        <v>116</v>
      </c>
      <c r="B21" s="33" t="s">
        <v>100</v>
      </c>
      <c r="C21" s="33" t="s">
        <v>146</v>
      </c>
      <c r="D21" s="33" t="s">
        <v>99</v>
      </c>
      <c r="E21" s="33" t="s">
        <v>115</v>
      </c>
      <c r="F21" s="68" t="s">
        <v>121</v>
      </c>
      <c r="G21" s="69"/>
      <c r="H21" s="34" t="s">
        <v>101</v>
      </c>
    </row>
    <row r="22" spans="1:12" ht="42.75" customHeight="1">
      <c r="A22" s="11" t="s">
        <v>110</v>
      </c>
      <c r="B22" s="62"/>
      <c r="C22" s="16"/>
      <c r="D22" s="38"/>
      <c r="E22" s="16"/>
      <c r="F22" s="11"/>
      <c r="G22" s="27">
        <f>B22*C22*D22</f>
        <v>0</v>
      </c>
      <c r="H22" s="15" t="s">
        <v>122</v>
      </c>
    </row>
    <row r="23" spans="1:12" ht="42.75" customHeight="1">
      <c r="A23" s="11" t="s">
        <v>111</v>
      </c>
      <c r="B23" s="62"/>
      <c r="C23" s="16"/>
      <c r="D23" s="38"/>
      <c r="E23" s="16"/>
      <c r="F23" s="11"/>
      <c r="G23" s="27">
        <f t="shared" ref="G23:G24" si="2">B23*C23*D23</f>
        <v>0</v>
      </c>
      <c r="H23" s="15" t="s">
        <v>123</v>
      </c>
    </row>
    <row r="24" spans="1:12" ht="80.25" customHeight="1">
      <c r="A24" s="11" t="s">
        <v>162</v>
      </c>
      <c r="B24" s="62"/>
      <c r="C24" s="16"/>
      <c r="D24" s="38"/>
      <c r="E24" s="37"/>
      <c r="F24" s="11"/>
      <c r="G24" s="27">
        <f t="shared" si="2"/>
        <v>0</v>
      </c>
      <c r="H24" s="15" t="s">
        <v>129</v>
      </c>
    </row>
    <row r="25" spans="1:12" ht="46.5" customHeight="1">
      <c r="A25" s="11" t="s">
        <v>149</v>
      </c>
      <c r="B25" s="62"/>
      <c r="C25" s="16"/>
      <c r="D25" s="51"/>
      <c r="E25" s="52"/>
      <c r="F25" s="53"/>
      <c r="G25" s="27">
        <f>B25*C25*D25</f>
        <v>0</v>
      </c>
      <c r="H25" s="15" t="s">
        <v>151</v>
      </c>
      <c r="I25" s="6">
        <v>4</v>
      </c>
      <c r="J25" s="6">
        <v>3</v>
      </c>
      <c r="K25" s="6">
        <v>2</v>
      </c>
      <c r="L25" s="6">
        <v>1</v>
      </c>
    </row>
    <row r="26" spans="1:12" s="35" customFormat="1" ht="72.75" customHeight="1">
      <c r="A26" s="32" t="s">
        <v>135</v>
      </c>
      <c r="B26" s="33" t="s">
        <v>100</v>
      </c>
      <c r="C26" s="33" t="s">
        <v>146</v>
      </c>
      <c r="D26" s="33" t="s">
        <v>99</v>
      </c>
      <c r="E26" s="33" t="s">
        <v>115</v>
      </c>
      <c r="F26" s="68" t="s">
        <v>121</v>
      </c>
      <c r="G26" s="69"/>
      <c r="H26" s="34" t="s">
        <v>101</v>
      </c>
    </row>
    <row r="27" spans="1:12" ht="47.25" customHeight="1">
      <c r="A27" s="11" t="s">
        <v>110</v>
      </c>
      <c r="B27" s="62"/>
      <c r="C27" s="16"/>
      <c r="D27" s="38"/>
      <c r="E27" s="16"/>
      <c r="F27" s="11"/>
      <c r="G27" s="27">
        <f>B27*C27*D27</f>
        <v>0</v>
      </c>
      <c r="H27" s="15" t="s">
        <v>122</v>
      </c>
    </row>
    <row r="28" spans="1:12" ht="47.25" customHeight="1">
      <c r="A28" s="11" t="s">
        <v>111</v>
      </c>
      <c r="B28" s="62"/>
      <c r="C28" s="16"/>
      <c r="D28" s="38"/>
      <c r="E28" s="16"/>
      <c r="F28" s="11"/>
      <c r="G28" s="27">
        <f t="shared" ref="G28:G29" si="3">B28*C28*D28</f>
        <v>0</v>
      </c>
      <c r="H28" s="15" t="s">
        <v>123</v>
      </c>
    </row>
    <row r="29" spans="1:12" ht="80.25" customHeight="1">
      <c r="A29" s="11" t="s">
        <v>162</v>
      </c>
      <c r="B29" s="62"/>
      <c r="C29" s="16"/>
      <c r="D29" s="38"/>
      <c r="E29" s="37"/>
      <c r="F29" s="11"/>
      <c r="G29" s="27">
        <f t="shared" si="3"/>
        <v>0</v>
      </c>
      <c r="H29" s="15" t="s">
        <v>129</v>
      </c>
    </row>
    <row r="30" spans="1:12" ht="50.1" customHeight="1">
      <c r="A30" s="11" t="s">
        <v>149</v>
      </c>
      <c r="B30" s="62"/>
      <c r="C30" s="16"/>
      <c r="D30" s="51"/>
      <c r="E30" s="52"/>
      <c r="F30" s="53"/>
      <c r="G30" s="27">
        <f>B30*C30*D30</f>
        <v>0</v>
      </c>
      <c r="H30" s="15" t="s">
        <v>151</v>
      </c>
      <c r="I30" s="6">
        <v>4</v>
      </c>
      <c r="J30" s="6">
        <v>3</v>
      </c>
      <c r="K30" s="6">
        <v>2</v>
      </c>
      <c r="L30" s="6">
        <v>1</v>
      </c>
    </row>
    <row r="31" spans="1:12" s="35" customFormat="1" ht="72.75" customHeight="1">
      <c r="A31" s="32" t="s">
        <v>136</v>
      </c>
      <c r="B31" s="33" t="s">
        <v>100</v>
      </c>
      <c r="C31" s="33" t="s">
        <v>146</v>
      </c>
      <c r="D31" s="33" t="s">
        <v>99</v>
      </c>
      <c r="E31" s="33" t="s">
        <v>115</v>
      </c>
      <c r="F31" s="68" t="s">
        <v>121</v>
      </c>
      <c r="G31" s="69"/>
      <c r="H31" s="34" t="s">
        <v>101</v>
      </c>
    </row>
    <row r="32" spans="1:12" ht="45.75" customHeight="1">
      <c r="A32" s="11" t="s">
        <v>110</v>
      </c>
      <c r="B32" s="62"/>
      <c r="C32" s="16"/>
      <c r="D32" s="38"/>
      <c r="E32" s="16"/>
      <c r="F32" s="11"/>
      <c r="G32" s="27">
        <f>B32*C32*D32</f>
        <v>0</v>
      </c>
      <c r="H32" s="15" t="s">
        <v>122</v>
      </c>
    </row>
    <row r="33" spans="1:12" ht="45.75" customHeight="1">
      <c r="A33" s="11" t="s">
        <v>111</v>
      </c>
      <c r="B33" s="62"/>
      <c r="C33" s="16"/>
      <c r="D33" s="38"/>
      <c r="E33" s="16"/>
      <c r="F33" s="11"/>
      <c r="G33" s="27">
        <f t="shared" ref="G33:G34" si="4">B33*C33*D33</f>
        <v>0</v>
      </c>
      <c r="H33" s="15" t="s">
        <v>123</v>
      </c>
    </row>
    <row r="34" spans="1:12" ht="80.25" customHeight="1">
      <c r="A34" s="11" t="s">
        <v>162</v>
      </c>
      <c r="B34" s="62"/>
      <c r="C34" s="16"/>
      <c r="D34" s="38"/>
      <c r="E34" s="37"/>
      <c r="F34" s="11"/>
      <c r="G34" s="27">
        <f t="shared" si="4"/>
        <v>0</v>
      </c>
      <c r="H34" s="15" t="s">
        <v>129</v>
      </c>
    </row>
    <row r="35" spans="1:12" ht="50.1" customHeight="1">
      <c r="A35" s="11" t="s">
        <v>149</v>
      </c>
      <c r="B35" s="62"/>
      <c r="C35" s="16"/>
      <c r="D35" s="51"/>
      <c r="E35" s="52"/>
      <c r="F35" s="53"/>
      <c r="G35" s="27">
        <f>B35*C35*D35</f>
        <v>0</v>
      </c>
      <c r="H35" s="15" t="s">
        <v>151</v>
      </c>
      <c r="I35" s="6">
        <v>4</v>
      </c>
      <c r="J35" s="6">
        <v>3</v>
      </c>
      <c r="K35" s="6">
        <v>2</v>
      </c>
      <c r="L35" s="6">
        <v>1</v>
      </c>
    </row>
    <row r="36" spans="1:12" s="35" customFormat="1" ht="72.75" customHeight="1">
      <c r="A36" s="32" t="s">
        <v>137</v>
      </c>
      <c r="B36" s="33" t="s">
        <v>100</v>
      </c>
      <c r="C36" s="33" t="s">
        <v>146</v>
      </c>
      <c r="D36" s="33" t="s">
        <v>99</v>
      </c>
      <c r="E36" s="33" t="s">
        <v>115</v>
      </c>
      <c r="F36" s="68" t="s">
        <v>121</v>
      </c>
      <c r="G36" s="69"/>
      <c r="H36" s="34" t="s">
        <v>101</v>
      </c>
    </row>
    <row r="37" spans="1:12" ht="47.25" customHeight="1">
      <c r="A37" s="11" t="s">
        <v>110</v>
      </c>
      <c r="B37" s="31"/>
      <c r="C37" s="16"/>
      <c r="D37" s="38"/>
      <c r="E37" s="16"/>
      <c r="F37" s="11"/>
      <c r="G37" s="27">
        <f>B37*C37*D37</f>
        <v>0</v>
      </c>
      <c r="H37" s="15" t="s">
        <v>122</v>
      </c>
    </row>
    <row r="38" spans="1:12" ht="47.25" customHeight="1">
      <c r="A38" s="11" t="s">
        <v>111</v>
      </c>
      <c r="B38" s="31"/>
      <c r="C38" s="16"/>
      <c r="D38" s="38"/>
      <c r="E38" s="16"/>
      <c r="F38" s="11"/>
      <c r="G38" s="27">
        <f t="shared" ref="G38:G39" si="5">B38*C38*D38</f>
        <v>0</v>
      </c>
      <c r="H38" s="15" t="s">
        <v>123</v>
      </c>
    </row>
    <row r="39" spans="1:12" ht="80.25" customHeight="1">
      <c r="A39" s="11" t="s">
        <v>162</v>
      </c>
      <c r="B39" s="31"/>
      <c r="C39" s="16"/>
      <c r="D39" s="38"/>
      <c r="E39" s="37"/>
      <c r="F39" s="11"/>
      <c r="G39" s="27">
        <f t="shared" si="5"/>
        <v>0</v>
      </c>
      <c r="H39" s="15" t="s">
        <v>129</v>
      </c>
    </row>
    <row r="40" spans="1:12" ht="45.75" customHeight="1">
      <c r="A40" s="11" t="s">
        <v>149</v>
      </c>
      <c r="B40" s="31"/>
      <c r="C40" s="16"/>
      <c r="D40" s="51"/>
      <c r="E40" s="52"/>
      <c r="F40" s="53"/>
      <c r="G40" s="27">
        <f>B40*C40*D40</f>
        <v>0</v>
      </c>
      <c r="H40" s="15" t="s">
        <v>151</v>
      </c>
      <c r="I40" s="6">
        <v>4</v>
      </c>
      <c r="J40" s="6">
        <v>3</v>
      </c>
      <c r="K40" s="6">
        <v>2</v>
      </c>
      <c r="L40" s="6">
        <v>1</v>
      </c>
    </row>
    <row r="41" spans="1:12" s="35" customFormat="1" ht="90" customHeight="1">
      <c r="A41" s="32" t="s">
        <v>161</v>
      </c>
      <c r="B41" s="33" t="s">
        <v>100</v>
      </c>
      <c r="C41" s="33" t="s">
        <v>146</v>
      </c>
      <c r="D41" s="33" t="s">
        <v>99</v>
      </c>
      <c r="E41" s="33" t="s">
        <v>115</v>
      </c>
      <c r="F41" s="68" t="s">
        <v>121</v>
      </c>
      <c r="G41" s="69"/>
      <c r="H41" s="34" t="s">
        <v>101</v>
      </c>
    </row>
    <row r="42" spans="1:12" ht="47.25" customHeight="1">
      <c r="A42" s="11" t="s">
        <v>110</v>
      </c>
      <c r="B42" s="62"/>
      <c r="C42" s="16"/>
      <c r="D42" s="38"/>
      <c r="E42" s="16"/>
      <c r="F42" s="11"/>
      <c r="G42" s="27">
        <f>B42*C42*D42</f>
        <v>0</v>
      </c>
      <c r="H42" s="15" t="s">
        <v>122</v>
      </c>
    </row>
    <row r="43" spans="1:12" ht="47.25" customHeight="1">
      <c r="A43" s="11" t="s">
        <v>111</v>
      </c>
      <c r="B43" s="62"/>
      <c r="C43" s="16"/>
      <c r="D43" s="38"/>
      <c r="E43" s="16"/>
      <c r="F43" s="11"/>
      <c r="G43" s="27">
        <f t="shared" ref="G43:G44" si="6">B43*C43*D43</f>
        <v>0</v>
      </c>
      <c r="H43" s="15" t="s">
        <v>123</v>
      </c>
    </row>
    <row r="44" spans="1:12" ht="80.25" customHeight="1">
      <c r="A44" s="11" t="s">
        <v>162</v>
      </c>
      <c r="B44" s="62"/>
      <c r="C44" s="16"/>
      <c r="D44" s="38"/>
      <c r="E44" s="37"/>
      <c r="F44" s="11"/>
      <c r="G44" s="27">
        <f t="shared" si="6"/>
        <v>0</v>
      </c>
      <c r="H44" s="15" t="s">
        <v>129</v>
      </c>
    </row>
    <row r="45" spans="1:12" ht="48" customHeight="1">
      <c r="A45" s="11" t="s">
        <v>149</v>
      </c>
      <c r="B45" s="62"/>
      <c r="C45" s="16"/>
      <c r="D45" s="51"/>
      <c r="E45" s="52"/>
      <c r="F45" s="53"/>
      <c r="G45" s="27">
        <f>B45*C45*D45</f>
        <v>0</v>
      </c>
      <c r="H45" s="15" t="s">
        <v>151</v>
      </c>
      <c r="I45" s="6">
        <v>4</v>
      </c>
      <c r="J45" s="6">
        <v>3</v>
      </c>
      <c r="K45" s="6">
        <v>2</v>
      </c>
      <c r="L45" s="6">
        <v>1</v>
      </c>
    </row>
  </sheetData>
  <mergeCells count="13">
    <mergeCell ref="F41:G41"/>
    <mergeCell ref="F16:G16"/>
    <mergeCell ref="F21:G21"/>
    <mergeCell ref="F26:G26"/>
    <mergeCell ref="F31:G31"/>
    <mergeCell ref="F36:G36"/>
    <mergeCell ref="A15:G15"/>
    <mergeCell ref="A2:G2"/>
    <mergeCell ref="F8:G8"/>
    <mergeCell ref="A14:E14"/>
    <mergeCell ref="F9:G9"/>
    <mergeCell ref="B8:E8"/>
    <mergeCell ref="A5:D5"/>
  </mergeCells>
  <phoneticPr fontId="35"/>
  <conditionalFormatting sqref="A10:E11 F10:G12 G10:G14 A12:D12 A14:A15 A17:E18 F17:G19 A19:D19 B22:E23 A22:A24 F22:G24 A24:D24 B27:E28 A27:A29 F27:G29 A29:D29 B32:E33 A32:A34 F32:G34 A34:D34 B37:E38 A37:A39 F37:G39 A39:D39 B42:E43 A42:B44 F42:G44 A44:D44">
    <cfRule type="expression" dxfId="9" priority="60">
      <formula>#REF!="×"</formula>
    </cfRule>
  </conditionalFormatting>
  <conditionalFormatting sqref="A13:G13">
    <cfRule type="expression" dxfId="8" priority="9">
      <formula>#REF!="×"</formula>
    </cfRule>
  </conditionalFormatting>
  <conditionalFormatting sqref="A20:G20">
    <cfRule type="expression" dxfId="7" priority="8">
      <formula>#REF!="×"</formula>
    </cfRule>
  </conditionalFormatting>
  <conditionalFormatting sqref="A25:G25">
    <cfRule type="expression" dxfId="6" priority="7">
      <formula>#REF!="×"</formula>
    </cfRule>
  </conditionalFormatting>
  <conditionalFormatting sqref="A30:G30">
    <cfRule type="expression" dxfId="5" priority="6">
      <formula>#REF!="×"</formula>
    </cfRule>
  </conditionalFormatting>
  <conditionalFormatting sqref="A35:G35">
    <cfRule type="expression" dxfId="4" priority="5">
      <formula>#REF!="×"</formula>
    </cfRule>
  </conditionalFormatting>
  <conditionalFormatting sqref="A40:G40">
    <cfRule type="expression" dxfId="3" priority="4">
      <formula>#REF!="×"</formula>
    </cfRule>
  </conditionalFormatting>
  <conditionalFormatting sqref="A45:G45">
    <cfRule type="expression" dxfId="2" priority="3">
      <formula>#REF!="×"</formula>
    </cfRule>
  </conditionalFormatting>
  <conditionalFormatting sqref="F14">
    <cfRule type="expression" dxfId="1" priority="1">
      <formula>#REF!="×"</formula>
    </cfRule>
  </conditionalFormatting>
  <dataValidations count="2">
    <dataValidation type="list" allowBlank="1" showInputMessage="1" showErrorMessage="1" sqref="D13 D20 D25 D30 D35 D40 D45" xr:uid="{6361683C-8B9C-4670-B56D-AD48500293ED}">
      <formula1>$I$13:$M$13</formula1>
    </dataValidation>
    <dataValidation type="list" allowBlank="1" showInputMessage="1" showErrorMessage="1" sqref="E5" xr:uid="{4A12134C-83D6-41EE-AC47-45C84E3E9744}">
      <formula1>$I$5:$J$5</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3" manualBreakCount="3">
    <brk id="14" max="10" man="1"/>
    <brk id="25" max="10" man="1"/>
    <brk id="35"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D12"/>
  <sheetViews>
    <sheetView zoomScaleNormal="100" workbookViewId="0">
      <selection activeCell="H7" sqref="H7"/>
    </sheetView>
  </sheetViews>
  <sheetFormatPr defaultRowHeight="14.25"/>
  <cols>
    <col min="1" max="1" width="17.625" style="42" customWidth="1"/>
    <col min="2" max="2" width="34.25" style="42" customWidth="1"/>
    <col min="3" max="3" width="17.625" style="42" customWidth="1"/>
    <col min="4" max="4" width="25.125" style="42" customWidth="1"/>
    <col min="5" max="16384" width="9" style="42"/>
  </cols>
  <sheetData>
    <row r="1" spans="1:4" ht="42.75">
      <c r="A1" s="43" t="s">
        <v>142</v>
      </c>
      <c r="B1" s="45" t="s">
        <v>143</v>
      </c>
      <c r="C1" s="45" t="s">
        <v>170</v>
      </c>
      <c r="D1" s="43" t="s">
        <v>131</v>
      </c>
    </row>
    <row r="2" spans="1:4" ht="20.25" customHeight="1">
      <c r="A2" s="44">
        <f>COUNTA($B$2:$B$11)</f>
        <v>0</v>
      </c>
      <c r="B2" s="46"/>
      <c r="C2" s="46"/>
      <c r="D2" s="47"/>
    </row>
    <row r="3" spans="1:4" ht="20.25" customHeight="1">
      <c r="B3" s="46"/>
      <c r="C3" s="46"/>
      <c r="D3" s="47"/>
    </row>
    <row r="4" spans="1:4" ht="20.25" customHeight="1">
      <c r="B4" s="46"/>
      <c r="C4" s="46"/>
      <c r="D4" s="47"/>
    </row>
    <row r="5" spans="1:4" ht="20.25" customHeight="1">
      <c r="B5" s="46"/>
      <c r="C5" s="46"/>
      <c r="D5" s="47"/>
    </row>
    <row r="6" spans="1:4" ht="20.25" customHeight="1">
      <c r="B6" s="46"/>
      <c r="C6" s="46"/>
      <c r="D6" s="47"/>
    </row>
    <row r="7" spans="1:4" ht="20.25" customHeight="1">
      <c r="B7" s="46"/>
      <c r="C7" s="46"/>
      <c r="D7" s="47"/>
    </row>
    <row r="8" spans="1:4" ht="20.25" customHeight="1">
      <c r="B8" s="46"/>
      <c r="C8" s="46"/>
      <c r="D8" s="47"/>
    </row>
    <row r="9" spans="1:4" ht="20.25" customHeight="1">
      <c r="B9" s="46"/>
      <c r="C9" s="46"/>
      <c r="D9" s="47"/>
    </row>
    <row r="10" spans="1:4" ht="20.25" customHeight="1">
      <c r="B10" s="46"/>
      <c r="C10" s="46"/>
      <c r="D10" s="47"/>
    </row>
    <row r="11" spans="1:4" ht="20.25" customHeight="1">
      <c r="B11" s="46"/>
      <c r="C11" s="46"/>
      <c r="D11" s="47"/>
    </row>
    <row r="12" spans="1:4" ht="22.5" customHeight="1">
      <c r="B12" s="90" t="s">
        <v>132</v>
      </c>
      <c r="C12" s="91"/>
      <c r="D12" s="47">
        <f>SUM(D2:D11)</f>
        <v>0</v>
      </c>
    </row>
  </sheetData>
  <mergeCells count="1">
    <mergeCell ref="B12:C12"/>
  </mergeCells>
  <phoneticPr fontId="35"/>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85" zoomScaleNormal="130" zoomScaleSheetLayoutView="85" workbookViewId="0">
      <selection activeCell="H4" sqref="H4:H5"/>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86" t="s">
        <v>165</v>
      </c>
      <c r="B1" s="86"/>
      <c r="C1" s="87" t="s">
        <v>128</v>
      </c>
      <c r="D1" s="87"/>
      <c r="E1" s="87"/>
      <c r="F1" s="87"/>
      <c r="G1" s="87"/>
      <c r="H1" s="87"/>
      <c r="I1" s="87"/>
    </row>
    <row r="2" spans="1:10" ht="41.25" customHeight="1">
      <c r="A2" s="70" t="s">
        <v>114</v>
      </c>
      <c r="B2" s="71"/>
      <c r="C2" s="71"/>
      <c r="D2" s="71"/>
      <c r="E2" s="71"/>
      <c r="F2" s="71"/>
      <c r="G2" s="71"/>
      <c r="H2" s="71"/>
      <c r="I2" s="80" t="s">
        <v>55</v>
      </c>
      <c r="J2" s="8"/>
    </row>
    <row r="3" spans="1:10" ht="72.75" customHeight="1">
      <c r="A3" s="9" t="s">
        <v>127</v>
      </c>
      <c r="B3" s="13" t="s">
        <v>104</v>
      </c>
      <c r="C3" s="13" t="s">
        <v>105</v>
      </c>
      <c r="D3" s="13" t="s">
        <v>103</v>
      </c>
      <c r="E3" s="13" t="s">
        <v>106</v>
      </c>
      <c r="F3" s="13" t="s">
        <v>107</v>
      </c>
      <c r="G3" s="13" t="s">
        <v>109</v>
      </c>
      <c r="H3" s="13" t="s">
        <v>108</v>
      </c>
      <c r="I3" s="81"/>
      <c r="J3" s="15" t="s">
        <v>101</v>
      </c>
    </row>
    <row r="4" spans="1:10" ht="84.75" customHeight="1">
      <c r="A4" s="11" t="s">
        <v>124</v>
      </c>
      <c r="B4" s="16"/>
      <c r="C4" s="16"/>
      <c r="D4" s="28" t="e">
        <f>C4/B4</f>
        <v>#DIV/0!</v>
      </c>
      <c r="E4" s="29" t="e">
        <f>(D4-0.02)*B4</f>
        <v>#DIV/0!</v>
      </c>
      <c r="F4" s="30"/>
      <c r="G4" s="36"/>
      <c r="H4" s="63"/>
      <c r="I4" s="27">
        <f>F4*G4*H4</f>
        <v>0</v>
      </c>
      <c r="J4" s="15"/>
    </row>
    <row r="5" spans="1:10" ht="93.75" customHeight="1">
      <c r="A5" s="11" t="s">
        <v>125</v>
      </c>
      <c r="B5" s="16"/>
      <c r="C5" s="16"/>
      <c r="D5" s="28" t="e">
        <f>C5/B5</f>
        <v>#DIV/0!</v>
      </c>
      <c r="E5" s="29" t="e">
        <f>(D5-0.02)*B5</f>
        <v>#DIV/0!</v>
      </c>
      <c r="F5" s="30"/>
      <c r="G5" s="36"/>
      <c r="H5" s="63"/>
      <c r="I5" s="27">
        <f>F5*G5*H5</f>
        <v>0</v>
      </c>
      <c r="J5" s="15"/>
    </row>
    <row r="6" spans="1:10" ht="90" customHeight="1">
      <c r="A6" s="11" t="s">
        <v>126</v>
      </c>
      <c r="B6" s="82"/>
      <c r="C6" s="83"/>
      <c r="D6" s="83"/>
      <c r="E6" s="83"/>
      <c r="F6" s="83"/>
      <c r="G6" s="83"/>
      <c r="H6" s="83"/>
      <c r="I6" s="16">
        <v>0</v>
      </c>
      <c r="J6" s="15"/>
    </row>
    <row r="7" spans="1:10" ht="60.75" customHeight="1">
      <c r="A7" s="84" t="s">
        <v>169</v>
      </c>
      <c r="B7" s="85"/>
      <c r="C7" s="85"/>
      <c r="D7" s="85"/>
      <c r="E7" s="85"/>
      <c r="F7" s="85"/>
      <c r="G7" s="85"/>
      <c r="H7" s="85"/>
      <c r="I7" s="85"/>
    </row>
    <row r="9" spans="1:10">
      <c r="A9" s="41"/>
    </row>
  </sheetData>
  <mergeCells count="6">
    <mergeCell ref="A2:H2"/>
    <mergeCell ref="I2:I3"/>
    <mergeCell ref="B6:H6"/>
    <mergeCell ref="A7:I7"/>
    <mergeCell ref="A1:B1"/>
    <mergeCell ref="C1:I1"/>
  </mergeCells>
  <phoneticPr fontId="35"/>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purl.org/dc/terms/"/>
    <ds:schemaRef ds:uri="http://www.w3.org/XML/1998/namespace"/>
    <ds:schemaRef ds:uri="http://schemas.microsoft.com/office/2006/metadata/properties"/>
    <ds:schemaRef ds:uri="http://purl.org/dc/elements/1.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9500c7e0-a8b4-4cc7-a7aa-d9d65591dd5a"/>
    <ds:schemaRef ds:uri="http://purl.org/dc/dcmitype/"/>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上原 美穂</cp:lastModifiedBy>
  <cp:revision>2</cp:revision>
  <cp:lastPrinted>2026-06-26T06:37:23Z</cp:lastPrinted>
  <dcterms:created xsi:type="dcterms:W3CDTF">2017-10-26T07:12:00Z</dcterms:created>
  <dcterms:modified xsi:type="dcterms:W3CDTF">2026-06-26T06:37:49Z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