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2_がん対策・歯科保健係\19 がん対策\02-03 がんの早期発見・早期治療体制の充実\02-03-他-04 がん検診集計報告\R6年度\04 HP掲載・共有\03 起案（R5がん検診受診率，R4各種がん検診追跡結果，R5歯周病骨粗検診結果\"/>
    </mc:Choice>
  </mc:AlternateContent>
  <xr:revisionPtr revIDLastSave="0" documentId="13_ncr:1_{7171970C-F6EF-43D5-991E-E3EC483A6F91}" xr6:coauthVersionLast="36" xr6:coauthVersionMax="36" xr10:uidLastSave="{00000000-0000-0000-0000-000000000000}"/>
  <bookViews>
    <workbookView xWindow="28680" yWindow="-120" windowWidth="29040" windowHeight="15720" tabRatio="918" activeTab="8" xr2:uid="{00000000-000D-0000-FFFF-FFFF00000000}"/>
  </bookViews>
  <sheets>
    <sheet name="各種がん検診の結果" sheetId="60" r:id="rId1"/>
    <sheet name="胃" sheetId="112" r:id="rId2"/>
    <sheet name="肺（X線）" sheetId="50" r:id="rId3"/>
    <sheet name="肺（喀痰）" sheetId="54" r:id="rId4"/>
    <sheet name="乳 (ﾏﾝﾓ単独)" sheetId="56" state="hidden" r:id="rId5"/>
    <sheet name="大腸" sheetId="48" r:id="rId6"/>
    <sheet name="乳" sheetId="52" r:id="rId7"/>
    <sheet name="乳(併+単)" sheetId="57" state="hidden" r:id="rId8"/>
    <sheet name="子宮（頸部）" sheetId="51" r:id="rId9"/>
  </sheets>
  <definedNames>
    <definedName name="_xlnm._FilterDatabase" localSheetId="1" hidden="1">胃!$A$4:$BP$56</definedName>
    <definedName name="_xlnm._FilterDatabase" localSheetId="5" hidden="1">大腸!$A$6:$BP$58</definedName>
    <definedName name="_xlnm._FilterDatabase" localSheetId="6" hidden="1">乳!$A$6:$W$58</definedName>
    <definedName name="_xlnm._FilterDatabase" localSheetId="2" hidden="1">'肺（X線）'!$A$6:$BJ$58</definedName>
    <definedName name="_xlnm.Print_Area" localSheetId="1">胃!$A$1:$BP$56</definedName>
    <definedName name="_xlnm.Print_Area" localSheetId="0">各種がん検診の結果!$A$1:$AA$49</definedName>
    <definedName name="_xlnm.Print_Area" localSheetId="8">'子宮（頸部）'!$A$1:$BK$57</definedName>
    <definedName name="_xlnm.Print_Area" localSheetId="5">大腸!$A$1:$BP$58</definedName>
    <definedName name="_xlnm.Print_Area" localSheetId="6">乳!$A$1:$W$58</definedName>
    <definedName name="_xlnm.Print_Area" localSheetId="4">'乳 (ﾏﾝﾓ単独)'!$A$1:$AK$66</definedName>
    <definedName name="_xlnm.Print_Area" localSheetId="7">'乳(併+単)'!$A$1:$AK$66</definedName>
    <definedName name="_xlnm.Print_Area" localSheetId="2">'肺（X線）'!$A$1:$BN$58</definedName>
    <definedName name="_xlnm.Print_Area" localSheetId="3">'肺（喀痰）'!$A$1:$BL$59</definedName>
    <definedName name="_xlnm.Print_Titles" localSheetId="1">胃!$A:$A</definedName>
    <definedName name="_xlnm.Print_Titles" localSheetId="0">各種がん検診の結果!$B:$B</definedName>
    <definedName name="_xlnm.Print_Titles" localSheetId="8">'子宮（頸部）'!$A:$A</definedName>
    <definedName name="_xlnm.Print_Titles" localSheetId="5">大腸!$A:$A</definedName>
    <definedName name="_xlnm.Print_Titles" localSheetId="6">乳!$A:$A</definedName>
    <definedName name="_xlnm.Print_Titles" localSheetId="4">'乳 (ﾏﾝﾓ単独)'!$B:$B</definedName>
    <definedName name="_xlnm.Print_Titles" localSheetId="7">'乳(併+単)'!$A:$B</definedName>
    <definedName name="_xlnm.Print_Titles" localSheetId="2">'肺（X線）'!$A:$A</definedName>
    <definedName name="_xlnm.Print_Titles" localSheetId="3">'肺（喀痰）'!$A:$A</definedName>
  </definedNames>
  <calcPr calcId="191029"/>
</workbook>
</file>

<file path=xl/calcChain.xml><?xml version="1.0" encoding="utf-8"?>
<calcChain xmlns="http://schemas.openxmlformats.org/spreadsheetml/2006/main">
  <c r="O38" i="57" l="1"/>
  <c r="D52" i="57"/>
  <c r="E20" i="57"/>
  <c r="V63" i="56"/>
  <c r="J63" i="56"/>
  <c r="AC58" i="56"/>
  <c r="G57" i="56"/>
  <c r="Z54" i="56"/>
  <c r="AE53" i="56"/>
  <c r="AD53" i="56"/>
  <c r="AC53" i="56"/>
  <c r="AB53" i="56"/>
  <c r="AA53" i="56"/>
  <c r="Z53" i="56"/>
  <c r="Y53" i="56"/>
  <c r="X53" i="56"/>
  <c r="W53" i="56"/>
  <c r="V53" i="56"/>
  <c r="AP53" i="56" s="1"/>
  <c r="U53" i="56"/>
  <c r="T53" i="56"/>
  <c r="S53" i="56"/>
  <c r="R53" i="56"/>
  <c r="Q53" i="56"/>
  <c r="P53" i="56"/>
  <c r="O53" i="56"/>
  <c r="O53" i="57" s="1"/>
  <c r="N53" i="56"/>
  <c r="M53" i="56"/>
  <c r="K53" i="56"/>
  <c r="J53" i="56"/>
  <c r="I53" i="56"/>
  <c r="H53" i="56"/>
  <c r="G53" i="56"/>
  <c r="F53" i="56"/>
  <c r="E53" i="56"/>
  <c r="D53" i="56"/>
  <c r="C53" i="56"/>
  <c r="AI52" i="56"/>
  <c r="AE52" i="56"/>
  <c r="AD52" i="56"/>
  <c r="AC52" i="56"/>
  <c r="AB52" i="56"/>
  <c r="AA52" i="56"/>
  <c r="Z52" i="56"/>
  <c r="Y52" i="56"/>
  <c r="X52" i="56"/>
  <c r="W52" i="56"/>
  <c r="V52" i="56"/>
  <c r="U52" i="56"/>
  <c r="T52" i="56"/>
  <c r="S52" i="56"/>
  <c r="R52" i="56"/>
  <c r="Q52" i="56"/>
  <c r="P52" i="56"/>
  <c r="O52" i="56"/>
  <c r="O52" i="57" s="1"/>
  <c r="N52" i="56"/>
  <c r="M52" i="56"/>
  <c r="K52" i="56"/>
  <c r="J52" i="56"/>
  <c r="I52" i="56"/>
  <c r="H52" i="56"/>
  <c r="G52" i="56"/>
  <c r="F52" i="56"/>
  <c r="E52" i="56"/>
  <c r="D52" i="56"/>
  <c r="C52" i="56"/>
  <c r="AE51" i="56"/>
  <c r="AD51" i="56"/>
  <c r="AC51" i="56"/>
  <c r="AB51" i="56"/>
  <c r="AA51" i="56"/>
  <c r="Z51" i="56"/>
  <c r="Y51" i="56"/>
  <c r="X51" i="56"/>
  <c r="W51" i="56"/>
  <c r="V51" i="56"/>
  <c r="U51" i="56"/>
  <c r="T51" i="56"/>
  <c r="S51" i="56"/>
  <c r="R51" i="56"/>
  <c r="Q51" i="56"/>
  <c r="P51" i="56"/>
  <c r="O51" i="56"/>
  <c r="O51" i="57" s="1"/>
  <c r="N51" i="56"/>
  <c r="M51" i="56"/>
  <c r="K51" i="56"/>
  <c r="J51" i="56"/>
  <c r="I51" i="56"/>
  <c r="H51" i="56"/>
  <c r="G51" i="56"/>
  <c r="F51" i="56"/>
  <c r="E51" i="56"/>
  <c r="D51" i="56"/>
  <c r="C51" i="56"/>
  <c r="AE50" i="56"/>
  <c r="AD50" i="56"/>
  <c r="AC50" i="56"/>
  <c r="AB50" i="56"/>
  <c r="AA50" i="56"/>
  <c r="Z50" i="56"/>
  <c r="Y50" i="56"/>
  <c r="X50" i="56"/>
  <c r="W50" i="56"/>
  <c r="V50" i="56"/>
  <c r="U50" i="56"/>
  <c r="T50" i="56"/>
  <c r="S50" i="56"/>
  <c r="R50" i="56"/>
  <c r="Q50" i="56"/>
  <c r="P50" i="56"/>
  <c r="O50" i="56"/>
  <c r="O50" i="57" s="1"/>
  <c r="N50" i="56"/>
  <c r="AI50" i="56" s="1"/>
  <c r="M50" i="56"/>
  <c r="K50" i="56"/>
  <c r="AK50" i="56" s="1"/>
  <c r="J50" i="56"/>
  <c r="I50" i="56"/>
  <c r="H50" i="56"/>
  <c r="G50" i="56"/>
  <c r="F50" i="56"/>
  <c r="E50" i="56"/>
  <c r="D50" i="56"/>
  <c r="C50" i="56"/>
  <c r="AE49" i="56"/>
  <c r="AD49" i="56"/>
  <c r="AC49" i="56"/>
  <c r="AB49" i="56"/>
  <c r="AA49" i="56"/>
  <c r="Z49" i="56"/>
  <c r="Y49" i="56"/>
  <c r="X49" i="56"/>
  <c r="W49" i="56"/>
  <c r="V49" i="56"/>
  <c r="AP49" i="56" s="1"/>
  <c r="U49" i="56"/>
  <c r="U65" i="56" s="1"/>
  <c r="T49" i="56"/>
  <c r="S49" i="56"/>
  <c r="R49" i="56"/>
  <c r="Q49" i="56"/>
  <c r="P49" i="56"/>
  <c r="O49" i="56"/>
  <c r="O49" i="57" s="1"/>
  <c r="N49" i="56"/>
  <c r="AJ49" i="56" s="1"/>
  <c r="M49" i="56"/>
  <c r="K49" i="56"/>
  <c r="J49" i="56"/>
  <c r="I49" i="56"/>
  <c r="H49" i="56"/>
  <c r="H65" i="56" s="1"/>
  <c r="G49" i="56"/>
  <c r="F49" i="56"/>
  <c r="E49" i="56"/>
  <c r="E49" i="57" s="1"/>
  <c r="D49" i="56"/>
  <c r="C49" i="56"/>
  <c r="AE48" i="56"/>
  <c r="AD48" i="56"/>
  <c r="AC48" i="56"/>
  <c r="AB48" i="56"/>
  <c r="AA48" i="56"/>
  <c r="Z48" i="56"/>
  <c r="Y48" i="56"/>
  <c r="X48" i="56"/>
  <c r="W48" i="56"/>
  <c r="V48" i="56"/>
  <c r="V65" i="56" s="1"/>
  <c r="U48" i="56"/>
  <c r="T48" i="56"/>
  <c r="S48" i="56"/>
  <c r="R48" i="56"/>
  <c r="Q48" i="56"/>
  <c r="P48" i="56"/>
  <c r="O48" i="56"/>
  <c r="N48" i="56"/>
  <c r="M48" i="56"/>
  <c r="K48" i="56"/>
  <c r="J48" i="56"/>
  <c r="I48" i="56"/>
  <c r="H48" i="56"/>
  <c r="G48" i="56"/>
  <c r="F48" i="56"/>
  <c r="E48" i="56"/>
  <c r="D48" i="56"/>
  <c r="C48" i="56"/>
  <c r="AE47" i="56"/>
  <c r="AD47" i="56"/>
  <c r="AC47" i="56"/>
  <c r="AB47" i="56"/>
  <c r="AA47" i="56"/>
  <c r="Z47" i="56"/>
  <c r="Y47" i="56"/>
  <c r="X47" i="56"/>
  <c r="W47" i="56"/>
  <c r="V47" i="56"/>
  <c r="U47" i="56"/>
  <c r="T47" i="56"/>
  <c r="AH47" i="56" s="1"/>
  <c r="S47" i="56"/>
  <c r="R47" i="56"/>
  <c r="Q47" i="56"/>
  <c r="P47" i="56"/>
  <c r="O47" i="56"/>
  <c r="O47" i="57" s="1"/>
  <c r="N47" i="56"/>
  <c r="M47" i="56"/>
  <c r="K47" i="56"/>
  <c r="J47" i="56"/>
  <c r="I47" i="56"/>
  <c r="H47" i="56"/>
  <c r="G47" i="56"/>
  <c r="F47" i="56"/>
  <c r="E47" i="56"/>
  <c r="D47" i="56"/>
  <c r="C47" i="56"/>
  <c r="AF47" i="56" s="1"/>
  <c r="AE46" i="56"/>
  <c r="AD46" i="56"/>
  <c r="AC46" i="56"/>
  <c r="AB46" i="56"/>
  <c r="AA46" i="56"/>
  <c r="Z46" i="56"/>
  <c r="Y46" i="56"/>
  <c r="X46" i="56"/>
  <c r="W46" i="56"/>
  <c r="V46" i="56"/>
  <c r="U46" i="56"/>
  <c r="T46" i="56"/>
  <c r="S46" i="56"/>
  <c r="R46" i="56"/>
  <c r="Q46" i="56"/>
  <c r="P46" i="56"/>
  <c r="O46" i="56"/>
  <c r="O46" i="57" s="1"/>
  <c r="N46" i="56"/>
  <c r="M46" i="56"/>
  <c r="L46" i="56" s="1"/>
  <c r="K46" i="56"/>
  <c r="J46" i="56"/>
  <c r="I46" i="56"/>
  <c r="H46" i="56"/>
  <c r="G46" i="56"/>
  <c r="F46" i="56"/>
  <c r="E46" i="56"/>
  <c r="D46" i="56"/>
  <c r="C46" i="56"/>
  <c r="AE45" i="56"/>
  <c r="AD45" i="56"/>
  <c r="AC45" i="56"/>
  <c r="AB45" i="56"/>
  <c r="AA45" i="56"/>
  <c r="Z45" i="56"/>
  <c r="Y45" i="56"/>
  <c r="X45" i="56"/>
  <c r="W45" i="56"/>
  <c r="V45" i="56"/>
  <c r="AP45" i="56" s="1"/>
  <c r="U45" i="56"/>
  <c r="T45" i="56"/>
  <c r="S45" i="56"/>
  <c r="R45" i="56"/>
  <c r="Q45" i="56"/>
  <c r="P45" i="56"/>
  <c r="O45" i="56"/>
  <c r="O45" i="57" s="1"/>
  <c r="N45" i="56"/>
  <c r="M45" i="56"/>
  <c r="K45" i="56"/>
  <c r="AF45" i="56" s="1"/>
  <c r="J45" i="56"/>
  <c r="I45" i="56"/>
  <c r="H45" i="56"/>
  <c r="G45" i="56"/>
  <c r="F45" i="56"/>
  <c r="E45" i="56"/>
  <c r="AM45" i="56" s="1"/>
  <c r="D45" i="56"/>
  <c r="C45" i="56"/>
  <c r="AE44" i="56"/>
  <c r="AD44" i="56"/>
  <c r="AC44" i="56"/>
  <c r="AB44" i="56"/>
  <c r="AA44" i="56"/>
  <c r="Z44" i="56"/>
  <c r="Y44" i="56"/>
  <c r="X44" i="56"/>
  <c r="W44" i="56"/>
  <c r="V44" i="56"/>
  <c r="U44" i="56"/>
  <c r="T44" i="56"/>
  <c r="S44" i="56"/>
  <c r="AQ44" i="56" s="1"/>
  <c r="R44" i="56"/>
  <c r="Q44" i="56"/>
  <c r="P44" i="56"/>
  <c r="O44" i="56"/>
  <c r="O44" i="57" s="1"/>
  <c r="N44" i="56"/>
  <c r="M44" i="56"/>
  <c r="K44" i="56"/>
  <c r="AK44" i="56" s="1"/>
  <c r="J44" i="56"/>
  <c r="I44" i="56"/>
  <c r="H44" i="56"/>
  <c r="G44" i="56"/>
  <c r="F44" i="56"/>
  <c r="E44" i="56"/>
  <c r="D44" i="56"/>
  <c r="C44" i="56"/>
  <c r="AE43" i="56"/>
  <c r="AD43" i="56"/>
  <c r="AC43" i="56"/>
  <c r="AB43" i="56"/>
  <c r="AA43" i="56"/>
  <c r="Z43" i="56"/>
  <c r="Y43" i="56"/>
  <c r="X43" i="56"/>
  <c r="W43" i="56"/>
  <c r="V43" i="56"/>
  <c r="U43" i="56"/>
  <c r="T43" i="56"/>
  <c r="S43" i="56"/>
  <c r="R43" i="56"/>
  <c r="Q43" i="56"/>
  <c r="P43" i="56"/>
  <c r="O43" i="56"/>
  <c r="O43" i="57" s="1"/>
  <c r="N43" i="56"/>
  <c r="M43" i="56"/>
  <c r="K43" i="56"/>
  <c r="J43" i="56"/>
  <c r="I43" i="56"/>
  <c r="H43" i="56"/>
  <c r="G43" i="56"/>
  <c r="F43" i="56"/>
  <c r="E43" i="56"/>
  <c r="D43" i="56"/>
  <c r="C43" i="56"/>
  <c r="AM43" i="56" s="1"/>
  <c r="AE42" i="56"/>
  <c r="AE63" i="56" s="1"/>
  <c r="AD42" i="56"/>
  <c r="AD63" i="56" s="1"/>
  <c r="AC42" i="56"/>
  <c r="AB42" i="56"/>
  <c r="AB63" i="56" s="1"/>
  <c r="AA42" i="56"/>
  <c r="AA63" i="56" s="1"/>
  <c r="Z42" i="56"/>
  <c r="Z63" i="56" s="1"/>
  <c r="Y42" i="56"/>
  <c r="Y63" i="56" s="1"/>
  <c r="X42" i="56"/>
  <c r="X63" i="56" s="1"/>
  <c r="W42" i="56"/>
  <c r="W63" i="56" s="1"/>
  <c r="V42" i="56"/>
  <c r="U42" i="56"/>
  <c r="U63" i="56" s="1"/>
  <c r="T42" i="56"/>
  <c r="AH42" i="56" s="1"/>
  <c r="S42" i="56"/>
  <c r="S63" i="56" s="1"/>
  <c r="R42" i="56"/>
  <c r="R63" i="56" s="1"/>
  <c r="Q42" i="56"/>
  <c r="Q63" i="56" s="1"/>
  <c r="P42" i="56"/>
  <c r="AJ42" i="56" s="1"/>
  <c r="O42" i="56"/>
  <c r="O42" i="57" s="1"/>
  <c r="O63" i="57" s="1"/>
  <c r="N42" i="56"/>
  <c r="L42" i="56" s="1"/>
  <c r="M42" i="56"/>
  <c r="M63" i="56" s="1"/>
  <c r="K42" i="56"/>
  <c r="K63" i="56" s="1"/>
  <c r="J42" i="56"/>
  <c r="I42" i="56"/>
  <c r="I63" i="56" s="1"/>
  <c r="H42" i="56"/>
  <c r="H63" i="56" s="1"/>
  <c r="G42" i="56"/>
  <c r="G63" i="56" s="1"/>
  <c r="F42" i="56"/>
  <c r="F63" i="56" s="1"/>
  <c r="E42" i="56"/>
  <c r="E63" i="56" s="1"/>
  <c r="D42" i="56"/>
  <c r="D63" i="56" s="1"/>
  <c r="C42" i="56"/>
  <c r="AH41" i="56"/>
  <c r="AF41" i="56"/>
  <c r="AE41" i="56"/>
  <c r="AD41" i="56"/>
  <c r="AC41" i="56"/>
  <c r="AB41" i="56"/>
  <c r="AA41" i="56"/>
  <c r="Z41" i="56"/>
  <c r="Y41" i="56"/>
  <c r="X41" i="56"/>
  <c r="W41" i="56"/>
  <c r="V41" i="56"/>
  <c r="U41" i="56"/>
  <c r="T41" i="56"/>
  <c r="S41" i="56"/>
  <c r="R41" i="56"/>
  <c r="Q41" i="56"/>
  <c r="P41" i="56"/>
  <c r="O41" i="56"/>
  <c r="N41" i="56"/>
  <c r="AI41" i="56" s="1"/>
  <c r="M41" i="56"/>
  <c r="K41" i="56"/>
  <c r="J41" i="56"/>
  <c r="I41" i="56"/>
  <c r="H41" i="56"/>
  <c r="G41" i="56"/>
  <c r="F41" i="56"/>
  <c r="E41" i="56"/>
  <c r="D41" i="56"/>
  <c r="C41" i="56"/>
  <c r="AE40" i="56"/>
  <c r="AD40" i="56"/>
  <c r="AC40" i="56"/>
  <c r="AB40" i="56"/>
  <c r="AA40" i="56"/>
  <c r="Z40" i="56"/>
  <c r="Y40" i="56"/>
  <c r="X40" i="56"/>
  <c r="W40" i="56"/>
  <c r="V40" i="56"/>
  <c r="U40" i="56"/>
  <c r="T40" i="56"/>
  <c r="S40" i="56"/>
  <c r="R40" i="56"/>
  <c r="Q40" i="56"/>
  <c r="P40" i="56"/>
  <c r="AJ40" i="56" s="1"/>
  <c r="O40" i="56"/>
  <c r="N40" i="56"/>
  <c r="M40" i="56"/>
  <c r="L40" i="56" s="1"/>
  <c r="K40" i="56"/>
  <c r="AF40" i="56" s="1"/>
  <c r="J40" i="56"/>
  <c r="I40" i="56"/>
  <c r="H40" i="56"/>
  <c r="G40" i="56"/>
  <c r="F40" i="56"/>
  <c r="E40" i="56"/>
  <c r="D40" i="56"/>
  <c r="C40" i="56"/>
  <c r="AE39" i="56"/>
  <c r="AD39" i="56"/>
  <c r="AC39" i="56"/>
  <c r="AB39" i="56"/>
  <c r="AQ39" i="56" s="1"/>
  <c r="AA39" i="56"/>
  <c r="Z39" i="56"/>
  <c r="Y39" i="56"/>
  <c r="X39" i="56"/>
  <c r="W39" i="56"/>
  <c r="V39" i="56"/>
  <c r="U39" i="56"/>
  <c r="T39" i="56"/>
  <c r="S39" i="56"/>
  <c r="R39" i="56"/>
  <c r="Q39" i="56"/>
  <c r="P39" i="56"/>
  <c r="O39" i="56"/>
  <c r="N39" i="56"/>
  <c r="M39" i="56"/>
  <c r="K39" i="56"/>
  <c r="AH39" i="56" s="1"/>
  <c r="J39" i="56"/>
  <c r="I39" i="56"/>
  <c r="H39" i="56"/>
  <c r="G39" i="56"/>
  <c r="F39" i="56"/>
  <c r="E39" i="56"/>
  <c r="D39" i="56"/>
  <c r="C39" i="56"/>
  <c r="AE38" i="56"/>
  <c r="AD38" i="56"/>
  <c r="AC38" i="56"/>
  <c r="AB38" i="56"/>
  <c r="AA38" i="56"/>
  <c r="Z38" i="56"/>
  <c r="Y38" i="56"/>
  <c r="X38" i="56"/>
  <c r="W38" i="56"/>
  <c r="V38" i="56"/>
  <c r="AO38" i="56" s="1"/>
  <c r="U38" i="56"/>
  <c r="T38" i="56"/>
  <c r="AH38" i="56" s="1"/>
  <c r="S38" i="56"/>
  <c r="R38" i="56"/>
  <c r="Q38" i="56"/>
  <c r="P38" i="56"/>
  <c r="O38" i="56"/>
  <c r="N38" i="56"/>
  <c r="M38" i="56"/>
  <c r="K38" i="56"/>
  <c r="J38" i="56"/>
  <c r="I38" i="56"/>
  <c r="H38" i="56"/>
  <c r="G38" i="56"/>
  <c r="F38" i="56"/>
  <c r="E38" i="56"/>
  <c r="D38" i="56"/>
  <c r="C38" i="56"/>
  <c r="AF38" i="56" s="1"/>
  <c r="AE37" i="56"/>
  <c r="AD37" i="56"/>
  <c r="AC37" i="56"/>
  <c r="AB37" i="56"/>
  <c r="AA37" i="56"/>
  <c r="Z37" i="56"/>
  <c r="Y37" i="56"/>
  <c r="X37" i="56"/>
  <c r="W37" i="56"/>
  <c r="V37" i="56"/>
  <c r="U37" i="56"/>
  <c r="T37" i="56"/>
  <c r="S37" i="56"/>
  <c r="R37" i="56"/>
  <c r="Q37" i="56"/>
  <c r="P37" i="56"/>
  <c r="O37" i="56"/>
  <c r="O37" i="57" s="1"/>
  <c r="N37" i="56"/>
  <c r="M37" i="56"/>
  <c r="K37" i="56"/>
  <c r="J37" i="56"/>
  <c r="I37" i="56"/>
  <c r="H37" i="56"/>
  <c r="G37" i="56"/>
  <c r="F37" i="56"/>
  <c r="E37" i="56"/>
  <c r="D37" i="56"/>
  <c r="C37" i="56"/>
  <c r="AE36" i="56"/>
  <c r="AD36" i="56"/>
  <c r="AC36" i="56"/>
  <c r="AB36" i="56"/>
  <c r="AA36" i="56"/>
  <c r="Z36" i="56"/>
  <c r="Y36" i="56"/>
  <c r="X36" i="56"/>
  <c r="W36" i="56"/>
  <c r="V36" i="56"/>
  <c r="U36" i="56"/>
  <c r="T36" i="56"/>
  <c r="S36" i="56"/>
  <c r="R36" i="56"/>
  <c r="Q36" i="56"/>
  <c r="P36" i="56"/>
  <c r="AP36" i="56" s="1"/>
  <c r="O36" i="56"/>
  <c r="O36" i="57" s="1"/>
  <c r="N36" i="56"/>
  <c r="M36" i="56"/>
  <c r="L36" i="56" s="1"/>
  <c r="K36" i="56"/>
  <c r="J36" i="56"/>
  <c r="I36" i="56"/>
  <c r="H36" i="56"/>
  <c r="G36" i="56"/>
  <c r="F36" i="56"/>
  <c r="E36" i="56"/>
  <c r="D36" i="56"/>
  <c r="C36" i="56"/>
  <c r="AE35" i="56"/>
  <c r="AD35" i="56"/>
  <c r="AC35" i="56"/>
  <c r="AB35" i="56"/>
  <c r="AA35" i="56"/>
  <c r="Z35" i="56"/>
  <c r="Y35" i="56"/>
  <c r="X35" i="56"/>
  <c r="W35" i="56"/>
  <c r="V35" i="56"/>
  <c r="U35" i="56"/>
  <c r="T35" i="56"/>
  <c r="S35" i="56"/>
  <c r="R35" i="56"/>
  <c r="Q35" i="56"/>
  <c r="P35" i="56"/>
  <c r="O35" i="56"/>
  <c r="N35" i="56"/>
  <c r="M35" i="56"/>
  <c r="K35" i="56"/>
  <c r="J35" i="56"/>
  <c r="I35" i="56"/>
  <c r="H35" i="56"/>
  <c r="G35" i="56"/>
  <c r="F35" i="56"/>
  <c r="E35" i="56"/>
  <c r="D35" i="56"/>
  <c r="C35" i="56"/>
  <c r="AE34" i="56"/>
  <c r="AD34" i="56"/>
  <c r="AC34" i="56"/>
  <c r="AB34" i="56"/>
  <c r="AA34" i="56"/>
  <c r="Z34" i="56"/>
  <c r="Y34" i="56"/>
  <c r="X34" i="56"/>
  <c r="W34" i="56"/>
  <c r="V34" i="56"/>
  <c r="U34" i="56"/>
  <c r="T34" i="56"/>
  <c r="S34" i="56"/>
  <c r="R34" i="56"/>
  <c r="Q34" i="56"/>
  <c r="P34" i="56"/>
  <c r="O34" i="56"/>
  <c r="O34" i="57" s="1"/>
  <c r="N34" i="56"/>
  <c r="M34" i="56"/>
  <c r="K34" i="56"/>
  <c r="J34" i="56"/>
  <c r="I34" i="56"/>
  <c r="H34" i="56"/>
  <c r="G34" i="56"/>
  <c r="F34" i="56"/>
  <c r="E34" i="56"/>
  <c r="D34" i="56"/>
  <c r="D34" i="57" s="1"/>
  <c r="C34" i="56"/>
  <c r="AE33" i="56"/>
  <c r="AD33" i="56"/>
  <c r="AC33" i="56"/>
  <c r="AB33" i="56"/>
  <c r="AA33" i="56"/>
  <c r="Z33" i="56"/>
  <c r="Y33" i="56"/>
  <c r="X33" i="56"/>
  <c r="W33" i="56"/>
  <c r="V33" i="56"/>
  <c r="U33" i="56"/>
  <c r="T33" i="56"/>
  <c r="S33" i="56"/>
  <c r="AQ33" i="56" s="1"/>
  <c r="R33" i="56"/>
  <c r="Q33" i="56"/>
  <c r="P33" i="56"/>
  <c r="O33" i="56"/>
  <c r="O33" i="57" s="1"/>
  <c r="N33" i="56"/>
  <c r="M33" i="56"/>
  <c r="K33" i="56"/>
  <c r="J33" i="56"/>
  <c r="I33" i="56"/>
  <c r="H33" i="56"/>
  <c r="G33" i="56"/>
  <c r="F33" i="56"/>
  <c r="E33" i="56"/>
  <c r="D33" i="56"/>
  <c r="C33" i="56"/>
  <c r="AE32" i="56"/>
  <c r="AD32" i="56"/>
  <c r="AC32" i="56"/>
  <c r="AB32" i="56"/>
  <c r="AA32" i="56"/>
  <c r="Z32" i="56"/>
  <c r="Y32" i="56"/>
  <c r="X32" i="56"/>
  <c r="W32" i="56"/>
  <c r="V32" i="56"/>
  <c r="U32" i="56"/>
  <c r="T32" i="56"/>
  <c r="AH32" i="56" s="1"/>
  <c r="S32" i="56"/>
  <c r="R32" i="56"/>
  <c r="Q32" i="56"/>
  <c r="P32" i="56"/>
  <c r="O32" i="56"/>
  <c r="O32" i="57" s="1"/>
  <c r="N32" i="56"/>
  <c r="M32" i="56"/>
  <c r="K32" i="56"/>
  <c r="J32" i="56"/>
  <c r="I32" i="56"/>
  <c r="H32" i="56"/>
  <c r="G32" i="56"/>
  <c r="F32" i="56"/>
  <c r="E32" i="56"/>
  <c r="D32" i="56"/>
  <c r="C32" i="56"/>
  <c r="AF32" i="56" s="1"/>
  <c r="AE31" i="56"/>
  <c r="AD31" i="56"/>
  <c r="AC31" i="56"/>
  <c r="AB31" i="56"/>
  <c r="AA31" i="56"/>
  <c r="Z31" i="56"/>
  <c r="Y31" i="56"/>
  <c r="X31" i="56"/>
  <c r="W31" i="56"/>
  <c r="V31" i="56"/>
  <c r="U31" i="56"/>
  <c r="T31" i="56"/>
  <c r="S31" i="56"/>
  <c r="R31" i="56"/>
  <c r="Q31" i="56"/>
  <c r="P31" i="56"/>
  <c r="O31" i="56"/>
  <c r="O31" i="57" s="1"/>
  <c r="N31" i="56"/>
  <c r="M31" i="56"/>
  <c r="K31" i="56"/>
  <c r="AK31" i="56" s="1"/>
  <c r="J31" i="56"/>
  <c r="I31" i="56"/>
  <c r="H31" i="56"/>
  <c r="G31" i="56"/>
  <c r="F31" i="56"/>
  <c r="E31" i="56"/>
  <c r="D31" i="56"/>
  <c r="C31" i="56"/>
  <c r="AE30" i="56"/>
  <c r="AD30" i="56"/>
  <c r="AC30" i="56"/>
  <c r="AB30" i="56"/>
  <c r="AQ30" i="56" s="1"/>
  <c r="AA30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O30" i="57" s="1"/>
  <c r="N30" i="56"/>
  <c r="M30" i="56"/>
  <c r="K30" i="56"/>
  <c r="J30" i="56"/>
  <c r="I30" i="56"/>
  <c r="H30" i="56"/>
  <c r="G30" i="56"/>
  <c r="F30" i="56"/>
  <c r="E30" i="56"/>
  <c r="D30" i="56"/>
  <c r="C30" i="56"/>
  <c r="AE29" i="56"/>
  <c r="AD29" i="56"/>
  <c r="AC29" i="56"/>
  <c r="AB29" i="56"/>
  <c r="AA29" i="56"/>
  <c r="Z29" i="56"/>
  <c r="Y29" i="56"/>
  <c r="X29" i="56"/>
  <c r="W29" i="56"/>
  <c r="V29" i="56"/>
  <c r="AP29" i="56" s="1"/>
  <c r="U29" i="56"/>
  <c r="T29" i="56"/>
  <c r="AH29" i="56" s="1"/>
  <c r="S29" i="56"/>
  <c r="R29" i="56"/>
  <c r="Q29" i="56"/>
  <c r="P29" i="56"/>
  <c r="O29" i="56"/>
  <c r="O29" i="57" s="1"/>
  <c r="N29" i="56"/>
  <c r="M29" i="56"/>
  <c r="L29" i="56" s="1"/>
  <c r="K29" i="56"/>
  <c r="AF29" i="56" s="1"/>
  <c r="J29" i="56"/>
  <c r="I29" i="56"/>
  <c r="H29" i="56"/>
  <c r="G29" i="56"/>
  <c r="F29" i="56"/>
  <c r="E29" i="56"/>
  <c r="D29" i="56"/>
  <c r="C29" i="56"/>
  <c r="AE28" i="56"/>
  <c r="AD28" i="56"/>
  <c r="AC28" i="56"/>
  <c r="AB28" i="56"/>
  <c r="AA28" i="56"/>
  <c r="Z28" i="56"/>
  <c r="Y28" i="56"/>
  <c r="X28" i="56"/>
  <c r="W28" i="56"/>
  <c r="V28" i="56"/>
  <c r="U28" i="56"/>
  <c r="T28" i="56"/>
  <c r="AH28" i="56" s="1"/>
  <c r="S28" i="56"/>
  <c r="R28" i="56"/>
  <c r="Q28" i="56"/>
  <c r="P28" i="56"/>
  <c r="O28" i="56"/>
  <c r="O28" i="57" s="1"/>
  <c r="N28" i="56"/>
  <c r="M28" i="56"/>
  <c r="K28" i="56"/>
  <c r="J28" i="56"/>
  <c r="I28" i="56"/>
  <c r="H28" i="56"/>
  <c r="G28" i="56"/>
  <c r="F28" i="56"/>
  <c r="E28" i="56"/>
  <c r="D28" i="56"/>
  <c r="C28" i="56"/>
  <c r="AE27" i="56"/>
  <c r="AD27" i="56"/>
  <c r="AC27" i="56"/>
  <c r="AB27" i="56"/>
  <c r="AA27" i="56"/>
  <c r="Z27" i="56"/>
  <c r="Y27" i="56"/>
  <c r="X27" i="56"/>
  <c r="W27" i="56"/>
  <c r="V27" i="56"/>
  <c r="U27" i="56"/>
  <c r="T27" i="56"/>
  <c r="S27" i="56"/>
  <c r="R27" i="56"/>
  <c r="Q27" i="56"/>
  <c r="P27" i="56"/>
  <c r="O27" i="56"/>
  <c r="N27" i="56"/>
  <c r="M27" i="56"/>
  <c r="K27" i="56"/>
  <c r="J27" i="56"/>
  <c r="I27" i="56"/>
  <c r="H27" i="56"/>
  <c r="G27" i="56"/>
  <c r="F27" i="56"/>
  <c r="E27" i="56"/>
  <c r="D27" i="56"/>
  <c r="D27" i="57" s="1"/>
  <c r="C27" i="56"/>
  <c r="AE26" i="56"/>
  <c r="AD26" i="56"/>
  <c r="AC26" i="56"/>
  <c r="AB26" i="56"/>
  <c r="AQ26" i="56" s="1"/>
  <c r="AA26" i="56"/>
  <c r="Z26" i="56"/>
  <c r="Y26" i="56"/>
  <c r="X26" i="56"/>
  <c r="W26" i="56"/>
  <c r="V26" i="56"/>
  <c r="U26" i="56"/>
  <c r="T26" i="56"/>
  <c r="S26" i="56"/>
  <c r="R26" i="56"/>
  <c r="Q26" i="56"/>
  <c r="P26" i="56"/>
  <c r="O26" i="56"/>
  <c r="N26" i="56"/>
  <c r="M26" i="56"/>
  <c r="K26" i="56"/>
  <c r="J26" i="56"/>
  <c r="I26" i="56"/>
  <c r="H26" i="56"/>
  <c r="G26" i="56"/>
  <c r="F26" i="56"/>
  <c r="E26" i="56"/>
  <c r="D26" i="56"/>
  <c r="C26" i="56"/>
  <c r="AE25" i="56"/>
  <c r="AD25" i="56"/>
  <c r="AC25" i="56"/>
  <c r="AB25" i="56"/>
  <c r="AA25" i="56"/>
  <c r="Z25" i="56"/>
  <c r="Y25" i="56"/>
  <c r="X25" i="56"/>
  <c r="W25" i="56"/>
  <c r="V25" i="56"/>
  <c r="U25" i="56"/>
  <c r="T25" i="56"/>
  <c r="S25" i="56"/>
  <c r="R25" i="56"/>
  <c r="Q25" i="56"/>
  <c r="P25" i="56"/>
  <c r="O25" i="56"/>
  <c r="N25" i="56"/>
  <c r="AI25" i="56" s="1"/>
  <c r="M25" i="56"/>
  <c r="K25" i="56"/>
  <c r="J25" i="56"/>
  <c r="I25" i="56"/>
  <c r="H25" i="56"/>
  <c r="G25" i="56"/>
  <c r="F25" i="56"/>
  <c r="E25" i="56"/>
  <c r="D25" i="56"/>
  <c r="C25" i="56"/>
  <c r="AE24" i="56"/>
  <c r="AD24" i="56"/>
  <c r="AC24" i="56"/>
  <c r="AB24" i="56"/>
  <c r="AA24" i="56"/>
  <c r="Z24" i="56"/>
  <c r="Y24" i="56"/>
  <c r="X24" i="56"/>
  <c r="W24" i="56"/>
  <c r="V24" i="56"/>
  <c r="U24" i="56"/>
  <c r="T24" i="56"/>
  <c r="S24" i="56"/>
  <c r="R24" i="56"/>
  <c r="Q24" i="56"/>
  <c r="P24" i="56"/>
  <c r="O24" i="56"/>
  <c r="N24" i="56"/>
  <c r="M24" i="56"/>
  <c r="K24" i="56"/>
  <c r="J24" i="56"/>
  <c r="I24" i="56"/>
  <c r="H24" i="56"/>
  <c r="G24" i="56"/>
  <c r="F24" i="56"/>
  <c r="E24" i="56"/>
  <c r="D24" i="56"/>
  <c r="C24" i="56"/>
  <c r="AK23" i="56"/>
  <c r="AF23" i="56"/>
  <c r="AE23" i="56"/>
  <c r="AD23" i="56"/>
  <c r="AC23" i="56"/>
  <c r="AB23" i="56"/>
  <c r="AA23" i="56"/>
  <c r="Z23" i="56"/>
  <c r="Y23" i="56"/>
  <c r="X23" i="56"/>
  <c r="W23" i="56"/>
  <c r="V23" i="56"/>
  <c r="U23" i="56"/>
  <c r="T23" i="56"/>
  <c r="AH23" i="56" s="1"/>
  <c r="S23" i="56"/>
  <c r="R23" i="56"/>
  <c r="Q23" i="56"/>
  <c r="P23" i="56"/>
  <c r="P58" i="56" s="1"/>
  <c r="O23" i="56"/>
  <c r="O23" i="57" s="1"/>
  <c r="N23" i="56"/>
  <c r="M23" i="56"/>
  <c r="K23" i="56"/>
  <c r="J23" i="56"/>
  <c r="I23" i="56"/>
  <c r="H23" i="56"/>
  <c r="G23" i="56"/>
  <c r="F23" i="56"/>
  <c r="E23" i="56"/>
  <c r="E23" i="57" s="1"/>
  <c r="D23" i="56"/>
  <c r="C23" i="56"/>
  <c r="AE22" i="56"/>
  <c r="AD22" i="56"/>
  <c r="AC22" i="56"/>
  <c r="AB22" i="56"/>
  <c r="AB60" i="56" s="1"/>
  <c r="AA22" i="56"/>
  <c r="Z22" i="56"/>
  <c r="Y22" i="56"/>
  <c r="X22" i="56"/>
  <c r="W22" i="56"/>
  <c r="V22" i="56"/>
  <c r="U22" i="56"/>
  <c r="T22" i="56"/>
  <c r="S22" i="56"/>
  <c r="R22" i="56"/>
  <c r="Q22" i="56"/>
  <c r="P22" i="56"/>
  <c r="AP22" i="56" s="1"/>
  <c r="O22" i="56"/>
  <c r="N22" i="56"/>
  <c r="M22" i="56"/>
  <c r="L22" i="56"/>
  <c r="K22" i="56"/>
  <c r="J22" i="56"/>
  <c r="I22" i="56"/>
  <c r="H22" i="56"/>
  <c r="G22" i="56"/>
  <c r="F22" i="56"/>
  <c r="E22" i="56"/>
  <c r="E22" i="57" s="1"/>
  <c r="D22" i="56"/>
  <c r="C22" i="56"/>
  <c r="AE21" i="56"/>
  <c r="AD21" i="56"/>
  <c r="AC21" i="56"/>
  <c r="AB21" i="56"/>
  <c r="AQ21" i="56" s="1"/>
  <c r="AA21" i="56"/>
  <c r="Z21" i="56"/>
  <c r="Y21" i="56"/>
  <c r="X21" i="56"/>
  <c r="W21" i="56"/>
  <c r="V21" i="56"/>
  <c r="U21" i="56"/>
  <c r="T21" i="56"/>
  <c r="S21" i="56"/>
  <c r="R21" i="56"/>
  <c r="Q21" i="56"/>
  <c r="P21" i="56"/>
  <c r="AP21" i="56" s="1"/>
  <c r="O21" i="56"/>
  <c r="N21" i="56"/>
  <c r="M21" i="56"/>
  <c r="L21" i="56"/>
  <c r="AG21" i="56" s="1"/>
  <c r="K21" i="56"/>
  <c r="J21" i="56"/>
  <c r="I21" i="56"/>
  <c r="H21" i="56"/>
  <c r="G21" i="56"/>
  <c r="F21" i="56"/>
  <c r="E21" i="56"/>
  <c r="D21" i="56"/>
  <c r="C21" i="56"/>
  <c r="AE20" i="56"/>
  <c r="AD20" i="56"/>
  <c r="AC20" i="56"/>
  <c r="AB20" i="56"/>
  <c r="AA20" i="56"/>
  <c r="Z20" i="56"/>
  <c r="Y20" i="56"/>
  <c r="X20" i="56"/>
  <c r="W20" i="56"/>
  <c r="V20" i="56"/>
  <c r="U20" i="56"/>
  <c r="T20" i="56"/>
  <c r="S20" i="56"/>
  <c r="R20" i="56"/>
  <c r="Q20" i="56"/>
  <c r="P20" i="56"/>
  <c r="O20" i="56"/>
  <c r="O20" i="57" s="1"/>
  <c r="N20" i="56"/>
  <c r="M20" i="56"/>
  <c r="K20" i="56"/>
  <c r="AF20" i="56" s="1"/>
  <c r="J20" i="56"/>
  <c r="I20" i="56"/>
  <c r="H20" i="56"/>
  <c r="G20" i="56"/>
  <c r="F20" i="56"/>
  <c r="E20" i="56"/>
  <c r="D20" i="56"/>
  <c r="C20" i="56"/>
  <c r="AE19" i="56"/>
  <c r="AD19" i="56"/>
  <c r="AC19" i="56"/>
  <c r="AB19" i="56"/>
  <c r="AA19" i="56"/>
  <c r="Z19" i="56"/>
  <c r="Y19" i="56"/>
  <c r="X19" i="56"/>
  <c r="W19" i="56"/>
  <c r="V19" i="56"/>
  <c r="U19" i="56"/>
  <c r="T19" i="56"/>
  <c r="S19" i="56"/>
  <c r="R19" i="56"/>
  <c r="Q19" i="56"/>
  <c r="P19" i="56"/>
  <c r="O19" i="56"/>
  <c r="O19" i="57" s="1"/>
  <c r="N19" i="56"/>
  <c r="M19" i="56"/>
  <c r="K19" i="56"/>
  <c r="J19" i="56"/>
  <c r="I19" i="56"/>
  <c r="H19" i="56"/>
  <c r="G19" i="56"/>
  <c r="F19" i="56"/>
  <c r="E19" i="56"/>
  <c r="D19" i="56"/>
  <c r="C19" i="56"/>
  <c r="AM19" i="56" s="1"/>
  <c r="AE18" i="56"/>
  <c r="AD18" i="56"/>
  <c r="AC18" i="56"/>
  <c r="AB18" i="56"/>
  <c r="AA18" i="56"/>
  <c r="Z18" i="56"/>
  <c r="Y18" i="56"/>
  <c r="X18" i="56"/>
  <c r="W18" i="56"/>
  <c r="V18" i="56"/>
  <c r="U18" i="56"/>
  <c r="T18" i="56"/>
  <c r="S18" i="56"/>
  <c r="AQ18" i="56" s="1"/>
  <c r="R18" i="56"/>
  <c r="Q18" i="56"/>
  <c r="P18" i="56"/>
  <c r="O18" i="56"/>
  <c r="O18" i="57" s="1"/>
  <c r="N18" i="56"/>
  <c r="L18" i="56" s="1"/>
  <c r="M18" i="56"/>
  <c r="K18" i="56"/>
  <c r="J18" i="56"/>
  <c r="I18" i="56"/>
  <c r="H18" i="56"/>
  <c r="G18" i="56"/>
  <c r="F18" i="56"/>
  <c r="E18" i="56"/>
  <c r="D18" i="56"/>
  <c r="C18" i="56"/>
  <c r="AF17" i="56"/>
  <c r="AE17" i="56"/>
  <c r="AE62" i="56" s="1"/>
  <c r="AD17" i="56"/>
  <c r="AC17" i="56"/>
  <c r="AB17" i="56"/>
  <c r="AA17" i="56"/>
  <c r="Z17" i="56"/>
  <c r="Y17" i="56"/>
  <c r="X17" i="56"/>
  <c r="X62" i="56" s="1"/>
  <c r="W17" i="56"/>
  <c r="W62" i="56" s="1"/>
  <c r="V17" i="56"/>
  <c r="V62" i="56" s="1"/>
  <c r="U17" i="56"/>
  <c r="T17" i="56"/>
  <c r="S17" i="56"/>
  <c r="R17" i="56"/>
  <c r="Q17" i="56"/>
  <c r="P17" i="56"/>
  <c r="O17" i="56"/>
  <c r="N17" i="56"/>
  <c r="AK17" i="56" s="1"/>
  <c r="M17" i="56"/>
  <c r="K17" i="56"/>
  <c r="J17" i="56"/>
  <c r="I17" i="56"/>
  <c r="H17" i="56"/>
  <c r="G17" i="56"/>
  <c r="G62" i="56" s="1"/>
  <c r="F17" i="56"/>
  <c r="F62" i="56" s="1"/>
  <c r="E17" i="56"/>
  <c r="D17" i="56"/>
  <c r="C17" i="56"/>
  <c r="AE16" i="56"/>
  <c r="AD16" i="56"/>
  <c r="AC16" i="56"/>
  <c r="AB16" i="56"/>
  <c r="AA16" i="56"/>
  <c r="Z16" i="56"/>
  <c r="Y16" i="56"/>
  <c r="X16" i="56"/>
  <c r="W16" i="56"/>
  <c r="V16" i="56"/>
  <c r="U16" i="56"/>
  <c r="T16" i="56"/>
  <c r="S16" i="56"/>
  <c r="R16" i="56"/>
  <c r="Q16" i="56"/>
  <c r="P16" i="56"/>
  <c r="O16" i="56"/>
  <c r="O16" i="57" s="1"/>
  <c r="N16" i="56"/>
  <c r="AI16" i="56" s="1"/>
  <c r="M16" i="56"/>
  <c r="L16" i="56" s="1"/>
  <c r="K16" i="56"/>
  <c r="J16" i="56"/>
  <c r="I16" i="56"/>
  <c r="H16" i="56"/>
  <c r="G16" i="56"/>
  <c r="F16" i="56"/>
  <c r="E16" i="56"/>
  <c r="D16" i="56"/>
  <c r="D16" i="57" s="1"/>
  <c r="C16" i="56"/>
  <c r="AE15" i="56"/>
  <c r="AD15" i="56"/>
  <c r="AC15" i="56"/>
  <c r="AB15" i="56"/>
  <c r="AA15" i="56"/>
  <c r="Z15" i="56"/>
  <c r="Y15" i="56"/>
  <c r="X15" i="56"/>
  <c r="W15" i="56"/>
  <c r="V15" i="56"/>
  <c r="U15" i="56"/>
  <c r="T15" i="56"/>
  <c r="S15" i="56"/>
  <c r="R15" i="56"/>
  <c r="Q15" i="56"/>
  <c r="P15" i="56"/>
  <c r="AJ15" i="56" s="1"/>
  <c r="O15" i="56"/>
  <c r="O15" i="57" s="1"/>
  <c r="N15" i="56"/>
  <c r="M15" i="56"/>
  <c r="K15" i="56"/>
  <c r="J15" i="56"/>
  <c r="I15" i="56"/>
  <c r="H15" i="56"/>
  <c r="G15" i="56"/>
  <c r="F15" i="56"/>
  <c r="E15" i="56"/>
  <c r="D15" i="56"/>
  <c r="C15" i="56"/>
  <c r="AE14" i="56"/>
  <c r="AD14" i="56"/>
  <c r="AC14" i="56"/>
  <c r="AB14" i="56"/>
  <c r="AA14" i="56"/>
  <c r="Z14" i="56"/>
  <c r="Y14" i="56"/>
  <c r="X14" i="56"/>
  <c r="W14" i="56"/>
  <c r="V14" i="56"/>
  <c r="U14" i="56"/>
  <c r="T14" i="56"/>
  <c r="S14" i="56"/>
  <c r="R14" i="56"/>
  <c r="Q14" i="56"/>
  <c r="P14" i="56"/>
  <c r="O14" i="56"/>
  <c r="N14" i="56"/>
  <c r="M14" i="56"/>
  <c r="K14" i="56"/>
  <c r="AH14" i="56" s="1"/>
  <c r="J14" i="56"/>
  <c r="I14" i="56"/>
  <c r="H14" i="56"/>
  <c r="G14" i="56"/>
  <c r="F14" i="56"/>
  <c r="E14" i="56"/>
  <c r="D14" i="56"/>
  <c r="C14" i="56"/>
  <c r="AE13" i="56"/>
  <c r="AD13" i="56"/>
  <c r="AC13" i="56"/>
  <c r="AB13" i="56"/>
  <c r="AA13" i="56"/>
  <c r="Z13" i="56"/>
  <c r="Y13" i="56"/>
  <c r="X13" i="56"/>
  <c r="W13" i="56"/>
  <c r="V13" i="56"/>
  <c r="U13" i="56"/>
  <c r="T13" i="56"/>
  <c r="AH13" i="56" s="1"/>
  <c r="S13" i="56"/>
  <c r="R13" i="56"/>
  <c r="Q13" i="56"/>
  <c r="P13" i="56"/>
  <c r="O13" i="56"/>
  <c r="O13" i="57" s="1"/>
  <c r="N13" i="56"/>
  <c r="M13" i="56"/>
  <c r="K13" i="56"/>
  <c r="AF13" i="56" s="1"/>
  <c r="J13" i="56"/>
  <c r="I13" i="56"/>
  <c r="H13" i="56"/>
  <c r="G13" i="56"/>
  <c r="F13" i="56"/>
  <c r="E13" i="56"/>
  <c r="D13" i="56"/>
  <c r="C13" i="56"/>
  <c r="AI13" i="56" s="1"/>
  <c r="AE12" i="56"/>
  <c r="AD12" i="56"/>
  <c r="AC12" i="56"/>
  <c r="AB12" i="56"/>
  <c r="AA12" i="56"/>
  <c r="Z12" i="56"/>
  <c r="Y12" i="56"/>
  <c r="X12" i="56"/>
  <c r="W12" i="56"/>
  <c r="V12" i="56"/>
  <c r="U12" i="56"/>
  <c r="T12" i="56"/>
  <c r="S12" i="56"/>
  <c r="R12" i="56"/>
  <c r="Q12" i="56"/>
  <c r="P12" i="56"/>
  <c r="O12" i="56"/>
  <c r="N12" i="56"/>
  <c r="M12" i="56"/>
  <c r="K12" i="56"/>
  <c r="J12" i="56"/>
  <c r="I12" i="56"/>
  <c r="H12" i="56"/>
  <c r="G12" i="56"/>
  <c r="F12" i="56"/>
  <c r="E12" i="56"/>
  <c r="D12" i="56"/>
  <c r="C12" i="56"/>
  <c r="AF11" i="56"/>
  <c r="AE11" i="56"/>
  <c r="AD11" i="56"/>
  <c r="AD56" i="56" s="1"/>
  <c r="AD66" i="56" s="1"/>
  <c r="AC11" i="56"/>
  <c r="AC56" i="56" s="1"/>
  <c r="AC66" i="56" s="1"/>
  <c r="AB11" i="56"/>
  <c r="AB56" i="56" s="1"/>
  <c r="AB66" i="56" s="1"/>
  <c r="AA11" i="56"/>
  <c r="AA56" i="56" s="1"/>
  <c r="AA66" i="56" s="1"/>
  <c r="Z11" i="56"/>
  <c r="Z56" i="56" s="1"/>
  <c r="Z66" i="56" s="1"/>
  <c r="Y11" i="56"/>
  <c r="Y56" i="56" s="1"/>
  <c r="Y66" i="56" s="1"/>
  <c r="X11" i="56"/>
  <c r="X54" i="56" s="1"/>
  <c r="W11" i="56"/>
  <c r="W54" i="56" s="1"/>
  <c r="V11" i="56"/>
  <c r="U11" i="56"/>
  <c r="U54" i="56" s="1"/>
  <c r="T11" i="56"/>
  <c r="S11" i="56"/>
  <c r="R11" i="56"/>
  <c r="R56" i="56" s="1"/>
  <c r="R66" i="56" s="1"/>
  <c r="Q11" i="56"/>
  <c r="Q56" i="56" s="1"/>
  <c r="Q66" i="56" s="1"/>
  <c r="P11" i="56"/>
  <c r="O11" i="56"/>
  <c r="O54" i="56" s="1"/>
  <c r="N11" i="56"/>
  <c r="N56" i="56" s="1"/>
  <c r="M11" i="56"/>
  <c r="K11" i="56"/>
  <c r="J11" i="56"/>
  <c r="I11" i="56"/>
  <c r="I56" i="56" s="1"/>
  <c r="I66" i="56" s="1"/>
  <c r="H11" i="56"/>
  <c r="H54" i="56" s="1"/>
  <c r="G11" i="56"/>
  <c r="F11" i="56"/>
  <c r="E11" i="56"/>
  <c r="E56" i="56" s="1"/>
  <c r="E66" i="56" s="1"/>
  <c r="D11" i="56"/>
  <c r="C11" i="56"/>
  <c r="I64" i="56" l="1"/>
  <c r="F60" i="56"/>
  <c r="AG46" i="56"/>
  <c r="AK51" i="56"/>
  <c r="AK46" i="56"/>
  <c r="P63" i="56"/>
  <c r="R60" i="56"/>
  <c r="AJ35" i="56"/>
  <c r="Y58" i="56"/>
  <c r="R64" i="56"/>
  <c r="AH21" i="56"/>
  <c r="AI29" i="56"/>
  <c r="AF46" i="56"/>
  <c r="AF14" i="56"/>
  <c r="AF28" i="56"/>
  <c r="AE60" i="56"/>
  <c r="AP30" i="56"/>
  <c r="AH33" i="56"/>
  <c r="AF35" i="56"/>
  <c r="AH35" i="56"/>
  <c r="AM36" i="56"/>
  <c r="AM37" i="56"/>
  <c r="AF48" i="56"/>
  <c r="AI49" i="56"/>
  <c r="AP51" i="56"/>
  <c r="F58" i="56"/>
  <c r="L13" i="56"/>
  <c r="AI38" i="56"/>
  <c r="AF53" i="56"/>
  <c r="V57" i="56"/>
  <c r="I62" i="56"/>
  <c r="X60" i="56"/>
  <c r="AK24" i="56"/>
  <c r="AM27" i="56"/>
  <c r="L28" i="56"/>
  <c r="AG28" i="56" s="1"/>
  <c r="L33" i="56"/>
  <c r="AP40" i="56"/>
  <c r="AJ44" i="56"/>
  <c r="AP44" i="56"/>
  <c r="AI53" i="56"/>
  <c r="U60" i="56"/>
  <c r="AG40" i="56"/>
  <c r="AK42" i="56"/>
  <c r="AD64" i="56"/>
  <c r="AI46" i="56"/>
  <c r="AQ51" i="56"/>
  <c r="AG29" i="56"/>
  <c r="AP41" i="56"/>
  <c r="AE59" i="56"/>
  <c r="AQ24" i="56"/>
  <c r="L31" i="56"/>
  <c r="AG31" i="56" s="1"/>
  <c r="AH46" i="56"/>
  <c r="AH15" i="56"/>
  <c r="J62" i="56"/>
  <c r="AA62" i="56"/>
  <c r="AK33" i="56"/>
  <c r="AK38" i="56"/>
  <c r="AF52" i="56"/>
  <c r="AK29" i="56"/>
  <c r="AM39" i="56"/>
  <c r="AQ49" i="56"/>
  <c r="AK53" i="56"/>
  <c r="AP25" i="56"/>
  <c r="AJ32" i="56"/>
  <c r="AM34" i="56"/>
  <c r="AJ47" i="56"/>
  <c r="AO11" i="56"/>
  <c r="Y59" i="56"/>
  <c r="I60" i="56"/>
  <c r="AJ46" i="56"/>
  <c r="I57" i="56"/>
  <c r="AK20" i="56"/>
  <c r="AO48" i="56"/>
  <c r="D60" i="56"/>
  <c r="AK39" i="56"/>
  <c r="AP42" i="56"/>
  <c r="X64" i="56"/>
  <c r="AK14" i="56"/>
  <c r="AM16" i="56"/>
  <c r="AD60" i="56"/>
  <c r="N61" i="56"/>
  <c r="AO15" i="56"/>
  <c r="AA60" i="56"/>
  <c r="AQ29" i="56"/>
  <c r="AK32" i="56"/>
  <c r="Y64" i="56"/>
  <c r="AK47" i="56"/>
  <c r="AB64" i="56"/>
  <c r="N54" i="56"/>
  <c r="AK54" i="56" s="1"/>
  <c r="AI26" i="56"/>
  <c r="AK26" i="56"/>
  <c r="O39" i="57"/>
  <c r="AO39" i="56"/>
  <c r="AN18" i="56"/>
  <c r="AO14" i="56"/>
  <c r="AH17" i="56"/>
  <c r="T62" i="56"/>
  <c r="AJ26" i="56"/>
  <c r="E62" i="56"/>
  <c r="AQ41" i="56"/>
  <c r="J57" i="56"/>
  <c r="AK18" i="56"/>
  <c r="AJ18" i="56"/>
  <c r="AN21" i="56"/>
  <c r="AO23" i="56"/>
  <c r="AF27" i="56"/>
  <c r="Q58" i="56"/>
  <c r="O35" i="57"/>
  <c r="AO35" i="56"/>
  <c r="F64" i="56"/>
  <c r="AQ47" i="56"/>
  <c r="Y65" i="56"/>
  <c r="C60" i="56"/>
  <c r="AM60" i="56" s="1"/>
  <c r="AM22" i="56"/>
  <c r="AJ37" i="56"/>
  <c r="AK37" i="56"/>
  <c r="AI37" i="56"/>
  <c r="AA64" i="56"/>
  <c r="I59" i="56"/>
  <c r="O26" i="57"/>
  <c r="O64" i="57" s="1"/>
  <c r="O64" i="56"/>
  <c r="K54" i="56"/>
  <c r="K56" i="56"/>
  <c r="AK11" i="56"/>
  <c r="AD61" i="56"/>
  <c r="X57" i="56"/>
  <c r="AQ20" i="56"/>
  <c r="G60" i="56"/>
  <c r="S60" i="56"/>
  <c r="X58" i="56"/>
  <c r="AF25" i="56"/>
  <c r="AH36" i="56"/>
  <c r="AJ50" i="56"/>
  <c r="AC54" i="56"/>
  <c r="F56" i="56"/>
  <c r="F66" i="56" s="1"/>
  <c r="F54" i="56"/>
  <c r="AP24" i="56"/>
  <c r="AJ24" i="56"/>
  <c r="M57" i="56"/>
  <c r="Y57" i="56"/>
  <c r="Q61" i="56"/>
  <c r="AH20" i="56"/>
  <c r="H60" i="56"/>
  <c r="AI22" i="56"/>
  <c r="L23" i="56"/>
  <c r="AN23" i="56" s="1"/>
  <c r="R57" i="56"/>
  <c r="AH30" i="56"/>
  <c r="AP32" i="56"/>
  <c r="AN36" i="56"/>
  <c r="AQ37" i="56"/>
  <c r="AK41" i="56"/>
  <c r="W65" i="56"/>
  <c r="X56" i="56"/>
  <c r="X66" i="56" s="1"/>
  <c r="AA61" i="56"/>
  <c r="AI48" i="56"/>
  <c r="AK48" i="56"/>
  <c r="AJ13" i="56"/>
  <c r="Z57" i="56"/>
  <c r="O21" i="57"/>
  <c r="AO21" i="56"/>
  <c r="AJ22" i="56"/>
  <c r="AI23" i="56"/>
  <c r="F57" i="56"/>
  <c r="AJ27" i="56"/>
  <c r="AP27" i="56"/>
  <c r="AP31" i="56"/>
  <c r="AJ31" i="56"/>
  <c r="AQ35" i="56"/>
  <c r="Q65" i="56"/>
  <c r="AJ16" i="56"/>
  <c r="N62" i="56"/>
  <c r="AI17" i="56"/>
  <c r="Z62" i="56"/>
  <c r="AA58" i="56"/>
  <c r="AO25" i="56"/>
  <c r="L51" i="56"/>
  <c r="AG51" i="56" s="1"/>
  <c r="E31" i="57"/>
  <c r="AK12" i="56"/>
  <c r="L12" i="56"/>
  <c r="M62" i="56"/>
  <c r="C56" i="56"/>
  <c r="C66" i="56" s="1"/>
  <c r="AI11" i="56"/>
  <c r="P57" i="56"/>
  <c r="AP13" i="56"/>
  <c r="AB57" i="56"/>
  <c r="V59" i="56"/>
  <c r="AI14" i="56"/>
  <c r="AF22" i="56"/>
  <c r="C58" i="56"/>
  <c r="AB58" i="56"/>
  <c r="J64" i="56"/>
  <c r="AO32" i="56"/>
  <c r="AP37" i="56"/>
  <c r="AH40" i="56"/>
  <c r="AC63" i="56"/>
  <c r="AQ63" i="56" s="1"/>
  <c r="AQ42" i="56"/>
  <c r="AH50" i="56"/>
  <c r="AF50" i="56"/>
  <c r="T57" i="56"/>
  <c r="T63" i="56"/>
  <c r="AH63" i="56" s="1"/>
  <c r="O25" i="57"/>
  <c r="AM13" i="56"/>
  <c r="AP15" i="56"/>
  <c r="Q59" i="56"/>
  <c r="AF26" i="56"/>
  <c r="AF43" i="56"/>
  <c r="AN42" i="56"/>
  <c r="AD57" i="56"/>
  <c r="AH27" i="56"/>
  <c r="AK28" i="56"/>
  <c r="AO30" i="56"/>
  <c r="AH31" i="56"/>
  <c r="AF31" i="56"/>
  <c r="AO41" i="56"/>
  <c r="O41" i="57"/>
  <c r="AH44" i="56"/>
  <c r="AF44" i="56"/>
  <c r="G59" i="56"/>
  <c r="AQ16" i="56"/>
  <c r="D57" i="56"/>
  <c r="AM33" i="56"/>
  <c r="AP33" i="56"/>
  <c r="AJ33" i="56"/>
  <c r="AP34" i="56"/>
  <c r="I65" i="56"/>
  <c r="Z65" i="56"/>
  <c r="E54" i="56"/>
  <c r="X61" i="56"/>
  <c r="J59" i="56"/>
  <c r="AK15" i="56"/>
  <c r="K62" i="56"/>
  <c r="AP18" i="56"/>
  <c r="AM20" i="56"/>
  <c r="AH24" i="56"/>
  <c r="G64" i="56"/>
  <c r="L27" i="56"/>
  <c r="Z58" i="56"/>
  <c r="U58" i="56"/>
  <c r="AI32" i="56"/>
  <c r="AK40" i="56"/>
  <c r="AI43" i="56"/>
  <c r="Z64" i="56"/>
  <c r="AQ46" i="56"/>
  <c r="L47" i="56"/>
  <c r="AG47" i="56" s="1"/>
  <c r="R54" i="56"/>
  <c r="E33" i="57"/>
  <c r="E44" i="57"/>
  <c r="E48" i="57"/>
  <c r="S57" i="56"/>
  <c r="AE57" i="56"/>
  <c r="K59" i="56"/>
  <c r="X59" i="56"/>
  <c r="Y62" i="56"/>
  <c r="E58" i="56"/>
  <c r="AD58" i="56"/>
  <c r="U57" i="56"/>
  <c r="AQ28" i="56"/>
  <c r="AJ38" i="56"/>
  <c r="AO40" i="56"/>
  <c r="O40" i="57"/>
  <c r="L49" i="56"/>
  <c r="AG49" i="56" s="1"/>
  <c r="AQ50" i="56"/>
  <c r="AM52" i="56"/>
  <c r="Y54" i="56"/>
  <c r="E42" i="57"/>
  <c r="E63" i="57" s="1"/>
  <c r="D61" i="56"/>
  <c r="AJ12" i="56"/>
  <c r="AQ12" i="56"/>
  <c r="L15" i="56"/>
  <c r="AN15" i="56" s="1"/>
  <c r="AQ15" i="56"/>
  <c r="AN16" i="56"/>
  <c r="AO16" i="56"/>
  <c r="C62" i="56"/>
  <c r="AF62" i="56" s="1"/>
  <c r="AB62" i="56"/>
  <c r="AH18" i="56"/>
  <c r="L19" i="56"/>
  <c r="AG19" i="56" s="1"/>
  <c r="Z59" i="56"/>
  <c r="AI20" i="56"/>
  <c r="H58" i="56"/>
  <c r="Q57" i="56"/>
  <c r="AQ27" i="56"/>
  <c r="R58" i="56"/>
  <c r="E60" i="56"/>
  <c r="AQ38" i="56"/>
  <c r="L44" i="56"/>
  <c r="AJ45" i="56"/>
  <c r="AP50" i="56"/>
  <c r="AO50" i="56"/>
  <c r="AJ53" i="56"/>
  <c r="AD54" i="56"/>
  <c r="AK56" i="56"/>
  <c r="AC61" i="56"/>
  <c r="AB59" i="56"/>
  <c r="Q62" i="56"/>
  <c r="AC62" i="56"/>
  <c r="I61" i="56"/>
  <c r="AO20" i="56"/>
  <c r="AK21" i="56"/>
  <c r="AM25" i="56"/>
  <c r="J60" i="56"/>
  <c r="AM29" i="56"/>
  <c r="AJ29" i="56"/>
  <c r="AI35" i="56"/>
  <c r="AK35" i="56"/>
  <c r="L37" i="56"/>
  <c r="AG37" i="56" s="1"/>
  <c r="Y61" i="56"/>
  <c r="L39" i="56"/>
  <c r="AM51" i="56"/>
  <c r="AJ51" i="56"/>
  <c r="AP52" i="56"/>
  <c r="AC65" i="56"/>
  <c r="U56" i="56"/>
  <c r="U66" i="56" s="1"/>
  <c r="AO44" i="56"/>
  <c r="C64" i="56"/>
  <c r="AP46" i="56"/>
  <c r="AI47" i="56"/>
  <c r="S65" i="56"/>
  <c r="AE65" i="56"/>
  <c r="X65" i="56"/>
  <c r="AH51" i="56"/>
  <c r="E30" i="57"/>
  <c r="D25" i="57"/>
  <c r="AK34" i="56"/>
  <c r="AI44" i="56"/>
  <c r="AQ45" i="56"/>
  <c r="AH48" i="56"/>
  <c r="AH53" i="56"/>
  <c r="E28" i="57"/>
  <c r="AI31" i="56"/>
  <c r="AJ41" i="56"/>
  <c r="AP43" i="56"/>
  <c r="AH45" i="56"/>
  <c r="E15" i="57"/>
  <c r="E29" i="57"/>
  <c r="D37" i="57"/>
  <c r="D40" i="57"/>
  <c r="D47" i="57"/>
  <c r="D51" i="57"/>
  <c r="E47" i="57"/>
  <c r="E51" i="57"/>
  <c r="AG33" i="56"/>
  <c r="AN33" i="56"/>
  <c r="P56" i="56"/>
  <c r="AP11" i="56"/>
  <c r="P54" i="56"/>
  <c r="AJ11" i="56"/>
  <c r="F61" i="56"/>
  <c r="R61" i="56"/>
  <c r="H57" i="56"/>
  <c r="W59" i="56"/>
  <c r="AG18" i="56"/>
  <c r="AJ19" i="56"/>
  <c r="L20" i="56"/>
  <c r="AM21" i="56"/>
  <c r="AI21" i="56"/>
  <c r="AF21" i="56"/>
  <c r="Q60" i="56"/>
  <c r="AC60" i="56"/>
  <c r="G58" i="56"/>
  <c r="T58" i="56"/>
  <c r="AK25" i="56"/>
  <c r="AJ25" i="56"/>
  <c r="Z61" i="56"/>
  <c r="AJ34" i="56"/>
  <c r="AI45" i="56"/>
  <c r="AK45" i="56"/>
  <c r="M65" i="56"/>
  <c r="L48" i="56"/>
  <c r="E65" i="56"/>
  <c r="AK52" i="56"/>
  <c r="AJ52" i="56"/>
  <c r="L52" i="56"/>
  <c r="AG52" i="56" s="1"/>
  <c r="AB54" i="56"/>
  <c r="D56" i="56"/>
  <c r="D54" i="56"/>
  <c r="D11" i="57"/>
  <c r="D54" i="57" s="1"/>
  <c r="AM11" i="56"/>
  <c r="S62" i="56"/>
  <c r="AQ17" i="56"/>
  <c r="AN19" i="56"/>
  <c r="AO19" i="56"/>
  <c r="AN34" i="56"/>
  <c r="AH43" i="56"/>
  <c r="AO47" i="56"/>
  <c r="M59" i="56"/>
  <c r="L14" i="56"/>
  <c r="AM15" i="56"/>
  <c r="AI15" i="56"/>
  <c r="AF15" i="56"/>
  <c r="AP19" i="56"/>
  <c r="AQ60" i="56"/>
  <c r="I58" i="56"/>
  <c r="V58" i="56"/>
  <c r="L24" i="56"/>
  <c r="L57" i="56" s="1"/>
  <c r="T64" i="56"/>
  <c r="AH26" i="56"/>
  <c r="AQ32" i="56"/>
  <c r="L34" i="56"/>
  <c r="AG34" i="56" s="1"/>
  <c r="AM38" i="56"/>
  <c r="AP47" i="56"/>
  <c r="K65" i="56"/>
  <c r="E50" i="57"/>
  <c r="S54" i="56"/>
  <c r="S56" i="56"/>
  <c r="AQ11" i="56"/>
  <c r="AE54" i="56"/>
  <c r="AE56" i="56"/>
  <c r="AE66" i="56" s="1"/>
  <c r="U61" i="56"/>
  <c r="K57" i="56"/>
  <c r="AN13" i="56"/>
  <c r="W57" i="56"/>
  <c r="AO13" i="56"/>
  <c r="H62" i="56"/>
  <c r="U62" i="56"/>
  <c r="AO18" i="56"/>
  <c r="AP20" i="56"/>
  <c r="AJ20" i="56"/>
  <c r="T60" i="56"/>
  <c r="AH22" i="56"/>
  <c r="J58" i="56"/>
  <c r="U64" i="56"/>
  <c r="AI27" i="56"/>
  <c r="AK27" i="56"/>
  <c r="AO29" i="56"/>
  <c r="L30" i="56"/>
  <c r="AM31" i="56"/>
  <c r="AO33" i="56"/>
  <c r="AG36" i="56"/>
  <c r="AN37" i="56"/>
  <c r="AF37" i="56"/>
  <c r="AM46" i="56"/>
  <c r="P65" i="56"/>
  <c r="AJ48" i="56"/>
  <c r="AP48" i="56"/>
  <c r="AB65" i="56"/>
  <c r="AQ48" i="56"/>
  <c r="AM49" i="56"/>
  <c r="T65" i="56"/>
  <c r="AQ53" i="56"/>
  <c r="M58" i="56"/>
  <c r="N65" i="56"/>
  <c r="D35" i="57"/>
  <c r="G54" i="56"/>
  <c r="G56" i="56"/>
  <c r="G66" i="56" s="1"/>
  <c r="AG13" i="56"/>
  <c r="AO27" i="56"/>
  <c r="O27" i="57"/>
  <c r="AI30" i="56"/>
  <c r="N58" i="56"/>
  <c r="AO51" i="56"/>
  <c r="E64" i="56"/>
  <c r="T54" i="56"/>
  <c r="T56" i="56"/>
  <c r="D65" i="56"/>
  <c r="AM48" i="56"/>
  <c r="AH11" i="56"/>
  <c r="AO12" i="56"/>
  <c r="P59" i="56"/>
  <c r="AP14" i="56"/>
  <c r="AJ14" i="56"/>
  <c r="AH16" i="56"/>
  <c r="AF16" i="56"/>
  <c r="AM24" i="56"/>
  <c r="O24" i="57"/>
  <c r="AO24" i="56"/>
  <c r="W64" i="56"/>
  <c r="J65" i="56"/>
  <c r="AP63" i="56"/>
  <c r="E43" i="57"/>
  <c r="AK19" i="56"/>
  <c r="N59" i="56"/>
  <c r="V54" i="56"/>
  <c r="V56" i="56"/>
  <c r="V66" i="56" s="1"/>
  <c r="N57" i="56"/>
  <c r="AJ57" i="56" s="1"/>
  <c r="AK13" i="56"/>
  <c r="D59" i="56"/>
  <c r="AM14" i="56"/>
  <c r="AC59" i="56"/>
  <c r="AO17" i="56"/>
  <c r="AQ19" i="56"/>
  <c r="AJ21" i="56"/>
  <c r="K60" i="56"/>
  <c r="AN22" i="56"/>
  <c r="W60" i="56"/>
  <c r="AO22" i="56"/>
  <c r="AH25" i="56"/>
  <c r="AM30" i="56"/>
  <c r="AJ30" i="56"/>
  <c r="M64" i="56"/>
  <c r="AH52" i="56"/>
  <c r="H56" i="56"/>
  <c r="H66" i="56" s="1"/>
  <c r="J54" i="56"/>
  <c r="J56" i="56"/>
  <c r="J66" i="56" s="1"/>
  <c r="M61" i="56"/>
  <c r="E59" i="56"/>
  <c r="L17" i="56"/>
  <c r="AM18" i="56"/>
  <c r="AI18" i="56"/>
  <c r="AF18" i="56"/>
  <c r="L60" i="56"/>
  <c r="AG22" i="56"/>
  <c r="AP28" i="56"/>
  <c r="V60" i="56"/>
  <c r="AN39" i="56"/>
  <c r="AG39" i="56"/>
  <c r="AJ43" i="56"/>
  <c r="N64" i="56"/>
  <c r="AK43" i="56"/>
  <c r="AM47" i="56"/>
  <c r="G65" i="56"/>
  <c r="K66" i="56"/>
  <c r="E34" i="57"/>
  <c r="S59" i="56"/>
  <c r="AQ14" i="56"/>
  <c r="Y60" i="56"/>
  <c r="AP23" i="56"/>
  <c r="AJ23" i="56"/>
  <c r="AM28" i="56"/>
  <c r="L32" i="56"/>
  <c r="L63" i="56"/>
  <c r="AG63" i="56" s="1"/>
  <c r="AG42" i="56"/>
  <c r="N66" i="56"/>
  <c r="M54" i="56"/>
  <c r="M56" i="56"/>
  <c r="M66" i="56" s="1"/>
  <c r="L11" i="56"/>
  <c r="C61" i="56"/>
  <c r="AI61" i="56" s="1"/>
  <c r="AM12" i="56"/>
  <c r="AI12" i="56"/>
  <c r="AF12" i="56"/>
  <c r="O12" i="57"/>
  <c r="O61" i="56"/>
  <c r="E57" i="56"/>
  <c r="AC57" i="56"/>
  <c r="AQ57" i="56" s="1"/>
  <c r="T59" i="56"/>
  <c r="AH59" i="56" s="1"/>
  <c r="AG16" i="56"/>
  <c r="AP16" i="56"/>
  <c r="N60" i="56"/>
  <c r="AK22" i="56"/>
  <c r="Z60" i="56"/>
  <c r="D58" i="56"/>
  <c r="AM23" i="56"/>
  <c r="AI36" i="56"/>
  <c r="AK36" i="56"/>
  <c r="AP38" i="56"/>
  <c r="AJ58" i="56"/>
  <c r="AP12" i="56"/>
  <c r="P61" i="56"/>
  <c r="AB61" i="56"/>
  <c r="H59" i="56"/>
  <c r="U59" i="56"/>
  <c r="P62" i="56"/>
  <c r="AP17" i="56"/>
  <c r="AJ17" i="56"/>
  <c r="AH19" i="56"/>
  <c r="AF19" i="56"/>
  <c r="AK30" i="56"/>
  <c r="AH34" i="56"/>
  <c r="AF34" i="56"/>
  <c r="AP39" i="56"/>
  <c r="AJ39" i="56"/>
  <c r="AN52" i="56"/>
  <c r="M60" i="56"/>
  <c r="E61" i="56"/>
  <c r="AK16" i="56"/>
  <c r="D62" i="56"/>
  <c r="AM62" i="56" s="1"/>
  <c r="AM17" i="56"/>
  <c r="AI19" i="56"/>
  <c r="P60" i="56"/>
  <c r="AQ22" i="56"/>
  <c r="S58" i="56"/>
  <c r="AQ23" i="56"/>
  <c r="AE58" i="56"/>
  <c r="L25" i="56"/>
  <c r="AG25" i="56" s="1"/>
  <c r="D64" i="56"/>
  <c r="Q64" i="56"/>
  <c r="AC64" i="56"/>
  <c r="AJ28" i="56"/>
  <c r="AI28" i="56"/>
  <c r="AI34" i="56"/>
  <c r="AJ36" i="56"/>
  <c r="AQ36" i="56"/>
  <c r="AH37" i="56"/>
  <c r="L38" i="56"/>
  <c r="AM40" i="56"/>
  <c r="C63" i="56"/>
  <c r="AM42" i="56"/>
  <c r="O63" i="56"/>
  <c r="AO63" i="56" s="1"/>
  <c r="AO42" i="56"/>
  <c r="L45" i="56"/>
  <c r="AO45" i="56"/>
  <c r="AN51" i="56"/>
  <c r="D24" i="57"/>
  <c r="E45" i="57"/>
  <c r="H61" i="56"/>
  <c r="T61" i="56"/>
  <c r="AQ25" i="56"/>
  <c r="S64" i="56"/>
  <c r="AE64" i="56"/>
  <c r="AM35" i="56"/>
  <c r="AO37" i="56"/>
  <c r="AI42" i="56"/>
  <c r="N63" i="56"/>
  <c r="AN49" i="56"/>
  <c r="AF51" i="56"/>
  <c r="D23" i="57"/>
  <c r="E19" i="57"/>
  <c r="D33" i="57"/>
  <c r="E37" i="57"/>
  <c r="E40" i="57"/>
  <c r="J61" i="56"/>
  <c r="V61" i="56"/>
  <c r="AH12" i="56"/>
  <c r="AQ13" i="56"/>
  <c r="H64" i="56"/>
  <c r="AQ31" i="56"/>
  <c r="AM41" i="56"/>
  <c r="AK49" i="56"/>
  <c r="L50" i="56"/>
  <c r="AG50" i="56" s="1"/>
  <c r="AO53" i="56"/>
  <c r="P64" i="56"/>
  <c r="E16" i="57"/>
  <c r="D32" i="57"/>
  <c r="D38" i="57"/>
  <c r="D41" i="57"/>
  <c r="O11" i="57"/>
  <c r="O56" i="56"/>
  <c r="K61" i="56"/>
  <c r="W61" i="56"/>
  <c r="C59" i="56"/>
  <c r="O14" i="57"/>
  <c r="O59" i="57" s="1"/>
  <c r="O59" i="56"/>
  <c r="AA59" i="56"/>
  <c r="AN14" i="56"/>
  <c r="O62" i="56"/>
  <c r="O17" i="57"/>
  <c r="AN17" i="56"/>
  <c r="O58" i="57"/>
  <c r="AF24" i="56"/>
  <c r="V64" i="56"/>
  <c r="AQ34" i="56"/>
  <c r="AM44" i="56"/>
  <c r="C65" i="56"/>
  <c r="O65" i="56"/>
  <c r="AA65" i="56"/>
  <c r="AI51" i="56"/>
  <c r="L53" i="56"/>
  <c r="AG53" i="56" s="1"/>
  <c r="Q54" i="56"/>
  <c r="D30" i="57"/>
  <c r="E32" i="57"/>
  <c r="D22" i="57"/>
  <c r="D21" i="57"/>
  <c r="E12" i="57"/>
  <c r="E38" i="57"/>
  <c r="E41" i="57"/>
  <c r="D44" i="57"/>
  <c r="D48" i="57"/>
  <c r="E11" i="57"/>
  <c r="E56" i="57" s="1"/>
  <c r="E66" i="57" s="1"/>
  <c r="K64" i="56"/>
  <c r="AO26" i="56"/>
  <c r="AN28" i="56"/>
  <c r="AF30" i="56"/>
  <c r="AQ40" i="56"/>
  <c r="AM50" i="56"/>
  <c r="AO52" i="56"/>
  <c r="C54" i="56"/>
  <c r="F59" i="56"/>
  <c r="R59" i="56"/>
  <c r="AD59" i="56"/>
  <c r="R62" i="56"/>
  <c r="AD62" i="56"/>
  <c r="AI24" i="56"/>
  <c r="L26" i="56"/>
  <c r="AN26" i="56" s="1"/>
  <c r="AP26" i="56"/>
  <c r="AN29" i="56"/>
  <c r="AN31" i="56"/>
  <c r="AQ43" i="56"/>
  <c r="F65" i="56"/>
  <c r="R65" i="56"/>
  <c r="AD65" i="56"/>
  <c r="AM53" i="56"/>
  <c r="AM26" i="56"/>
  <c r="AI33" i="56"/>
  <c r="L35" i="56"/>
  <c r="AP35" i="56"/>
  <c r="AO36" i="56"/>
  <c r="AN40" i="56"/>
  <c r="AI40" i="56"/>
  <c r="AO43" i="56"/>
  <c r="AF49" i="56"/>
  <c r="AQ52" i="56"/>
  <c r="I54" i="56"/>
  <c r="AA54" i="56"/>
  <c r="W56" i="56"/>
  <c r="W66" i="56" s="1"/>
  <c r="O58" i="56"/>
  <c r="O48" i="57"/>
  <c r="O65" i="57" s="1"/>
  <c r="G61" i="56"/>
  <c r="S61" i="56"/>
  <c r="AE61" i="56"/>
  <c r="C57" i="56"/>
  <c r="AM57" i="56" s="1"/>
  <c r="O57" i="56"/>
  <c r="AA57" i="56"/>
  <c r="O22" i="57"/>
  <c r="O60" i="57" s="1"/>
  <c r="O60" i="56"/>
  <c r="K58" i="56"/>
  <c r="W58" i="56"/>
  <c r="AM32" i="56"/>
  <c r="AI39" i="56"/>
  <c r="L41" i="56"/>
  <c r="AG41" i="56" s="1"/>
  <c r="L43" i="56"/>
  <c r="AG43" i="56" s="1"/>
  <c r="AN46" i="56"/>
  <c r="AH49" i="56"/>
  <c r="D19" i="57"/>
  <c r="E35" i="57"/>
  <c r="AO28" i="56"/>
  <c r="AO31" i="56"/>
  <c r="AF33" i="56"/>
  <c r="AO34" i="56"/>
  <c r="AF36" i="56"/>
  <c r="AF39" i="56"/>
  <c r="AF42" i="56"/>
  <c r="AO46" i="56"/>
  <c r="AO49" i="56"/>
  <c r="D31" i="57"/>
  <c r="D28" i="57"/>
  <c r="E18" i="57"/>
  <c r="E39" i="57"/>
  <c r="D42" i="57"/>
  <c r="D63" i="57" s="1"/>
  <c r="D45" i="57"/>
  <c r="E27" i="57"/>
  <c r="E25" i="57"/>
  <c r="D36" i="57"/>
  <c r="D17" i="57"/>
  <c r="D20" i="57"/>
  <c r="D15" i="57"/>
  <c r="E36" i="57"/>
  <c r="E17" i="57"/>
  <c r="D26" i="57"/>
  <c r="E24" i="57"/>
  <c r="D18" i="57"/>
  <c r="D39" i="57"/>
  <c r="D49" i="57"/>
  <c r="D46" i="57"/>
  <c r="D53" i="57"/>
  <c r="E46" i="57"/>
  <c r="D50" i="57"/>
  <c r="E53" i="57"/>
  <c r="E52" i="57"/>
  <c r="D43" i="57"/>
  <c r="D29" i="57"/>
  <c r="E26" i="57"/>
  <c r="E21" i="57"/>
  <c r="D14" i="57"/>
  <c r="E14" i="57"/>
  <c r="D13" i="57"/>
  <c r="E13" i="57"/>
  <c r="D12" i="57"/>
  <c r="E58" i="57" l="1"/>
  <c r="E64" i="57"/>
  <c r="AI62" i="56"/>
  <c r="AO58" i="56"/>
  <c r="D56" i="57"/>
  <c r="D66" i="57" s="1"/>
  <c r="O62" i="57"/>
  <c r="E60" i="57"/>
  <c r="AF56" i="56"/>
  <c r="D65" i="57"/>
  <c r="AN47" i="56"/>
  <c r="AF59" i="56"/>
  <c r="AI56" i="56"/>
  <c r="AG15" i="56"/>
  <c r="E54" i="57"/>
  <c r="AO54" i="56"/>
  <c r="AG23" i="56"/>
  <c r="D61" i="57"/>
  <c r="AP58" i="56"/>
  <c r="E57" i="57"/>
  <c r="D57" i="57"/>
  <c r="E59" i="57"/>
  <c r="AK61" i="56"/>
  <c r="AK62" i="56"/>
  <c r="O61" i="57"/>
  <c r="O57" i="57"/>
  <c r="E62" i="57"/>
  <c r="D58" i="57"/>
  <c r="E65" i="57"/>
  <c r="AH57" i="56"/>
  <c r="AH62" i="56"/>
  <c r="AG44" i="56"/>
  <c r="AN44" i="56"/>
  <c r="AG12" i="56"/>
  <c r="AN12" i="56"/>
  <c r="D62" i="57"/>
  <c r="AG20" i="56"/>
  <c r="L58" i="56"/>
  <c r="AN58" i="56" s="1"/>
  <c r="AN20" i="56"/>
  <c r="AF54" i="56"/>
  <c r="D64" i="57"/>
  <c r="AP57" i="56"/>
  <c r="AO62" i="56"/>
  <c r="D59" i="57"/>
  <c r="AM64" i="56"/>
  <c r="AG60" i="56"/>
  <c r="AM65" i="56"/>
  <c r="AH60" i="56"/>
  <c r="AG57" i="56"/>
  <c r="AN27" i="56"/>
  <c r="AG27" i="56"/>
  <c r="AM58" i="56"/>
  <c r="AO64" i="56"/>
  <c r="AQ58" i="56"/>
  <c r="AH54" i="56"/>
  <c r="E61" i="57"/>
  <c r="AQ65" i="56"/>
  <c r="AH65" i="56"/>
  <c r="AN35" i="56"/>
  <c r="AG35" i="56"/>
  <c r="O54" i="57"/>
  <c r="O56" i="57"/>
  <c r="O66" i="57" s="1"/>
  <c r="AN53" i="56"/>
  <c r="AN38" i="56"/>
  <c r="AG38" i="56"/>
  <c r="AO61" i="56"/>
  <c r="AI57" i="56"/>
  <c r="AK57" i="56"/>
  <c r="AI66" i="56"/>
  <c r="AK66" i="56"/>
  <c r="L61" i="56"/>
  <c r="AG61" i="56" s="1"/>
  <c r="L65" i="56"/>
  <c r="AG65" i="56" s="1"/>
  <c r="AN48" i="56"/>
  <c r="AG48" i="56"/>
  <c r="AJ54" i="56"/>
  <c r="AP54" i="56"/>
  <c r="AQ61" i="56"/>
  <c r="AI63" i="56"/>
  <c r="AK63" i="56"/>
  <c r="AN60" i="56"/>
  <c r="AF60" i="56"/>
  <c r="AJ63" i="56"/>
  <c r="AG14" i="56"/>
  <c r="L59" i="56"/>
  <c r="AM54" i="56"/>
  <c r="AJ60" i="56"/>
  <c r="AP60" i="56"/>
  <c r="T66" i="56"/>
  <c r="AH66" i="56" s="1"/>
  <c r="AH56" i="56"/>
  <c r="AN57" i="56"/>
  <c r="AF57" i="56"/>
  <c r="AP56" i="56"/>
  <c r="P66" i="56"/>
  <c r="AJ56" i="56"/>
  <c r="AP62" i="56"/>
  <c r="AJ62" i="56"/>
  <c r="AP65" i="56"/>
  <c r="AJ65" i="56"/>
  <c r="AG26" i="56"/>
  <c r="L64" i="56"/>
  <c r="AG64" i="56" s="1"/>
  <c r="AO65" i="56"/>
  <c r="AO59" i="56"/>
  <c r="AN41" i="56"/>
  <c r="AM61" i="56"/>
  <c r="AN32" i="56"/>
  <c r="AG32" i="56"/>
  <c r="AP59" i="56"/>
  <c r="AJ59" i="56"/>
  <c r="AH64" i="56"/>
  <c r="AQ62" i="56"/>
  <c r="AF58" i="56"/>
  <c r="AN45" i="56"/>
  <c r="AG45" i="56"/>
  <c r="AI60" i="56"/>
  <c r="AK60" i="56"/>
  <c r="AG11" i="56"/>
  <c r="L56" i="56"/>
  <c r="L54" i="56"/>
  <c r="AN43" i="56"/>
  <c r="AI65" i="56"/>
  <c r="AK65" i="56"/>
  <c r="AG24" i="56"/>
  <c r="AN24" i="56"/>
  <c r="AO60" i="56"/>
  <c r="AN63" i="56"/>
  <c r="AM59" i="56"/>
  <c r="AQ64" i="56"/>
  <c r="AF66" i="56"/>
  <c r="AI58" i="56"/>
  <c r="AK58" i="56"/>
  <c r="AP61" i="56"/>
  <c r="AJ61" i="56"/>
  <c r="AQ56" i="56"/>
  <c r="S66" i="56"/>
  <c r="AQ66" i="56" s="1"/>
  <c r="AF61" i="56"/>
  <c r="AN61" i="56"/>
  <c r="AI54" i="56"/>
  <c r="AH61" i="56"/>
  <c r="AN50" i="56"/>
  <c r="AQ54" i="56"/>
  <c r="AH58" i="56"/>
  <c r="AF64" i="56"/>
  <c r="AN11" i="56"/>
  <c r="AJ64" i="56"/>
  <c r="AP64" i="56"/>
  <c r="AM63" i="56"/>
  <c r="AF63" i="56"/>
  <c r="AG17" i="56"/>
  <c r="L62" i="56"/>
  <c r="AM56" i="56"/>
  <c r="D66" i="56"/>
  <c r="AM66" i="56" s="1"/>
  <c r="AO57" i="56"/>
  <c r="O66" i="56"/>
  <c r="AO66" i="56" s="1"/>
  <c r="AO56" i="56"/>
  <c r="AN25" i="56"/>
  <c r="AQ59" i="56"/>
  <c r="AI64" i="56"/>
  <c r="AK64" i="56"/>
  <c r="AK59" i="56"/>
  <c r="AI59" i="56"/>
  <c r="AG58" i="56"/>
  <c r="AN30" i="56"/>
  <c r="AG30" i="56"/>
  <c r="AN65" i="56"/>
  <c r="AF65" i="56"/>
  <c r="D60" i="57"/>
  <c r="AN64" i="56" l="1"/>
  <c r="AG54" i="56"/>
  <c r="AN54" i="56"/>
  <c r="L66" i="56"/>
  <c r="AG56" i="56"/>
  <c r="AN56" i="56"/>
  <c r="AG59" i="56"/>
  <c r="AN59" i="56"/>
  <c r="AJ66" i="56"/>
  <c r="AP66" i="56"/>
  <c r="AG62" i="56"/>
  <c r="AN62" i="56"/>
  <c r="AG66" i="56" l="1"/>
  <c r="AN66" i="56"/>
  <c r="V34" i="57" l="1"/>
  <c r="X25" i="57"/>
  <c r="AD46" i="57"/>
  <c r="AC13" i="57"/>
  <c r="J37" i="57"/>
  <c r="K31" i="57"/>
  <c r="U53" i="57"/>
  <c r="T26" i="57"/>
  <c r="I18" i="57"/>
  <c r="C40" i="57"/>
  <c r="V44" i="57"/>
  <c r="Y29" i="57"/>
  <c r="AC19" i="57"/>
  <c r="AD29" i="57"/>
  <c r="I52" i="57"/>
  <c r="AC48" i="57"/>
  <c r="H32" i="57"/>
  <c r="H30" i="57"/>
  <c r="X16" i="57"/>
  <c r="M22" i="57"/>
  <c r="Q40" i="57"/>
  <c r="H39" i="57"/>
  <c r="G39" i="57"/>
  <c r="AD36" i="57"/>
  <c r="AE28" i="57"/>
  <c r="M40" i="57"/>
  <c r="W42" i="57"/>
  <c r="W63" i="57" s="1"/>
  <c r="K11" i="57"/>
  <c r="V31" i="57"/>
  <c r="G26" i="57"/>
  <c r="J49" i="57"/>
  <c r="X43" i="57"/>
  <c r="T52" i="57"/>
  <c r="F44" i="57"/>
  <c r="M45" i="57"/>
  <c r="Q32" i="57"/>
  <c r="M53" i="57"/>
  <c r="Q46" i="57"/>
  <c r="AA15" i="57"/>
  <c r="W25" i="57"/>
  <c r="R36" i="57"/>
  <c r="Y14" i="57"/>
  <c r="W23" i="57"/>
  <c r="W39" i="57"/>
  <c r="H33" i="57"/>
  <c r="AD44" i="57"/>
  <c r="N30" i="57"/>
  <c r="F18" i="57"/>
  <c r="P30" i="57"/>
  <c r="M52" i="57"/>
  <c r="Z30" i="57"/>
  <c r="G44" i="57"/>
  <c r="V52" i="57"/>
  <c r="AC15" i="57"/>
  <c r="U28" i="57"/>
  <c r="X12" i="57"/>
  <c r="J43" i="57"/>
  <c r="Q42" i="57"/>
  <c r="Q63" i="57" s="1"/>
  <c r="S50" i="57"/>
  <c r="N11" i="57"/>
  <c r="I15" i="57"/>
  <c r="Y27" i="57"/>
  <c r="C53" i="57"/>
  <c r="F41" i="57"/>
  <c r="AE53" i="57"/>
  <c r="G52" i="57"/>
  <c r="AE32" i="57"/>
  <c r="AE36" i="57"/>
  <c r="X53" i="57"/>
  <c r="AD34" i="57"/>
  <c r="C17" i="57"/>
  <c r="G33" i="57"/>
  <c r="G48" i="57"/>
  <c r="R45" i="57"/>
  <c r="K36" i="57"/>
  <c r="AD14" i="57"/>
  <c r="W20" i="57"/>
  <c r="K41" i="57"/>
  <c r="AB37" i="57"/>
  <c r="V20" i="57"/>
  <c r="I33" i="57"/>
  <c r="T24" i="57"/>
  <c r="T42" i="57"/>
  <c r="V50" i="57"/>
  <c r="S36" i="57"/>
  <c r="W41" i="57"/>
  <c r="AE19" i="57"/>
  <c r="R41" i="57"/>
  <c r="AC38" i="57"/>
  <c r="K34" i="57"/>
  <c r="U48" i="57"/>
  <c r="Y20" i="57"/>
  <c r="W11" i="57"/>
  <c r="AE47" i="57"/>
  <c r="V21" i="57"/>
  <c r="C25" i="57"/>
  <c r="Z34" i="57"/>
  <c r="Z35" i="57"/>
  <c r="AC22" i="57"/>
  <c r="Q16" i="57"/>
  <c r="M44" i="57"/>
  <c r="AA17" i="57"/>
  <c r="I35" i="57"/>
  <c r="T25" i="57"/>
  <c r="X21" i="57"/>
  <c r="M23" i="57"/>
  <c r="M33" i="57"/>
  <c r="W22" i="57"/>
  <c r="S24" i="57"/>
  <c r="M51" i="57"/>
  <c r="I40" i="57"/>
  <c r="M31" i="57"/>
  <c r="M48" i="57"/>
  <c r="Y47" i="57"/>
  <c r="AC43" i="57"/>
  <c r="V51" i="57"/>
  <c r="AD39" i="57"/>
  <c r="F31" i="57"/>
  <c r="Y11" i="57"/>
  <c r="N25" i="57"/>
  <c r="U14" i="57"/>
  <c r="N34" i="57"/>
  <c r="I39" i="57"/>
  <c r="X29" i="57"/>
  <c r="R46" i="57"/>
  <c r="AD19" i="57"/>
  <c r="AB26" i="57"/>
  <c r="J44" i="57"/>
  <c r="S26" i="57"/>
  <c r="X34" i="57"/>
  <c r="C21" i="57"/>
  <c r="N43" i="57"/>
  <c r="W21" i="57"/>
  <c r="K39" i="57"/>
  <c r="AE44" i="57"/>
  <c r="W17" i="57"/>
  <c r="Q49" i="57"/>
  <c r="U16" i="57"/>
  <c r="AB51" i="57"/>
  <c r="AE11" i="57"/>
  <c r="U38" i="57"/>
  <c r="AB17" i="57"/>
  <c r="Q50" i="57"/>
  <c r="AA27" i="57"/>
  <c r="P19" i="57"/>
  <c r="AA37" i="57"/>
  <c r="Y46" i="57"/>
  <c r="R17" i="57"/>
  <c r="AA12" i="57"/>
  <c r="AA43" i="57"/>
  <c r="S29" i="57"/>
  <c r="J18" i="57"/>
  <c r="C51" i="57"/>
  <c r="T32" i="57"/>
  <c r="Q22" i="57"/>
  <c r="H53" i="57"/>
  <c r="AC50" i="57"/>
  <c r="Y45" i="57"/>
  <c r="AD45" i="57"/>
  <c r="Q13" i="57"/>
  <c r="I41" i="57"/>
  <c r="AB25" i="57"/>
  <c r="AE51" i="57"/>
  <c r="AA40" i="57"/>
  <c r="S49" i="57"/>
  <c r="P16" i="57"/>
  <c r="M15" i="57"/>
  <c r="F27" i="57"/>
  <c r="S34" i="57"/>
  <c r="R53" i="57"/>
  <c r="AE35" i="57"/>
  <c r="I30" i="57"/>
  <c r="C43" i="57"/>
  <c r="H41" i="57"/>
  <c r="X38" i="57"/>
  <c r="X42" i="57"/>
  <c r="X63" i="57" s="1"/>
  <c r="J23" i="57"/>
  <c r="AE34" i="57"/>
  <c r="F12" i="57"/>
  <c r="M46" i="57"/>
  <c r="S17" i="57"/>
  <c r="T36" i="57"/>
  <c r="H42" i="57"/>
  <c r="H63" i="57" s="1"/>
  <c r="N24" i="57"/>
  <c r="C30" i="57"/>
  <c r="AB33" i="57"/>
  <c r="N20" i="57"/>
  <c r="M14" i="57"/>
  <c r="H15" i="57"/>
  <c r="P29" i="57"/>
  <c r="K17" i="57"/>
  <c r="T22" i="57"/>
  <c r="R50" i="57"/>
  <c r="W47" i="57"/>
  <c r="Q38" i="57"/>
  <c r="M11" i="57"/>
  <c r="U46" i="57"/>
  <c r="F39" i="57"/>
  <c r="G27" i="57"/>
  <c r="I17" i="57"/>
  <c r="AC26" i="57"/>
  <c r="AB12" i="57"/>
  <c r="F53" i="57"/>
  <c r="T38" i="57"/>
  <c r="S37" i="57"/>
  <c r="K35" i="57"/>
  <c r="T37" i="57"/>
  <c r="H34" i="57"/>
  <c r="P18" i="57"/>
  <c r="Z17" i="57"/>
  <c r="Y30" i="57"/>
  <c r="F52" i="57"/>
  <c r="Z16" i="57"/>
  <c r="Z48" i="57"/>
  <c r="AC28" i="57"/>
  <c r="AC44" i="57"/>
  <c r="U31" i="57"/>
  <c r="G13" i="57"/>
  <c r="J19" i="57"/>
  <c r="J47" i="57"/>
  <c r="Q48" i="57"/>
  <c r="N13" i="57"/>
  <c r="AA42" i="57"/>
  <c r="AA63" i="57" s="1"/>
  <c r="Y17" i="57"/>
  <c r="V11" i="57"/>
  <c r="N29" i="57"/>
  <c r="S18" i="57"/>
  <c r="I14" i="57"/>
  <c r="W18" i="57"/>
  <c r="Z53" i="57"/>
  <c r="R13" i="57"/>
  <c r="N50" i="57"/>
  <c r="C24" i="57"/>
  <c r="Q43" i="57"/>
  <c r="K53" i="57"/>
  <c r="P22" i="57"/>
  <c r="V43" i="57"/>
  <c r="V40" i="57"/>
  <c r="AC47" i="57"/>
  <c r="H22" i="57"/>
  <c r="V48" i="57"/>
  <c r="S13" i="57"/>
  <c r="J12" i="57"/>
  <c r="U32" i="57"/>
  <c r="U24" i="57"/>
  <c r="AE45" i="57"/>
  <c r="X32" i="57"/>
  <c r="U47" i="57"/>
  <c r="I48" i="57"/>
  <c r="Q25" i="57"/>
  <c r="S35" i="57"/>
  <c r="Y33" i="57"/>
  <c r="W13" i="57"/>
  <c r="Q26" i="57"/>
  <c r="H52" i="57"/>
  <c r="Z26" i="57"/>
  <c r="Z27" i="57"/>
  <c r="K19" i="57"/>
  <c r="AA50" i="57"/>
  <c r="F24" i="57"/>
  <c r="P23" i="57"/>
  <c r="P31" i="57"/>
  <c r="S16" i="57"/>
  <c r="V18" i="57"/>
  <c r="X35" i="57"/>
  <c r="V39" i="57"/>
  <c r="W24" i="57"/>
  <c r="I36" i="57"/>
  <c r="V38" i="57"/>
  <c r="AB19" i="57"/>
  <c r="I21" i="57"/>
  <c r="N26" i="57"/>
  <c r="U37" i="57"/>
  <c r="X26" i="57"/>
  <c r="Y52" i="57"/>
  <c r="AB14" i="57"/>
  <c r="T17" i="57"/>
  <c r="N14" i="57"/>
  <c r="I24" i="57"/>
  <c r="K40" i="57"/>
  <c r="S32" i="57"/>
  <c r="AB49" i="57"/>
  <c r="C33" i="57"/>
  <c r="Y31" i="57"/>
  <c r="N38" i="57"/>
  <c r="X46" i="57"/>
  <c r="C46" i="57"/>
  <c r="N41" i="57"/>
  <c r="U41" i="57"/>
  <c r="K29" i="57"/>
  <c r="AA31" i="57"/>
  <c r="N47" i="57"/>
  <c r="U34" i="57"/>
  <c r="AC11" i="57"/>
  <c r="AB39" i="57"/>
  <c r="Q53" i="57"/>
  <c r="AC36" i="57"/>
  <c r="Z43" i="57"/>
  <c r="I19" i="57"/>
  <c r="AA23" i="57"/>
  <c r="Q12" i="57"/>
  <c r="H38" i="57"/>
  <c r="F50" i="57"/>
  <c r="R43" i="57"/>
  <c r="X36" i="57"/>
  <c r="AA46" i="57"/>
  <c r="K20" i="57"/>
  <c r="H47" i="57"/>
  <c r="J26" i="57"/>
  <c r="M13" i="57"/>
  <c r="F15" i="57"/>
  <c r="AA22" i="57"/>
  <c r="H19" i="57"/>
  <c r="X13" i="57"/>
  <c r="S28" i="57"/>
  <c r="Q44" i="57"/>
  <c r="J51" i="57"/>
  <c r="U51" i="57"/>
  <c r="AD51" i="57"/>
  <c r="Z25" i="57"/>
  <c r="AB29" i="57"/>
  <c r="AA26" i="57"/>
  <c r="W12" i="57"/>
  <c r="K46" i="57"/>
  <c r="AB18" i="57"/>
  <c r="S23" i="57"/>
  <c r="N51" i="57"/>
  <c r="AD37" i="57"/>
  <c r="AB27" i="57"/>
  <c r="C49" i="57"/>
  <c r="AB41" i="57"/>
  <c r="G35" i="57"/>
  <c r="P34" i="57"/>
  <c r="J24" i="57"/>
  <c r="Q31" i="57"/>
  <c r="R42" i="57"/>
  <c r="R63" i="57" s="1"/>
  <c r="P28" i="57"/>
  <c r="X47" i="57"/>
  <c r="M21" i="57"/>
  <c r="K52" i="57"/>
  <c r="N18" i="57"/>
  <c r="U42" i="57"/>
  <c r="U63" i="57" s="1"/>
  <c r="AD52" i="57"/>
  <c r="AC12" i="57"/>
  <c r="AC31" i="57"/>
  <c r="G34" i="57"/>
  <c r="AC52" i="57"/>
  <c r="Y15" i="57"/>
  <c r="N46" i="57"/>
  <c r="Y25" i="57"/>
  <c r="P49" i="57"/>
  <c r="V47" i="57"/>
  <c r="V16" i="57"/>
  <c r="AB21" i="57"/>
  <c r="AB36" i="57"/>
  <c r="N35" i="57"/>
  <c r="J52" i="57"/>
  <c r="R16" i="57"/>
  <c r="P35" i="57"/>
  <c r="W45" i="57"/>
  <c r="I53" i="57"/>
  <c r="P48" i="57"/>
  <c r="R33" i="57"/>
  <c r="J20" i="57"/>
  <c r="C37" i="57"/>
  <c r="P21" i="57"/>
  <c r="F36" i="57"/>
  <c r="W46" i="57"/>
  <c r="R23" i="57"/>
  <c r="AB34" i="57"/>
  <c r="V30" i="57"/>
  <c r="AC35" i="57"/>
  <c r="AE52" i="57"/>
  <c r="Y12" i="57"/>
  <c r="AE46" i="57"/>
  <c r="H12" i="57"/>
  <c r="G12" i="57"/>
  <c r="X51" i="57"/>
  <c r="T47" i="57"/>
  <c r="F28" i="57"/>
  <c r="P52" i="57"/>
  <c r="I16" i="57"/>
  <c r="AA48" i="57"/>
  <c r="H51" i="57"/>
  <c r="F14" i="57"/>
  <c r="N48" i="57"/>
  <c r="Z18" i="57"/>
  <c r="M12" i="57"/>
  <c r="J38" i="57"/>
  <c r="S27" i="57"/>
  <c r="Y42" i="57"/>
  <c r="Y63" i="57" s="1"/>
  <c r="S33" i="57"/>
  <c r="U52" i="57"/>
  <c r="S31" i="57"/>
  <c r="T51" i="57"/>
  <c r="AC25" i="57"/>
  <c r="AE43" i="57"/>
  <c r="C34" i="57"/>
  <c r="R21" i="57"/>
  <c r="P45" i="57"/>
  <c r="P44" i="57"/>
  <c r="T34" i="57"/>
  <c r="Y51" i="57"/>
  <c r="AC41" i="57"/>
  <c r="H43" i="57"/>
  <c r="G47" i="57"/>
  <c r="G30" i="57"/>
  <c r="H24" i="57"/>
  <c r="K21" i="57"/>
  <c r="AD26" i="57"/>
  <c r="X11" i="57"/>
  <c r="F33" i="57"/>
  <c r="K43" i="57"/>
  <c r="T14" i="57"/>
  <c r="AB53" i="57"/>
  <c r="K47" i="57"/>
  <c r="X22" i="57"/>
  <c r="G45" i="57"/>
  <c r="AE41" i="57"/>
  <c r="AD12" i="57"/>
  <c r="C38" i="57"/>
  <c r="AA18" i="57"/>
  <c r="AC27" i="57"/>
  <c r="AD23" i="57"/>
  <c r="AA45" i="57"/>
  <c r="N31" i="57"/>
  <c r="AB13" i="57"/>
  <c r="Q20" i="57"/>
  <c r="T35" i="57"/>
  <c r="P38" i="57"/>
  <c r="V45" i="57"/>
  <c r="U29" i="57"/>
  <c r="T39" i="57"/>
  <c r="R48" i="57"/>
  <c r="X27" i="57"/>
  <c r="I26" i="57"/>
  <c r="F37" i="57"/>
  <c r="U26" i="57"/>
  <c r="I13" i="57"/>
  <c r="AA16" i="57"/>
  <c r="X31" i="57"/>
  <c r="P25" i="57"/>
  <c r="I11" i="57"/>
  <c r="F49" i="57"/>
  <c r="U18" i="57"/>
  <c r="I50" i="57"/>
  <c r="N45" i="57"/>
  <c r="M30" i="57"/>
  <c r="Q37" i="57"/>
  <c r="U17" i="57"/>
  <c r="AC30" i="57"/>
  <c r="T40" i="57"/>
  <c r="U43" i="57"/>
  <c r="V22" i="57"/>
  <c r="K49" i="57"/>
  <c r="AB31" i="57"/>
  <c r="M27" i="57"/>
  <c r="N49" i="57"/>
  <c r="T13" i="57"/>
  <c r="AC29" i="57"/>
  <c r="I28" i="57"/>
  <c r="S19" i="57"/>
  <c r="I20" i="57"/>
  <c r="W43" i="57"/>
  <c r="U20" i="57"/>
  <c r="AA25" i="57"/>
  <c r="N16" i="57"/>
  <c r="AD48" i="57"/>
  <c r="G15" i="57"/>
  <c r="H11" i="57"/>
  <c r="G38" i="57"/>
  <c r="Y50" i="57"/>
  <c r="I34" i="57"/>
  <c r="Y36" i="57"/>
  <c r="J50" i="57"/>
  <c r="T49" i="57"/>
  <c r="Z31" i="57"/>
  <c r="R47" i="57"/>
  <c r="AE39" i="57"/>
  <c r="AC51" i="57"/>
  <c r="K45" i="57"/>
  <c r="T23" i="57"/>
  <c r="H31" i="57"/>
  <c r="V35" i="57"/>
  <c r="F13" i="57"/>
  <c r="R18" i="57"/>
  <c r="W16" i="57"/>
  <c r="AD53" i="57"/>
  <c r="Q36" i="57"/>
  <c r="T21" i="57"/>
  <c r="AE33" i="57"/>
  <c r="F20" i="57"/>
  <c r="M43" i="57"/>
  <c r="T33" i="57"/>
  <c r="F19" i="57"/>
  <c r="Z40" i="57"/>
  <c r="Q19" i="57"/>
  <c r="M17" i="57"/>
  <c r="R25" i="57"/>
  <c r="Z14" i="57"/>
  <c r="C11" i="57"/>
  <c r="Q34" i="57"/>
  <c r="T11" i="57"/>
  <c r="AA41" i="57"/>
  <c r="R27" i="57"/>
  <c r="J13" i="57"/>
  <c r="AD43" i="57"/>
  <c r="C36" i="57"/>
  <c r="S44" i="57"/>
  <c r="U36" i="57"/>
  <c r="R14" i="57"/>
  <c r="J32" i="57"/>
  <c r="K25" i="57"/>
  <c r="I37" i="57"/>
  <c r="AE49" i="57"/>
  <c r="K32" i="57"/>
  <c r="AC45" i="57"/>
  <c r="G41" i="57"/>
  <c r="C41" i="57"/>
  <c r="Q39" i="57"/>
  <c r="AD27" i="57"/>
  <c r="W51" i="57"/>
  <c r="AA14" i="57"/>
  <c r="AC39" i="57"/>
  <c r="R19" i="57"/>
  <c r="J21" i="57"/>
  <c r="AC33" i="57"/>
  <c r="F51" i="57"/>
  <c r="Z47" i="57"/>
  <c r="W48" i="57"/>
  <c r="C47" i="57"/>
  <c r="J25" i="57"/>
  <c r="F22" i="57"/>
  <c r="S30" i="57"/>
  <c r="X30" i="57"/>
  <c r="M39" i="57"/>
  <c r="X24" i="57"/>
  <c r="AA21" i="57"/>
  <c r="K26" i="57"/>
  <c r="G21" i="57"/>
  <c r="C39" i="57"/>
  <c r="F42" i="57"/>
  <c r="F63" i="57" s="1"/>
  <c r="N36" i="57"/>
  <c r="T41" i="57"/>
  <c r="Y39" i="57"/>
  <c r="C52" i="57"/>
  <c r="W52" i="57"/>
  <c r="R37" i="57"/>
  <c r="W33" i="57"/>
  <c r="U44" i="57"/>
  <c r="H44" i="57"/>
  <c r="V17" i="57"/>
  <c r="H18" i="57"/>
  <c r="S15" i="57"/>
  <c r="I22" i="57"/>
  <c r="G51" i="57"/>
  <c r="K51" i="57"/>
  <c r="W53" i="57"/>
  <c r="AE23" i="57"/>
  <c r="V15" i="57"/>
  <c r="N53" i="57"/>
  <c r="J27" i="57"/>
  <c r="U45" i="57"/>
  <c r="V32" i="57"/>
  <c r="AD15" i="57"/>
  <c r="Z49" i="57"/>
  <c r="S38" i="57"/>
  <c r="P20" i="57"/>
  <c r="Z13" i="57"/>
  <c r="F25" i="57"/>
  <c r="M38" i="57"/>
  <c r="K30" i="57"/>
  <c r="R51" i="57"/>
  <c r="X40" i="57"/>
  <c r="W36" i="57"/>
  <c r="H14" i="57"/>
  <c r="C19" i="57"/>
  <c r="W26" i="57"/>
  <c r="AC24" i="57"/>
  <c r="M41" i="57"/>
  <c r="AE17" i="57"/>
  <c r="AE25" i="57"/>
  <c r="G32" i="57"/>
  <c r="U11" i="57"/>
  <c r="J33" i="57"/>
  <c r="G17" i="57"/>
  <c r="Q27" i="57"/>
  <c r="AC17" i="57"/>
  <c r="V12" i="57"/>
  <c r="C50" i="57"/>
  <c r="Z36" i="57"/>
  <c r="H28" i="57"/>
  <c r="I31" i="57"/>
  <c r="F45" i="57"/>
  <c r="P42" i="57"/>
  <c r="Z41" i="57"/>
  <c r="R34" i="57"/>
  <c r="U23" i="57"/>
  <c r="AB20" i="57"/>
  <c r="V27" i="57"/>
  <c r="F21" i="57"/>
  <c r="Y34" i="57"/>
  <c r="AB46" i="57"/>
  <c r="AD21" i="57"/>
  <c r="AB11" i="57"/>
  <c r="Q15" i="57"/>
  <c r="R39" i="57"/>
  <c r="AC40" i="57"/>
  <c r="G37" i="57"/>
  <c r="AE26" i="57"/>
  <c r="J14" i="57"/>
  <c r="J40" i="57"/>
  <c r="F16" i="57"/>
  <c r="AA36" i="57"/>
  <c r="AD32" i="57"/>
  <c r="G46" i="57"/>
  <c r="AD22" i="57"/>
  <c r="C23" i="57"/>
  <c r="V37" i="57"/>
  <c r="M50" i="57"/>
  <c r="K23" i="57"/>
  <c r="S51" i="57"/>
  <c r="I43" i="57"/>
  <c r="V29" i="57"/>
  <c r="P50" i="57"/>
  <c r="AB23" i="57"/>
  <c r="Q51" i="57"/>
  <c r="U49" i="57"/>
  <c r="AD38" i="57"/>
  <c r="K38" i="57"/>
  <c r="V46" i="57"/>
  <c r="J22" i="57"/>
  <c r="K44" i="57"/>
  <c r="C35" i="57"/>
  <c r="T12" i="57"/>
  <c r="K13" i="57"/>
  <c r="C16" i="57"/>
  <c r="Q52" i="57"/>
  <c r="T19" i="57"/>
  <c r="Z50" i="57"/>
  <c r="P41" i="57"/>
  <c r="S22" i="57"/>
  <c r="K12" i="57"/>
  <c r="AA24" i="57"/>
  <c r="W19" i="57"/>
  <c r="V13" i="57"/>
  <c r="AD50" i="57"/>
  <c r="G42" i="57"/>
  <c r="G63" i="57" s="1"/>
  <c r="S52" i="57"/>
  <c r="Z23" i="57"/>
  <c r="AA44" i="57"/>
  <c r="AA34" i="57"/>
  <c r="S20" i="57"/>
  <c r="N17" i="57"/>
  <c r="Y41" i="57"/>
  <c r="P13" i="57"/>
  <c r="G23" i="57"/>
  <c r="H49" i="57"/>
  <c r="AA47" i="57"/>
  <c r="W28" i="57"/>
  <c r="X17" i="57"/>
  <c r="V53" i="57"/>
  <c r="T48" i="57"/>
  <c r="I27" i="57"/>
  <c r="AC34" i="57"/>
  <c r="F47" i="57"/>
  <c r="M37" i="57"/>
  <c r="Z24" i="57"/>
  <c r="U35" i="57"/>
  <c r="K18" i="57"/>
  <c r="F26" i="57"/>
  <c r="Q33" i="57"/>
  <c r="AD40" i="57"/>
  <c r="W31" i="57"/>
  <c r="C45" i="57"/>
  <c r="Z44" i="57"/>
  <c r="F32" i="57"/>
  <c r="Z32" i="57"/>
  <c r="N39" i="57"/>
  <c r="V24" i="57"/>
  <c r="P12" i="57"/>
  <c r="Z46" i="57"/>
  <c r="I23" i="57"/>
  <c r="M29" i="57"/>
  <c r="P53" i="57"/>
  <c r="Z21" i="57"/>
  <c r="R40" i="57"/>
  <c r="P15" i="57"/>
  <c r="U27" i="57"/>
  <c r="N33" i="57"/>
  <c r="AC14" i="57"/>
  <c r="AC20" i="57"/>
  <c r="M20" i="57"/>
  <c r="T53" i="57"/>
  <c r="R28" i="57"/>
  <c r="Y23" i="57"/>
  <c r="N42" i="57"/>
  <c r="V33" i="57"/>
  <c r="W27" i="57"/>
  <c r="J46" i="57"/>
  <c r="AB48" i="57"/>
  <c r="H46" i="57"/>
  <c r="AD35" i="57"/>
  <c r="AE14" i="57"/>
  <c r="R12" i="57"/>
  <c r="C44" i="57"/>
  <c r="AA39" i="57"/>
  <c r="AC21" i="57"/>
  <c r="G25" i="57"/>
  <c r="Q23" i="57"/>
  <c r="T28" i="57"/>
  <c r="P17" i="57"/>
  <c r="N22" i="57"/>
  <c r="Y53" i="57"/>
  <c r="K37" i="57"/>
  <c r="AC23" i="57"/>
  <c r="T27" i="57"/>
  <c r="N40" i="57"/>
  <c r="T44" i="57"/>
  <c r="H20" i="57"/>
  <c r="R26" i="57"/>
  <c r="AD47" i="57"/>
  <c r="J45" i="57"/>
  <c r="C27" i="57"/>
  <c r="R32" i="57"/>
  <c r="AA38" i="57"/>
  <c r="Z12" i="57"/>
  <c r="C28" i="57"/>
  <c r="AC42" i="57"/>
  <c r="AC63" i="57" s="1"/>
  <c r="S25" i="57"/>
  <c r="H17" i="57"/>
  <c r="AD49" i="57"/>
  <c r="Y32" i="57"/>
  <c r="V25" i="57"/>
  <c r="K27" i="57"/>
  <c r="AE22" i="57"/>
  <c r="I25" i="57"/>
  <c r="S14" i="57"/>
  <c r="Z19" i="57"/>
  <c r="Z15" i="57"/>
  <c r="X19" i="57"/>
  <c r="M18" i="57"/>
  <c r="U15" i="57"/>
  <c r="M26" i="57"/>
  <c r="Q30" i="57"/>
  <c r="Y28" i="57"/>
  <c r="F38" i="57"/>
  <c r="AA19" i="57"/>
  <c r="H35" i="57"/>
  <c r="Q28" i="57"/>
  <c r="AA13" i="57"/>
  <c r="AE50" i="57"/>
  <c r="X45" i="57"/>
  <c r="N52" i="57"/>
  <c r="I45" i="57"/>
  <c r="M36" i="57"/>
  <c r="S40" i="57"/>
  <c r="Z22" i="57"/>
  <c r="AB38" i="57"/>
  <c r="AB50" i="57"/>
  <c r="AA29" i="57"/>
  <c r="AB45" i="57"/>
  <c r="Q35" i="57"/>
  <c r="T46" i="57"/>
  <c r="AA30" i="57"/>
  <c r="V19" i="57"/>
  <c r="AD28" i="57"/>
  <c r="S11" i="57"/>
  <c r="Z52" i="57"/>
  <c r="K28" i="57"/>
  <c r="AA35" i="57"/>
  <c r="Y40" i="57"/>
  <c r="V36" i="57"/>
  <c r="K14" i="57"/>
  <c r="H21" i="57"/>
  <c r="J29" i="57"/>
  <c r="AB28" i="57"/>
  <c r="G53" i="57"/>
  <c r="W49" i="57"/>
  <c r="Q17" i="57"/>
  <c r="X39" i="57"/>
  <c r="H27" i="57"/>
  <c r="V28" i="57"/>
  <c r="AB22" i="57"/>
  <c r="X14" i="57"/>
  <c r="Y26" i="57"/>
  <c r="AE27" i="57"/>
  <c r="G19" i="57"/>
  <c r="F48" i="57"/>
  <c r="H40" i="57"/>
  <c r="AD20" i="57"/>
  <c r="AE13" i="57"/>
  <c r="T18" i="57"/>
  <c r="U12" i="57"/>
  <c r="P36" i="57"/>
  <c r="R38" i="57"/>
  <c r="Z39" i="57"/>
  <c r="H23" i="57"/>
  <c r="H25" i="57"/>
  <c r="AE29" i="57"/>
  <c r="J48" i="57"/>
  <c r="Y13" i="57"/>
  <c r="P37" i="57"/>
  <c r="Z51" i="57"/>
  <c r="AE30" i="57"/>
  <c r="W29" i="57"/>
  <c r="K22" i="57"/>
  <c r="Z33" i="57"/>
  <c r="P51" i="57"/>
  <c r="U30" i="57"/>
  <c r="T16" i="57"/>
  <c r="AB30" i="57"/>
  <c r="K24" i="57"/>
  <c r="U21" i="57"/>
  <c r="J42" i="57"/>
  <c r="J63" i="57" s="1"/>
  <c r="U13" i="57"/>
  <c r="AC53" i="57"/>
  <c r="AD13" i="57"/>
  <c r="Y35" i="57"/>
  <c r="G28" i="57"/>
  <c r="H48" i="57"/>
  <c r="C48" i="57"/>
  <c r="C32" i="57"/>
  <c r="J35" i="57"/>
  <c r="AA32" i="57"/>
  <c r="N28" i="57"/>
  <c r="I49" i="57"/>
  <c r="S12" i="57"/>
  <c r="Z38" i="57"/>
  <c r="AD24" i="57"/>
  <c r="X33" i="57"/>
  <c r="AD42" i="57"/>
  <c r="AD63" i="57" s="1"/>
  <c r="M34" i="57"/>
  <c r="W32" i="57"/>
  <c r="R29" i="57"/>
  <c r="J41" i="57"/>
  <c r="H26" i="57"/>
  <c r="X48" i="57"/>
  <c r="AE16" i="57"/>
  <c r="AE48" i="57"/>
  <c r="X15" i="57"/>
  <c r="P43" i="57"/>
  <c r="I47" i="57"/>
  <c r="AB43" i="57"/>
  <c r="S39" i="57"/>
  <c r="U33" i="57"/>
  <c r="Y21" i="57"/>
  <c r="Y43" i="57"/>
  <c r="N27" i="57"/>
  <c r="AD17" i="57"/>
  <c r="U39" i="57"/>
  <c r="C29" i="57"/>
  <c r="AD16" i="57"/>
  <c r="U25" i="57"/>
  <c r="H29" i="57"/>
  <c r="X23" i="57"/>
  <c r="F11" i="57"/>
  <c r="AE20" i="57"/>
  <c r="R24" i="57"/>
  <c r="F40" i="57"/>
  <c r="Q45" i="57"/>
  <c r="X49" i="57"/>
  <c r="P32" i="57"/>
  <c r="G31" i="57"/>
  <c r="Y38" i="57"/>
  <c r="G40" i="57"/>
  <c r="W50" i="57"/>
  <c r="Q14" i="57"/>
  <c r="I46" i="57"/>
  <c r="AB44" i="57"/>
  <c r="C42" i="57"/>
  <c r="I51" i="57"/>
  <c r="J30" i="57"/>
  <c r="M35" i="57"/>
  <c r="M32" i="57"/>
  <c r="AE42" i="57"/>
  <c r="AE63" i="57" s="1"/>
  <c r="N15" i="57"/>
  <c r="S48" i="57"/>
  <c r="AC49" i="57"/>
  <c r="J28" i="57"/>
  <c r="K33" i="57"/>
  <c r="P46" i="57"/>
  <c r="Y49" i="57"/>
  <c r="C26" i="57"/>
  <c r="AC18" i="57"/>
  <c r="Z28" i="57"/>
  <c r="AE15" i="57"/>
  <c r="T15" i="57"/>
  <c r="H36" i="57"/>
  <c r="S47" i="57"/>
  <c r="R22" i="57"/>
  <c r="T45" i="57"/>
  <c r="AD18" i="57"/>
  <c r="AB52" i="57"/>
  <c r="W14" i="57"/>
  <c r="M24" i="57"/>
  <c r="C20" i="57"/>
  <c r="V23" i="57"/>
  <c r="R20" i="57"/>
  <c r="W35" i="57"/>
  <c r="P39" i="57"/>
  <c r="AE21" i="57"/>
  <c r="V41" i="57"/>
  <c r="S53" i="57"/>
  <c r="K48" i="57"/>
  <c r="AD41" i="57"/>
  <c r="I44" i="57"/>
  <c r="U40" i="57"/>
  <c r="J34" i="57"/>
  <c r="Q47" i="57"/>
  <c r="J39" i="57"/>
  <c r="W34" i="57"/>
  <c r="U19" i="57"/>
  <c r="I12" i="57"/>
  <c r="AB15" i="57"/>
  <c r="Y19" i="57"/>
  <c r="W38" i="57"/>
  <c r="AA53" i="57"/>
  <c r="W30" i="57"/>
  <c r="AD33" i="57"/>
  <c r="V26" i="57"/>
  <c r="H50" i="57"/>
  <c r="J15" i="57"/>
  <c r="C12" i="57"/>
  <c r="G49" i="57"/>
  <c r="N37" i="57"/>
  <c r="Y16" i="57"/>
  <c r="V42" i="57"/>
  <c r="AD25" i="57"/>
  <c r="Y37" i="57"/>
  <c r="V49" i="57"/>
  <c r="M25" i="57"/>
  <c r="AD11" i="57"/>
  <c r="AB47" i="57"/>
  <c r="R35" i="57"/>
  <c r="P27" i="57"/>
  <c r="AE18" i="57"/>
  <c r="I29" i="57"/>
  <c r="C22" i="57"/>
  <c r="AB16" i="57"/>
  <c r="N12" i="57"/>
  <c r="F17" i="57"/>
  <c r="P47" i="57"/>
  <c r="AE12" i="57"/>
  <c r="R11" i="57"/>
  <c r="H16" i="57"/>
  <c r="AB35" i="57"/>
  <c r="P26" i="57"/>
  <c r="Q21" i="57"/>
  <c r="N23" i="57"/>
  <c r="J36" i="57"/>
  <c r="P14" i="57"/>
  <c r="G18" i="57"/>
  <c r="F29" i="57"/>
  <c r="J11" i="57"/>
  <c r="Z37" i="57"/>
  <c r="S46" i="57"/>
  <c r="X44" i="57"/>
  <c r="I42" i="57"/>
  <c r="I63" i="57" s="1"/>
  <c r="W40" i="57"/>
  <c r="R30" i="57"/>
  <c r="AB42" i="57"/>
  <c r="AB63" i="57" s="1"/>
  <c r="W44" i="57"/>
  <c r="AB40" i="57"/>
  <c r="R44" i="57"/>
  <c r="C14" i="57"/>
  <c r="Z11" i="57"/>
  <c r="W15" i="57"/>
  <c r="Y24" i="57"/>
  <c r="Q11" i="57"/>
  <c r="AC16" i="57"/>
  <c r="M16" i="57"/>
  <c r="T29" i="57"/>
  <c r="I32" i="57"/>
  <c r="AD30" i="57"/>
  <c r="G22" i="57"/>
  <c r="N44" i="57"/>
  <c r="T31" i="57"/>
  <c r="C13" i="57"/>
  <c r="F34" i="57"/>
  <c r="W37" i="57"/>
  <c r="AB24" i="57"/>
  <c r="Q24" i="57"/>
  <c r="F23" i="57"/>
  <c r="U22" i="57"/>
  <c r="R15" i="57"/>
  <c r="M19" i="57"/>
  <c r="P24" i="57"/>
  <c r="S21" i="57"/>
  <c r="Z45" i="57"/>
  <c r="X50" i="57"/>
  <c r="AE40" i="57"/>
  <c r="AC46" i="57"/>
  <c r="G36" i="57"/>
  <c r="J31" i="57"/>
  <c r="Y48" i="57"/>
  <c r="F46" i="57"/>
  <c r="AE24" i="57"/>
  <c r="AC32" i="57"/>
  <c r="P11" i="57"/>
  <c r="AA49" i="57"/>
  <c r="X41" i="57"/>
  <c r="AB32" i="57"/>
  <c r="G11" i="57"/>
  <c r="S42" i="57"/>
  <c r="AA52" i="57"/>
  <c r="H37" i="57"/>
  <c r="M42" i="57"/>
  <c r="X37" i="57"/>
  <c r="M47" i="57"/>
  <c r="G14" i="57"/>
  <c r="J16" i="57"/>
  <c r="Z42" i="57"/>
  <c r="Z63" i="57" s="1"/>
  <c r="K15" i="57"/>
  <c r="U50" i="57"/>
  <c r="Y44" i="57"/>
  <c r="K16" i="57"/>
  <c r="AD31" i="57"/>
  <c r="R31" i="57"/>
  <c r="P40" i="57"/>
  <c r="G20" i="57"/>
  <c r="Z20" i="57"/>
  <c r="V14" i="57"/>
  <c r="N32" i="57"/>
  <c r="T43" i="57"/>
  <c r="S43" i="57"/>
  <c r="G24" i="57"/>
  <c r="C31" i="57"/>
  <c r="X52" i="57"/>
  <c r="AA28" i="57"/>
  <c r="I38" i="57"/>
  <c r="J53" i="57"/>
  <c r="G16" i="57"/>
  <c r="G29" i="57"/>
  <c r="C18" i="57"/>
  <c r="G43" i="57"/>
  <c r="AA11" i="57"/>
  <c r="F43" i="57"/>
  <c r="T20" i="57"/>
  <c r="Y22" i="57"/>
  <c r="G50" i="57"/>
  <c r="S41" i="57"/>
  <c r="T30" i="57"/>
  <c r="R52" i="57"/>
  <c r="N21" i="57"/>
  <c r="J17" i="57"/>
  <c r="AA51" i="57"/>
  <c r="Y18" i="57"/>
  <c r="T50" i="57"/>
  <c r="H45" i="57"/>
  <c r="AE38" i="57"/>
  <c r="AE31" i="57"/>
  <c r="H13" i="57"/>
  <c r="AA20" i="57"/>
  <c r="Q18" i="57"/>
  <c r="F35" i="57"/>
  <c r="X28" i="57"/>
  <c r="AC37" i="57"/>
  <c r="M28" i="57"/>
  <c r="K50" i="57"/>
  <c r="AA33" i="57"/>
  <c r="R49" i="57"/>
  <c r="S45" i="57"/>
  <c r="Q41" i="57"/>
  <c r="X18" i="57"/>
  <c r="C15" i="57"/>
  <c r="M49" i="57"/>
  <c r="P33" i="57"/>
  <c r="X20" i="57"/>
  <c r="Z29" i="57"/>
  <c r="F30" i="57"/>
  <c r="Q29" i="57"/>
  <c r="AE37" i="57"/>
  <c r="N19" i="57"/>
  <c r="K42" i="57"/>
  <c r="AH31" i="57" l="1"/>
  <c r="AH34" i="57"/>
  <c r="G59" i="57"/>
  <c r="Q62" i="57"/>
  <c r="AH53" i="57"/>
  <c r="Z57" i="57"/>
  <c r="AE57" i="57"/>
  <c r="AH21" i="57"/>
  <c r="L46" i="57"/>
  <c r="AN46" i="57" s="1"/>
  <c r="AB62" i="57"/>
  <c r="AH45" i="57"/>
  <c r="AQ50" i="57"/>
  <c r="AQ44" i="57"/>
  <c r="AQ41" i="57"/>
  <c r="Y60" i="57"/>
  <c r="L21" i="57"/>
  <c r="AG21" i="57" s="1"/>
  <c r="AH18" i="57"/>
  <c r="AO24" i="57"/>
  <c r="AH47" i="57"/>
  <c r="F58" i="57"/>
  <c r="AH43" i="57"/>
  <c r="AH49" i="57"/>
  <c r="AD60" i="57"/>
  <c r="J62" i="57"/>
  <c r="L32" i="57"/>
  <c r="AN32" i="57" s="1"/>
  <c r="Q59" i="57"/>
  <c r="L51" i="57"/>
  <c r="AG51" i="57" s="1"/>
  <c r="AO27" i="57"/>
  <c r="L34" i="57"/>
  <c r="AG34" i="57" s="1"/>
  <c r="Q60" i="57"/>
  <c r="Q57" i="57"/>
  <c r="AH30" i="57"/>
  <c r="AQ45" i="57"/>
  <c r="AM27" i="57"/>
  <c r="Y62" i="57"/>
  <c r="Q65" i="57"/>
  <c r="AO28" i="57"/>
  <c r="Q58" i="57"/>
  <c r="I62" i="57"/>
  <c r="AQ49" i="57"/>
  <c r="U65" i="57"/>
  <c r="W65" i="57"/>
  <c r="AA59" i="57"/>
  <c r="L37" i="57"/>
  <c r="AG37" i="57" s="1"/>
  <c r="AO36" i="57"/>
  <c r="J57" i="57"/>
  <c r="F57" i="57"/>
  <c r="AH40" i="57"/>
  <c r="H62" i="57"/>
  <c r="AO50" i="57"/>
  <c r="AH20" i="57"/>
  <c r="AH19" i="57"/>
  <c r="L39" i="57"/>
  <c r="AG39" i="57" s="1"/>
  <c r="AM41" i="57"/>
  <c r="AH37" i="57"/>
  <c r="AH36" i="57"/>
  <c r="L36" i="57"/>
  <c r="AG36" i="57" s="1"/>
  <c r="X62" i="57"/>
  <c r="J60" i="57"/>
  <c r="L30" i="57"/>
  <c r="AN30" i="57" s="1"/>
  <c r="AE61" i="57"/>
  <c r="AH27" i="57"/>
  <c r="L43" i="57"/>
  <c r="AG43" i="57" s="1"/>
  <c r="AO45" i="57"/>
  <c r="M64" i="57"/>
  <c r="L26" i="57"/>
  <c r="AN26" i="57" s="1"/>
  <c r="AJ21" i="57"/>
  <c r="AP21" i="57"/>
  <c r="AQ23" i="57"/>
  <c r="S58" i="57"/>
  <c r="AD54" i="57"/>
  <c r="AD56" i="57"/>
  <c r="AD66" i="57" s="1"/>
  <c r="K64" i="57"/>
  <c r="AF26" i="57"/>
  <c r="K62" i="57"/>
  <c r="AF17" i="57"/>
  <c r="AO22" i="57"/>
  <c r="V60" i="57"/>
  <c r="AA61" i="57"/>
  <c r="AF30" i="57"/>
  <c r="M54" i="57"/>
  <c r="L11" i="57"/>
  <c r="M56" i="57"/>
  <c r="M66" i="57" s="1"/>
  <c r="AJ51" i="57"/>
  <c r="AP51" i="57"/>
  <c r="AJ36" i="57"/>
  <c r="AP36" i="57"/>
  <c r="AF15" i="57"/>
  <c r="V57" i="57"/>
  <c r="AO13" i="57"/>
  <c r="AM50" i="57"/>
  <c r="U54" i="57"/>
  <c r="U56" i="57"/>
  <c r="U66" i="57" s="1"/>
  <c r="AI53" i="57"/>
  <c r="AK53" i="57"/>
  <c r="T54" i="57"/>
  <c r="T56" i="57"/>
  <c r="AH11" i="57"/>
  <c r="AF47" i="57"/>
  <c r="AP45" i="57"/>
  <c r="AJ45" i="57"/>
  <c r="AA65" i="57"/>
  <c r="AC64" i="57"/>
  <c r="N56" i="57"/>
  <c r="AI11" i="57"/>
  <c r="N54" i="57"/>
  <c r="AK11" i="57"/>
  <c r="AP30" i="57"/>
  <c r="AJ30" i="57"/>
  <c r="AC57" i="57"/>
  <c r="AP43" i="57"/>
  <c r="AJ43" i="57"/>
  <c r="AO43" i="57"/>
  <c r="AM47" i="57"/>
  <c r="Y61" i="57"/>
  <c r="C57" i="57"/>
  <c r="AM13" i="57"/>
  <c r="AF44" i="57"/>
  <c r="W64" i="57"/>
  <c r="AI31" i="57"/>
  <c r="AK31" i="57"/>
  <c r="AJ15" i="57"/>
  <c r="AP15" i="57"/>
  <c r="J54" i="57"/>
  <c r="J56" i="57"/>
  <c r="J66" i="57" s="1"/>
  <c r="AF39" i="57"/>
  <c r="AJ47" i="57"/>
  <c r="AP47" i="57"/>
  <c r="AF29" i="57"/>
  <c r="AK50" i="57"/>
  <c r="AI50" i="57"/>
  <c r="AJ24" i="57"/>
  <c r="AP24" i="57"/>
  <c r="AK17" i="57"/>
  <c r="AI17" i="57"/>
  <c r="N62" i="57"/>
  <c r="AM23" i="57"/>
  <c r="C58" i="57"/>
  <c r="AM39" i="57"/>
  <c r="M65" i="57"/>
  <c r="L48" i="57"/>
  <c r="AC65" i="57"/>
  <c r="AH24" i="57"/>
  <c r="AF23" i="57"/>
  <c r="K58" i="57"/>
  <c r="AF32" i="57"/>
  <c r="AH39" i="57"/>
  <c r="AQ33" i="57"/>
  <c r="AO20" i="57"/>
  <c r="AH15" i="57"/>
  <c r="AK15" i="57"/>
  <c r="AI15" i="57"/>
  <c r="AO37" i="57"/>
  <c r="P63" i="57"/>
  <c r="AP42" i="57"/>
  <c r="AJ42" i="57"/>
  <c r="AD65" i="57"/>
  <c r="G61" i="57"/>
  <c r="J61" i="57"/>
  <c r="H60" i="57"/>
  <c r="AM25" i="57"/>
  <c r="R54" i="57"/>
  <c r="R56" i="57"/>
  <c r="R66" i="57" s="1"/>
  <c r="AO42" i="57"/>
  <c r="V63" i="57"/>
  <c r="AO63" i="57" s="1"/>
  <c r="L24" i="57"/>
  <c r="AG24" i="57" s="1"/>
  <c r="AE65" i="57"/>
  <c r="AF37" i="57"/>
  <c r="AJ40" i="57"/>
  <c r="AP40" i="57"/>
  <c r="Q54" i="57"/>
  <c r="Q56" i="57"/>
  <c r="Q66" i="57" s="1"/>
  <c r="AF33" i="57"/>
  <c r="AI27" i="57"/>
  <c r="AK27" i="57"/>
  <c r="U61" i="57"/>
  <c r="AM28" i="57"/>
  <c r="I58" i="57"/>
  <c r="Q61" i="57"/>
  <c r="AM33" i="57"/>
  <c r="AQ16" i="57"/>
  <c r="AM43" i="57"/>
  <c r="L49" i="57"/>
  <c r="AA56" i="57"/>
  <c r="AA66" i="57" s="1"/>
  <c r="AA54" i="57"/>
  <c r="AJ26" i="57"/>
  <c r="AP26" i="57"/>
  <c r="P64" i="57"/>
  <c r="AO49" i="57"/>
  <c r="AQ53" i="57"/>
  <c r="AA57" i="57"/>
  <c r="AH44" i="57"/>
  <c r="AE59" i="57"/>
  <c r="AK39" i="57"/>
  <c r="AI39" i="57"/>
  <c r="I57" i="57"/>
  <c r="I64" i="57"/>
  <c r="AJ34" i="57"/>
  <c r="AP34" i="57"/>
  <c r="AM46" i="57"/>
  <c r="AH17" i="57"/>
  <c r="T62" i="57"/>
  <c r="AF19" i="57"/>
  <c r="AQ29" i="57"/>
  <c r="W62" i="57"/>
  <c r="U59" i="57"/>
  <c r="I54" i="57"/>
  <c r="I56" i="57"/>
  <c r="I66" i="57" s="1"/>
  <c r="AQ25" i="57"/>
  <c r="AK51" i="57"/>
  <c r="AI51" i="57"/>
  <c r="AF46" i="57"/>
  <c r="AQ28" i="57"/>
  <c r="J65" i="57"/>
  <c r="AF25" i="57"/>
  <c r="AQ31" i="57"/>
  <c r="AI24" i="57"/>
  <c r="AK24" i="57"/>
  <c r="AM40" i="57"/>
  <c r="AF24" i="57"/>
  <c r="AQ52" i="57"/>
  <c r="AJ50" i="57"/>
  <c r="AP50" i="57"/>
  <c r="AM52" i="57"/>
  <c r="AO47" i="57"/>
  <c r="AF52" i="57"/>
  <c r="G57" i="57"/>
  <c r="AK19" i="57"/>
  <c r="AI19" i="57"/>
  <c r="AF16" i="57"/>
  <c r="S54" i="57"/>
  <c r="AQ11" i="57"/>
  <c r="S56" i="57"/>
  <c r="AO25" i="57"/>
  <c r="AI41" i="57"/>
  <c r="AK41" i="57"/>
  <c r="Y59" i="57"/>
  <c r="K56" i="57"/>
  <c r="K54" i="57"/>
  <c r="AF11" i="57"/>
  <c r="G62" i="57"/>
  <c r="P61" i="57"/>
  <c r="AP12" i="57"/>
  <c r="AJ12" i="57"/>
  <c r="AQ20" i="57"/>
  <c r="S60" i="57"/>
  <c r="AQ22" i="57"/>
  <c r="AO15" i="57"/>
  <c r="V62" i="57"/>
  <c r="AO17" i="57"/>
  <c r="X54" i="57"/>
  <c r="X56" i="57"/>
  <c r="X66" i="57" s="1"/>
  <c r="H61" i="57"/>
  <c r="L13" i="57"/>
  <c r="AN13" i="57" s="1"/>
  <c r="M57" i="57"/>
  <c r="AM31" i="57"/>
  <c r="AD62" i="57"/>
  <c r="K59" i="57"/>
  <c r="AF14" i="57"/>
  <c r="AP38" i="57"/>
  <c r="AJ38" i="57"/>
  <c r="AJ22" i="57"/>
  <c r="P60" i="57"/>
  <c r="AP22" i="57"/>
  <c r="S62" i="57"/>
  <c r="AQ17" i="57"/>
  <c r="AJ33" i="57"/>
  <c r="AP33" i="57"/>
  <c r="L29" i="57"/>
  <c r="AG29" i="57" s="1"/>
  <c r="AQ51" i="57"/>
  <c r="AM30" i="57"/>
  <c r="AO21" i="57"/>
  <c r="AM53" i="57"/>
  <c r="L25" i="57"/>
  <c r="AG25" i="57" s="1"/>
  <c r="AB60" i="57"/>
  <c r="AJ13" i="57"/>
  <c r="P57" i="57"/>
  <c r="AP13" i="57"/>
  <c r="X64" i="57"/>
  <c r="AO18" i="57"/>
  <c r="L35" i="57"/>
  <c r="AG35" i="57" s="1"/>
  <c r="X65" i="57"/>
  <c r="AI22" i="57"/>
  <c r="N60" i="57"/>
  <c r="AK22" i="57"/>
  <c r="AO33" i="57"/>
  <c r="K61" i="57"/>
  <c r="AF12" i="57"/>
  <c r="T61" i="57"/>
  <c r="AH12" i="57"/>
  <c r="J59" i="57"/>
  <c r="U64" i="57"/>
  <c r="AH35" i="57"/>
  <c r="AF21" i="57"/>
  <c r="AM21" i="57"/>
  <c r="W59" i="57"/>
  <c r="C65" i="57"/>
  <c r="AM48" i="57"/>
  <c r="AO19" i="57"/>
  <c r="Y58" i="57"/>
  <c r="Z58" i="57"/>
  <c r="AP41" i="57"/>
  <c r="AJ41" i="57"/>
  <c r="AB58" i="57"/>
  <c r="AF45" i="57"/>
  <c r="AA60" i="57"/>
  <c r="AK47" i="57"/>
  <c r="AI47" i="57"/>
  <c r="AP31" i="57"/>
  <c r="AJ31" i="57"/>
  <c r="AP16" i="57"/>
  <c r="AJ16" i="57"/>
  <c r="L14" i="57"/>
  <c r="M59" i="57"/>
  <c r="W60" i="57"/>
  <c r="AC61" i="57"/>
  <c r="AP28" i="57"/>
  <c r="AJ28" i="57"/>
  <c r="M60" i="57"/>
  <c r="L22" i="57"/>
  <c r="S63" i="57"/>
  <c r="AQ63" i="57" s="1"/>
  <c r="AQ42" i="57"/>
  <c r="AK23" i="57"/>
  <c r="AI23" i="57"/>
  <c r="N58" i="57"/>
  <c r="F65" i="57"/>
  <c r="AH46" i="57"/>
  <c r="AK33" i="57"/>
  <c r="AI33" i="57"/>
  <c r="AP52" i="57"/>
  <c r="AJ52" i="57"/>
  <c r="AM37" i="57"/>
  <c r="R64" i="57"/>
  <c r="AP17" i="57"/>
  <c r="P62" i="57"/>
  <c r="AJ17" i="57"/>
  <c r="K57" i="57"/>
  <c r="AF13" i="57"/>
  <c r="AI36" i="57"/>
  <c r="AK36" i="57"/>
  <c r="AH16" i="57"/>
  <c r="G58" i="57"/>
  <c r="AM34" i="57"/>
  <c r="AF35" i="57"/>
  <c r="AE54" i="57"/>
  <c r="AE56" i="57"/>
  <c r="AE66" i="57" s="1"/>
  <c r="AF50" i="57"/>
  <c r="X61" i="57"/>
  <c r="AH29" i="57"/>
  <c r="AQ12" i="57"/>
  <c r="S61" i="57"/>
  <c r="F64" i="57"/>
  <c r="AB56" i="57"/>
  <c r="AB66" i="57" s="1"/>
  <c r="AB54" i="57"/>
  <c r="AF51" i="57"/>
  <c r="AI21" i="57"/>
  <c r="AK21" i="57"/>
  <c r="AO53" i="57"/>
  <c r="F60" i="57"/>
  <c r="AC60" i="57"/>
  <c r="AI42" i="57"/>
  <c r="N63" i="57"/>
  <c r="AK42" i="57"/>
  <c r="AJ53" i="57"/>
  <c r="AP53" i="57"/>
  <c r="T63" i="57"/>
  <c r="AH42" i="57"/>
  <c r="L40" i="57"/>
  <c r="AG40" i="57" s="1"/>
  <c r="AQ21" i="57"/>
  <c r="AM14" i="57"/>
  <c r="C59" i="57"/>
  <c r="P54" i="57"/>
  <c r="P56" i="57"/>
  <c r="AJ11" i="57"/>
  <c r="AP11" i="57"/>
  <c r="AK12" i="57"/>
  <c r="N61" i="57"/>
  <c r="AI12" i="57"/>
  <c r="AP27" i="57"/>
  <c r="AJ27" i="57"/>
  <c r="R60" i="57"/>
  <c r="AQ40" i="57"/>
  <c r="AC59" i="57"/>
  <c r="AQ19" i="57"/>
  <c r="AJ35" i="57"/>
  <c r="AP35" i="57"/>
  <c r="W61" i="57"/>
  <c r="AB59" i="57"/>
  <c r="M58" i="57"/>
  <c r="L23" i="57"/>
  <c r="S57" i="57"/>
  <c r="AQ13" i="57"/>
  <c r="AO40" i="57"/>
  <c r="AK29" i="57"/>
  <c r="AI29" i="57"/>
  <c r="AH32" i="57"/>
  <c r="AB64" i="57"/>
  <c r="AK25" i="57"/>
  <c r="AI25" i="57"/>
  <c r="AO44" i="57"/>
  <c r="L42" i="57"/>
  <c r="M63" i="57"/>
  <c r="C60" i="57"/>
  <c r="AM22" i="57"/>
  <c r="AF48" i="57"/>
  <c r="K65" i="57"/>
  <c r="AO41" i="57"/>
  <c r="C63" i="57"/>
  <c r="AM63" i="57" s="1"/>
  <c r="AM42" i="57"/>
  <c r="X58" i="57"/>
  <c r="AM29" i="57"/>
  <c r="H64" i="57"/>
  <c r="AJ37" i="57"/>
  <c r="AP37" i="57"/>
  <c r="Y64" i="57"/>
  <c r="Z61" i="57"/>
  <c r="AB65" i="57"/>
  <c r="L20" i="57"/>
  <c r="AG20" i="57" s="1"/>
  <c r="AM35" i="57"/>
  <c r="AP20" i="57"/>
  <c r="AJ20" i="57"/>
  <c r="I60" i="57"/>
  <c r="AQ30" i="57"/>
  <c r="U62" i="57"/>
  <c r="AK35" i="57"/>
  <c r="AI35" i="57"/>
  <c r="X57" i="57"/>
  <c r="AF20" i="57"/>
  <c r="AA58" i="57"/>
  <c r="AK14" i="57"/>
  <c r="AI14" i="57"/>
  <c r="N59" i="57"/>
  <c r="Z64" i="57"/>
  <c r="R57" i="57"/>
  <c r="AQ18" i="57"/>
  <c r="Y56" i="57"/>
  <c r="Y66" i="57" s="1"/>
  <c r="Y54" i="57"/>
  <c r="AA62" i="57"/>
  <c r="AQ36" i="57"/>
  <c r="AD59" i="57"/>
  <c r="W58" i="57"/>
  <c r="AH52" i="57"/>
  <c r="AI32" i="57"/>
  <c r="AK32" i="57"/>
  <c r="Z54" i="57"/>
  <c r="Z56" i="57"/>
  <c r="Z66" i="57" s="1"/>
  <c r="AP32" i="57"/>
  <c r="AJ32" i="57"/>
  <c r="AM32" i="57"/>
  <c r="K60" i="57"/>
  <c r="AF22" i="57"/>
  <c r="AQ14" i="57"/>
  <c r="S59" i="57"/>
  <c r="AM44" i="57"/>
  <c r="AM16" i="57"/>
  <c r="AO46" i="57"/>
  <c r="AO29" i="57"/>
  <c r="V61" i="57"/>
  <c r="AO12" i="57"/>
  <c r="AH41" i="57"/>
  <c r="AI49" i="57"/>
  <c r="AK49" i="57"/>
  <c r="AF43" i="57"/>
  <c r="AJ44" i="57"/>
  <c r="AP44" i="57"/>
  <c r="N65" i="57"/>
  <c r="AK48" i="57"/>
  <c r="AI48" i="57"/>
  <c r="AO38" i="57"/>
  <c r="AP23" i="57"/>
  <c r="AJ23" i="57"/>
  <c r="P58" i="57"/>
  <c r="AO48" i="57"/>
  <c r="V65" i="57"/>
  <c r="AM24" i="57"/>
  <c r="V54" i="57"/>
  <c r="V56" i="57"/>
  <c r="AO11" i="57"/>
  <c r="AH38" i="57"/>
  <c r="L15" i="57"/>
  <c r="AG15" i="57" s="1"/>
  <c r="AM51" i="57"/>
  <c r="AJ19" i="57"/>
  <c r="AP19" i="57"/>
  <c r="AQ24" i="57"/>
  <c r="AF36" i="57"/>
  <c r="T64" i="57"/>
  <c r="AH26" i="57"/>
  <c r="AJ46" i="57"/>
  <c r="AP46" i="57"/>
  <c r="H58" i="57"/>
  <c r="AM19" i="57"/>
  <c r="AH14" i="57"/>
  <c r="T59" i="57"/>
  <c r="AM49" i="57"/>
  <c r="AI43" i="57"/>
  <c r="AK43" i="57"/>
  <c r="AI34" i="57"/>
  <c r="AK34" i="57"/>
  <c r="W56" i="57"/>
  <c r="W66" i="57" s="1"/>
  <c r="W54" i="57"/>
  <c r="AF41" i="57"/>
  <c r="L19" i="57"/>
  <c r="AG19" i="57" s="1"/>
  <c r="AJ14" i="57"/>
  <c r="P59" i="57"/>
  <c r="AP14" i="57"/>
  <c r="AQ47" i="57"/>
  <c r="AC58" i="57"/>
  <c r="U58" i="57"/>
  <c r="H54" i="57"/>
  <c r="H56" i="57"/>
  <c r="H66" i="57" s="1"/>
  <c r="Q64" i="57"/>
  <c r="I65" i="57"/>
  <c r="AB61" i="57"/>
  <c r="F61" i="57"/>
  <c r="AH50" i="57"/>
  <c r="AM18" i="57"/>
  <c r="V59" i="57"/>
  <c r="AO14" i="57"/>
  <c r="G54" i="57"/>
  <c r="G56" i="57"/>
  <c r="G66" i="57" s="1"/>
  <c r="Y65" i="57"/>
  <c r="AK44" i="57"/>
  <c r="AI44" i="57"/>
  <c r="L16" i="57"/>
  <c r="AG16" i="57" s="1"/>
  <c r="AK37" i="57"/>
  <c r="AI37" i="57"/>
  <c r="V64" i="57"/>
  <c r="AO26" i="57"/>
  <c r="V58" i="57"/>
  <c r="AO23" i="57"/>
  <c r="H65" i="57"/>
  <c r="U57" i="57"/>
  <c r="Y57" i="57"/>
  <c r="AF28" i="57"/>
  <c r="AH28" i="57"/>
  <c r="AQ15" i="57"/>
  <c r="M62" i="57"/>
  <c r="L17" i="57"/>
  <c r="T57" i="57"/>
  <c r="AH13" i="57"/>
  <c r="AP25" i="57"/>
  <c r="AJ25" i="57"/>
  <c r="AM38" i="57"/>
  <c r="AK46" i="57"/>
  <c r="AI46" i="57"/>
  <c r="AA64" i="57"/>
  <c r="AQ35" i="57"/>
  <c r="AF53" i="57"/>
  <c r="Z65" i="57"/>
  <c r="Z62" i="57"/>
  <c r="R62" i="57"/>
  <c r="L33" i="57"/>
  <c r="AG33" i="57" s="1"/>
  <c r="AF34" i="57"/>
  <c r="L52" i="57"/>
  <c r="AG52" i="57" s="1"/>
  <c r="L45" i="57"/>
  <c r="AG45" i="57" s="1"/>
  <c r="T65" i="57"/>
  <c r="AH48" i="57"/>
  <c r="AK38" i="57"/>
  <c r="AI38" i="57"/>
  <c r="AO39" i="57"/>
  <c r="AM15" i="57"/>
  <c r="AD57" i="57"/>
  <c r="AC62" i="57"/>
  <c r="AO35" i="57"/>
  <c r="AQ37" i="57"/>
  <c r="AP29" i="57"/>
  <c r="AJ29" i="57"/>
  <c r="AO51" i="57"/>
  <c r="G64" i="57"/>
  <c r="AO34" i="57"/>
  <c r="L47" i="57"/>
  <c r="AG47" i="57" s="1"/>
  <c r="AQ46" i="57"/>
  <c r="S65" i="57"/>
  <c r="AQ48" i="57"/>
  <c r="F56" i="57"/>
  <c r="F66" i="57" s="1"/>
  <c r="F54" i="57"/>
  <c r="AQ39" i="57"/>
  <c r="Z60" i="57"/>
  <c r="AK40" i="57"/>
  <c r="AI40" i="57"/>
  <c r="H59" i="57"/>
  <c r="R59" i="57"/>
  <c r="Z59" i="57"/>
  <c r="AH33" i="57"/>
  <c r="AK16" i="57"/>
  <c r="AI16" i="57"/>
  <c r="R65" i="57"/>
  <c r="AD64" i="57"/>
  <c r="P65" i="57"/>
  <c r="AP48" i="57"/>
  <c r="AJ48" i="57"/>
  <c r="AO16" i="57"/>
  <c r="AJ49" i="57"/>
  <c r="AP49" i="57"/>
  <c r="AK18" i="57"/>
  <c r="AI18" i="57"/>
  <c r="AC54" i="57"/>
  <c r="AC56" i="57"/>
  <c r="AC66" i="57" s="1"/>
  <c r="AF40" i="57"/>
  <c r="N64" i="57"/>
  <c r="AK26" i="57"/>
  <c r="AI26" i="57"/>
  <c r="AK20" i="57"/>
  <c r="AI20" i="57"/>
  <c r="J58" i="57"/>
  <c r="AQ34" i="57"/>
  <c r="AO52" i="57"/>
  <c r="AO31" i="57"/>
  <c r="AK28" i="57"/>
  <c r="AI28" i="57"/>
  <c r="AM45" i="57"/>
  <c r="L41" i="57"/>
  <c r="AG41" i="57" s="1"/>
  <c r="C56" i="57"/>
  <c r="C54" i="57"/>
  <c r="AM11" i="57"/>
  <c r="AD58" i="57"/>
  <c r="AQ27" i="57"/>
  <c r="AO30" i="57"/>
  <c r="AQ32" i="57"/>
  <c r="AQ26" i="57"/>
  <c r="S64" i="57"/>
  <c r="L44" i="57"/>
  <c r="AG44" i="57" s="1"/>
  <c r="C62" i="57"/>
  <c r="AM17" i="57"/>
  <c r="L53" i="57"/>
  <c r="AG53" i="57" s="1"/>
  <c r="AQ43" i="57"/>
  <c r="G60" i="57"/>
  <c r="AE60" i="57"/>
  <c r="AE64" i="57"/>
  <c r="AE62" i="57"/>
  <c r="AQ38" i="57"/>
  <c r="AO32" i="57"/>
  <c r="AE58" i="57"/>
  <c r="AM36" i="57"/>
  <c r="AK45" i="57"/>
  <c r="AI45" i="57"/>
  <c r="AB57" i="57"/>
  <c r="AH51" i="57"/>
  <c r="F59" i="57"/>
  <c r="J64" i="57"/>
  <c r="AK13" i="57"/>
  <c r="N57" i="57"/>
  <c r="AI13" i="57"/>
  <c r="AH25" i="57"/>
  <c r="G65" i="57"/>
  <c r="AF42" i="57"/>
  <c r="K63" i="57"/>
  <c r="L28" i="57"/>
  <c r="AG28" i="57" s="1"/>
  <c r="H57" i="57"/>
  <c r="U60" i="57"/>
  <c r="F62" i="57"/>
  <c r="C61" i="57"/>
  <c r="AM12" i="57"/>
  <c r="I61" i="57"/>
  <c r="AP39" i="57"/>
  <c r="AJ39" i="57"/>
  <c r="AM20" i="57"/>
  <c r="C64" i="57"/>
  <c r="AM26" i="57"/>
  <c r="X59" i="57"/>
  <c r="AI52" i="57"/>
  <c r="AK52" i="57"/>
  <c r="L18" i="57"/>
  <c r="AG18" i="57" s="1"/>
  <c r="AF27" i="57"/>
  <c r="R61" i="57"/>
  <c r="AF18" i="57"/>
  <c r="AF38" i="57"/>
  <c r="L50" i="57"/>
  <c r="AG50" i="57" s="1"/>
  <c r="L38" i="57"/>
  <c r="AG38" i="57" s="1"/>
  <c r="T58" i="57"/>
  <c r="AH23" i="57"/>
  <c r="L27" i="57"/>
  <c r="AG27" i="57" s="1"/>
  <c r="AF49" i="57"/>
  <c r="AD61" i="57"/>
  <c r="X60" i="57"/>
  <c r="M61" i="57"/>
  <c r="L12" i="57"/>
  <c r="R58" i="57"/>
  <c r="W57" i="57"/>
  <c r="I59" i="57"/>
  <c r="AJ18" i="57"/>
  <c r="AP18" i="57"/>
  <c r="T60" i="57"/>
  <c r="AH22" i="57"/>
  <c r="L31" i="57"/>
  <c r="AG31" i="57" s="1"/>
  <c r="AK30" i="57"/>
  <c r="AI30" i="57"/>
  <c r="AF31" i="57"/>
  <c r="AG30" i="57" l="1"/>
  <c r="AN40" i="57"/>
  <c r="AG46" i="57"/>
  <c r="AH54" i="57"/>
  <c r="AN15" i="57"/>
  <c r="AN37" i="57"/>
  <c r="AN52" i="57"/>
  <c r="AN28" i="57"/>
  <c r="AN38" i="57"/>
  <c r="AN21" i="57"/>
  <c r="AN51" i="57"/>
  <c r="AN43" i="57"/>
  <c r="AN39" i="57"/>
  <c r="AO57" i="57"/>
  <c r="AQ62" i="57"/>
  <c r="AN33" i="57"/>
  <c r="AH59" i="57"/>
  <c r="AN53" i="57"/>
  <c r="AN18" i="57"/>
  <c r="AQ64" i="57"/>
  <c r="AG32" i="57"/>
  <c r="AN27" i="57"/>
  <c r="AM54" i="57"/>
  <c r="AN34" i="57"/>
  <c r="AN16" i="57"/>
  <c r="AN36" i="57"/>
  <c r="AH62" i="57"/>
  <c r="AN31" i="57"/>
  <c r="AN42" i="57"/>
  <c r="L63" i="57"/>
  <c r="AG63" i="57" s="1"/>
  <c r="AG42" i="57"/>
  <c r="AI56" i="57"/>
  <c r="N66" i="57"/>
  <c r="AK56" i="57"/>
  <c r="AO64" i="57"/>
  <c r="AH64" i="57"/>
  <c r="V66" i="57"/>
  <c r="AO66" i="57" s="1"/>
  <c r="AO56" i="57"/>
  <c r="AF60" i="57"/>
  <c r="AO54" i="57"/>
  <c r="AI63" i="57"/>
  <c r="AK63" i="57"/>
  <c r="AG13" i="57"/>
  <c r="L57" i="57"/>
  <c r="AG57" i="57" s="1"/>
  <c r="AI61" i="57"/>
  <c r="AK61" i="57"/>
  <c r="AP60" i="57"/>
  <c r="AJ60" i="57"/>
  <c r="AF58" i="57"/>
  <c r="AI64" i="57"/>
  <c r="AK64" i="57"/>
  <c r="AK65" i="57"/>
  <c r="AI65" i="57"/>
  <c r="AJ62" i="57"/>
  <c r="AP62" i="57"/>
  <c r="AQ60" i="57"/>
  <c r="AH63" i="57"/>
  <c r="AP64" i="57"/>
  <c r="AJ64" i="57"/>
  <c r="AQ58" i="57"/>
  <c r="AO62" i="57"/>
  <c r="AP61" i="57"/>
  <c r="AJ61" i="57"/>
  <c r="AQ54" i="57"/>
  <c r="AN25" i="57"/>
  <c r="AF61" i="57"/>
  <c r="AO58" i="57"/>
  <c r="AK60" i="57"/>
  <c r="AI60" i="57"/>
  <c r="AM60" i="57"/>
  <c r="AM56" i="57"/>
  <c r="C66" i="57"/>
  <c r="AM66" i="57" s="1"/>
  <c r="AN14" i="57"/>
  <c r="AG14" i="57"/>
  <c r="L59" i="57"/>
  <c r="AG59" i="57" s="1"/>
  <c r="AK62" i="57"/>
  <c r="AI62" i="57"/>
  <c r="AM62" i="57"/>
  <c r="S66" i="57"/>
  <c r="AQ66" i="57" s="1"/>
  <c r="AQ56" i="57"/>
  <c r="AM57" i="57"/>
  <c r="AN41" i="57"/>
  <c r="AF65" i="57"/>
  <c r="AK59" i="57"/>
  <c r="AI59" i="57"/>
  <c r="AN24" i="57"/>
  <c r="AN29" i="57"/>
  <c r="AN47" i="57"/>
  <c r="L64" i="57"/>
  <c r="AG64" i="57" s="1"/>
  <c r="AG26" i="57"/>
  <c r="AN20" i="57"/>
  <c r="AG23" i="57"/>
  <c r="L58" i="57"/>
  <c r="AG58" i="57" s="1"/>
  <c r="AM58" i="57"/>
  <c r="AF63" i="57"/>
  <c r="AI57" i="57"/>
  <c r="AK57" i="57"/>
  <c r="AH58" i="57"/>
  <c r="AO61" i="57"/>
  <c r="P66" i="57"/>
  <c r="AJ56" i="57"/>
  <c r="AP56" i="57"/>
  <c r="AN50" i="57"/>
  <c r="AN22" i="57"/>
  <c r="L60" i="57"/>
  <c r="AG60" i="57" s="1"/>
  <c r="AG22" i="57"/>
  <c r="AN45" i="57"/>
  <c r="AM65" i="57"/>
  <c r="AF54" i="57"/>
  <c r="AN48" i="57"/>
  <c r="AG48" i="57"/>
  <c r="L65" i="57"/>
  <c r="AG65" i="57" s="1"/>
  <c r="AN11" i="57"/>
  <c r="AG11" i="57"/>
  <c r="L54" i="57"/>
  <c r="AG54" i="57" s="1"/>
  <c r="L56" i="57"/>
  <c r="AN56" i="57" s="1"/>
  <c r="AF64" i="57"/>
  <c r="AN19" i="57"/>
  <c r="AJ58" i="57"/>
  <c r="AP58" i="57"/>
  <c r="AQ65" i="57"/>
  <c r="AN35" i="57"/>
  <c r="AN44" i="57"/>
  <c r="AP63" i="57"/>
  <c r="AJ63" i="57"/>
  <c r="AO59" i="57"/>
  <c r="AN49" i="57"/>
  <c r="AG49" i="57"/>
  <c r="AO65" i="57"/>
  <c r="AQ59" i="57"/>
  <c r="AH60" i="57"/>
  <c r="AJ59" i="57"/>
  <c r="AP59" i="57"/>
  <c r="AJ54" i="57"/>
  <c r="AP54" i="57"/>
  <c r="AI58" i="57"/>
  <c r="AK58" i="57"/>
  <c r="K66" i="57"/>
  <c r="AF56" i="57"/>
  <c r="AK54" i="57"/>
  <c r="AI54" i="57"/>
  <c r="AO60" i="57"/>
  <c r="AF62" i="57"/>
  <c r="AF57" i="57"/>
  <c r="AP65" i="57"/>
  <c r="AJ65" i="57"/>
  <c r="AP57" i="57"/>
  <c r="AJ57" i="57"/>
  <c r="AN23" i="57"/>
  <c r="AM61" i="57"/>
  <c r="AN17" i="57"/>
  <c r="L62" i="57"/>
  <c r="AG62" i="57" s="1"/>
  <c r="AG17" i="57"/>
  <c r="AN12" i="57"/>
  <c r="L61" i="57"/>
  <c r="AG61" i="57" s="1"/>
  <c r="AG12" i="57"/>
  <c r="AM64" i="57"/>
  <c r="AH65" i="57"/>
  <c r="AH57" i="57"/>
  <c r="AQ57" i="57"/>
  <c r="AM59" i="57"/>
  <c r="AQ61" i="57"/>
  <c r="AH61" i="57"/>
  <c r="AF59" i="57"/>
  <c r="T66" i="57"/>
  <c r="AH56" i="57"/>
  <c r="AN64" i="57" l="1"/>
  <c r="AN58" i="57"/>
  <c r="AN61" i="57"/>
  <c r="AN59" i="57"/>
  <c r="AN63" i="57"/>
  <c r="AN57" i="57"/>
  <c r="AI66" i="57"/>
  <c r="AK66" i="57"/>
  <c r="AF66" i="57"/>
  <c r="AN62" i="57"/>
  <c r="AN54" i="57"/>
  <c r="AN65" i="57"/>
  <c r="AH66" i="57"/>
  <c r="AN60" i="57"/>
  <c r="AP66" i="57"/>
  <c r="AJ66" i="57"/>
  <c r="L66" i="57"/>
  <c r="AG66" i="57" s="1"/>
  <c r="AG56" i="57"/>
  <c r="AN66" i="57" l="1"/>
</calcChain>
</file>

<file path=xl/sharedStrings.xml><?xml version="1.0" encoding="utf-8"?>
<sst xmlns="http://schemas.openxmlformats.org/spreadsheetml/2006/main" count="1557" uniqueCount="276">
  <si>
    <t>精密検査受診の有無別人数</t>
    <rPh sb="0" eb="2">
      <t>セイミツ</t>
    </rPh>
    <rPh sb="2" eb="4">
      <t>ケンサ</t>
    </rPh>
    <rPh sb="4" eb="6">
      <t>ジュシン</t>
    </rPh>
    <rPh sb="7" eb="9">
      <t>ウム</t>
    </rPh>
    <rPh sb="9" eb="10">
      <t>ベツ</t>
    </rPh>
    <rPh sb="10" eb="12">
      <t>ニンズウ</t>
    </rPh>
    <phoneticPr fontId="2"/>
  </si>
  <si>
    <t>要精密検査者数</t>
    <rPh sb="0" eb="1">
      <t>ヨウ</t>
    </rPh>
    <rPh sb="1" eb="3">
      <t>セイミツ</t>
    </rPh>
    <rPh sb="3" eb="6">
      <t>ケンサシャ</t>
    </rPh>
    <rPh sb="6" eb="7">
      <t>スウ</t>
    </rPh>
    <phoneticPr fontId="2"/>
  </si>
  <si>
    <t>喀痰容器
回収状況</t>
    <rPh sb="0" eb="2">
      <t>カクタン</t>
    </rPh>
    <rPh sb="2" eb="4">
      <t>ヨウキ</t>
    </rPh>
    <rPh sb="5" eb="7">
      <t>カイシュウ</t>
    </rPh>
    <rPh sb="7" eb="9">
      <t>ジョウキョウ</t>
    </rPh>
    <phoneticPr fontId="2"/>
  </si>
  <si>
    <t>喀痰細胞診の判定別人数</t>
    <rPh sb="0" eb="2">
      <t>カクタン</t>
    </rPh>
    <rPh sb="2" eb="5">
      <t>サイボウシン</t>
    </rPh>
    <rPh sb="6" eb="8">
      <t>ハンテイ</t>
    </rPh>
    <rPh sb="8" eb="9">
      <t>ベツ</t>
    </rPh>
    <rPh sb="9" eb="11">
      <t>ニンズウ</t>
    </rPh>
    <phoneticPr fontId="2"/>
  </si>
  <si>
    <t>受診者数</t>
    <rPh sb="0" eb="4">
      <t>ジュシンシャスウ</t>
    </rPh>
    <phoneticPr fontId="2"/>
  </si>
  <si>
    <t>マンモグラフィの判定別人数</t>
    <rPh sb="8" eb="10">
      <t>ハンテイ</t>
    </rPh>
    <rPh sb="10" eb="11">
      <t>ベツ</t>
    </rPh>
    <rPh sb="11" eb="12">
      <t>ニン</t>
    </rPh>
    <rPh sb="12" eb="13">
      <t>スウ</t>
    </rPh>
    <phoneticPr fontId="2"/>
  </si>
  <si>
    <t>精　密　検　査　結　果</t>
    <rPh sb="0" eb="1">
      <t>セイ</t>
    </rPh>
    <rPh sb="2" eb="3">
      <t>ミツ</t>
    </rPh>
    <rPh sb="4" eb="5">
      <t>ケン</t>
    </rPh>
    <rPh sb="6" eb="7">
      <t>サ</t>
    </rPh>
    <rPh sb="8" eb="9">
      <t>ムスブ</t>
    </rPh>
    <rPh sb="10" eb="11">
      <t>ハタシ</t>
    </rPh>
    <phoneticPr fontId="2"/>
  </si>
  <si>
    <t>ベ　セ　ス　ダ　シ　ス　テ　ム</t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</si>
  <si>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</si>
  <si>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</si>
  <si>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判定不能</t>
    <rPh sb="0" eb="2">
      <t>ハンテイ</t>
    </rPh>
    <rPh sb="2" eb="4">
      <t>フノウ</t>
    </rPh>
    <phoneticPr fontId="2"/>
  </si>
  <si>
    <t>その他の疾患</t>
    <phoneticPr fontId="2"/>
  </si>
  <si>
    <t>異常を認めず</t>
    <rPh sb="3" eb="4">
      <t>ミト</t>
    </rPh>
    <phoneticPr fontId="2"/>
  </si>
  <si>
    <t>がん以外の疾患であった者</t>
    <rPh sb="2" eb="4">
      <t>イガイ</t>
    </rPh>
    <rPh sb="5" eb="7">
      <t>シッカン</t>
    </rPh>
    <rPh sb="11" eb="12">
      <t>モノ</t>
    </rPh>
    <phoneticPr fontId="2"/>
  </si>
  <si>
    <t>線維腺腫</t>
    <rPh sb="2" eb="4">
      <t>センシュ</t>
    </rPh>
    <phoneticPr fontId="2"/>
  </si>
  <si>
    <t>がんであった者のうち原発性のがん</t>
    <rPh sb="6" eb="7">
      <t>モノ</t>
    </rPh>
    <rPh sb="10" eb="13">
      <t>ゲンパツセイ</t>
    </rPh>
    <phoneticPr fontId="2"/>
  </si>
  <si>
    <t>早期がん</t>
    <rPh sb="0" eb="1">
      <t>ソウ</t>
    </rPh>
    <rPh sb="1" eb="2">
      <t>キ</t>
    </rPh>
    <phoneticPr fontId="2"/>
  </si>
  <si>
    <t>進行がん</t>
    <rPh sb="0" eb="1">
      <t>シン</t>
    </rPh>
    <rPh sb="1" eb="2">
      <t>コウ</t>
    </rPh>
    <phoneticPr fontId="2"/>
  </si>
  <si>
    <t>計</t>
  </si>
  <si>
    <t>原発性のがんのうち早期がん</t>
    <rPh sb="0" eb="3">
      <t>ゲンパツセイ</t>
    </rPh>
    <rPh sb="9" eb="11">
      <t>ソウキ</t>
    </rPh>
    <phoneticPr fontId="2"/>
  </si>
  <si>
    <t>早期がん</t>
    <rPh sb="0" eb="2">
      <t>ソウキ</t>
    </rPh>
    <phoneticPr fontId="2"/>
  </si>
  <si>
    <t>早期がんのうち非浸潤がん</t>
    <rPh sb="0" eb="2">
      <t>ソウキ</t>
    </rPh>
    <rPh sb="7" eb="8">
      <t>ヒ</t>
    </rPh>
    <rPh sb="8" eb="10">
      <t>シンジュン</t>
    </rPh>
    <phoneticPr fontId="2"/>
  </si>
  <si>
    <t>０期</t>
    <rPh sb="1" eb="2">
      <t>キ</t>
    </rPh>
    <phoneticPr fontId="2"/>
  </si>
  <si>
    <t>Ⅰ期</t>
    <rPh sb="1" eb="2">
      <t>キ</t>
    </rPh>
    <phoneticPr fontId="2"/>
  </si>
  <si>
    <t>計</t>
    <rPh sb="0" eb="1">
      <t>ケイ</t>
    </rPh>
    <phoneticPr fontId="2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</si>
  <si>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</si>
  <si>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</si>
  <si>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</si>
  <si>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</si>
  <si>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</si>
  <si>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</si>
  <si>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</si>
  <si>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</si>
  <si>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</si>
  <si>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</si>
  <si>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</si>
  <si>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</si>
  <si>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</si>
  <si>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</si>
  <si>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</si>
  <si>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姶良市</t>
    <rPh sb="0" eb="3">
      <t>アイラシ</t>
    </rPh>
    <phoneticPr fontId="2"/>
  </si>
  <si>
    <t>三島村</t>
  </si>
  <si>
    <t>十島村</t>
  </si>
  <si>
    <t>さつま町</t>
  </si>
  <si>
    <t>長島町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</si>
  <si>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</si>
  <si>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</si>
  <si>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</si>
  <si>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</si>
  <si>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</si>
  <si>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</si>
  <si>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</si>
  <si>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</si>
  <si>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</si>
  <si>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</si>
  <si>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</si>
  <si>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</si>
  <si>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</si>
  <si>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</si>
  <si>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</si>
  <si>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</si>
  <si>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</si>
  <si>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</si>
  <si>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</si>
  <si>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男</t>
  </si>
  <si>
    <t>女</t>
  </si>
  <si>
    <t>鹿児島市</t>
    <phoneticPr fontId="3"/>
  </si>
  <si>
    <t>日置市</t>
  </si>
  <si>
    <t>伊佐市</t>
    <rPh sb="0" eb="2">
      <t>イサ</t>
    </rPh>
    <phoneticPr fontId="2"/>
  </si>
  <si>
    <t>湧水町</t>
    <phoneticPr fontId="2"/>
  </si>
  <si>
    <t>湧水町</t>
  </si>
  <si>
    <t>がん発見率</t>
    <rPh sb="2" eb="5">
      <t>ハッケンリツ</t>
    </rPh>
    <phoneticPr fontId="2"/>
  </si>
  <si>
    <t>市町村</t>
    <rPh sb="0" eb="3">
      <t>シチョウソン</t>
    </rPh>
    <phoneticPr fontId="2"/>
  </si>
  <si>
    <t>胃がん検診</t>
    <rPh sb="0" eb="1">
      <t>イ</t>
    </rPh>
    <rPh sb="3" eb="5">
      <t>ケンシン</t>
    </rPh>
    <phoneticPr fontId="2"/>
  </si>
  <si>
    <t>要精検率</t>
    <rPh sb="0" eb="3">
      <t>ヨウセイケン</t>
    </rPh>
    <rPh sb="3" eb="4">
      <t>リツ</t>
    </rPh>
    <phoneticPr fontId="2"/>
  </si>
  <si>
    <t>精検受診率</t>
    <rPh sb="0" eb="2">
      <t>セイケン</t>
    </rPh>
    <rPh sb="2" eb="5">
      <t>ジュシンリツ</t>
    </rPh>
    <phoneticPr fontId="2"/>
  </si>
  <si>
    <t>肺がん検診</t>
    <rPh sb="0" eb="1">
      <t>ハイ</t>
    </rPh>
    <rPh sb="3" eb="5">
      <t>ケンシン</t>
    </rPh>
    <phoneticPr fontId="2"/>
  </si>
  <si>
    <t>大腸がん検診</t>
    <rPh sb="0" eb="2">
      <t>ダイチョウ</t>
    </rPh>
    <rPh sb="4" eb="6">
      <t>ケンシン</t>
    </rPh>
    <phoneticPr fontId="2"/>
  </si>
  <si>
    <t>乳がん検診</t>
    <rPh sb="0" eb="1">
      <t>ニュウ</t>
    </rPh>
    <rPh sb="3" eb="5">
      <t>ケンシン</t>
    </rPh>
    <phoneticPr fontId="2"/>
  </si>
  <si>
    <t>大腸憩室</t>
    <rPh sb="0" eb="2">
      <t>ダイチョウ</t>
    </rPh>
    <phoneticPr fontId="2"/>
  </si>
  <si>
    <t>その他悪性</t>
    <phoneticPr fontId="2"/>
  </si>
  <si>
    <t>胃ポリープ</t>
    <phoneticPr fontId="2"/>
  </si>
  <si>
    <t>胃粘膜下腫瘍</t>
    <phoneticPr fontId="2"/>
  </si>
  <si>
    <t>十二指腸潰瘍</t>
    <phoneticPr fontId="2"/>
  </si>
  <si>
    <t>NILM</t>
    <phoneticPr fontId="2"/>
  </si>
  <si>
    <t>進行度不明</t>
    <rPh sb="0" eb="3">
      <t>シンコウド</t>
    </rPh>
    <rPh sb="3" eb="5">
      <t>フメイ</t>
    </rPh>
    <phoneticPr fontId="2"/>
  </si>
  <si>
    <t>深達度不明</t>
    <rPh sb="0" eb="1">
      <t>フカ</t>
    </rPh>
    <rPh sb="1" eb="2">
      <t>トオル</t>
    </rPh>
    <rPh sb="2" eb="3">
      <t>ド</t>
    </rPh>
    <rPh sb="3" eb="5">
      <t>フメイ</t>
    </rPh>
    <phoneticPr fontId="2"/>
  </si>
  <si>
    <t>精検不要</t>
    <rPh sb="0" eb="2">
      <t>セイケン</t>
    </rPh>
    <rPh sb="2" eb="4">
      <t>フヨウ</t>
    </rPh>
    <phoneticPr fontId="2"/>
  </si>
  <si>
    <t>要精検（１）</t>
    <phoneticPr fontId="2"/>
  </si>
  <si>
    <t>要精検（２）</t>
    <phoneticPr fontId="2"/>
  </si>
  <si>
    <t>胃  潰  瘍</t>
    <phoneticPr fontId="2"/>
  </si>
  <si>
    <t>胃十二指腸潰瘍</t>
    <phoneticPr fontId="2"/>
  </si>
  <si>
    <t>胃潰瘍瘢痕</t>
    <phoneticPr fontId="2"/>
  </si>
  <si>
    <t>胃炎その他</t>
    <phoneticPr fontId="2"/>
  </si>
  <si>
    <t>ポリープ</t>
    <phoneticPr fontId="2"/>
  </si>
  <si>
    <t>クローン氏病</t>
    <phoneticPr fontId="2"/>
  </si>
  <si>
    <t>そ の 他</t>
    <rPh sb="4" eb="5">
      <t>タ</t>
    </rPh>
    <phoneticPr fontId="2"/>
  </si>
  <si>
    <t>容器配布数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</si>
  <si>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</si>
  <si>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</si>
  <si>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</si>
  <si>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</si>
  <si>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</si>
  <si>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がんの疑いまたは
未確定</t>
    <rPh sb="3" eb="4">
      <t>ウタガ</t>
    </rPh>
    <rPh sb="9" eb="12">
      <t>ミカクテイ</t>
    </rPh>
    <phoneticPr fontId="2"/>
  </si>
  <si>
    <t>原発性乳がん病期別</t>
    <phoneticPr fontId="2"/>
  </si>
  <si>
    <t>の う 腫</t>
    <rPh sb="4" eb="5">
      <t>シュ</t>
    </rPh>
    <phoneticPr fontId="2"/>
  </si>
  <si>
    <t>ASC-US</t>
    <phoneticPr fontId="2"/>
  </si>
  <si>
    <t>ASC-H</t>
    <phoneticPr fontId="2"/>
  </si>
  <si>
    <t>LSIL</t>
    <phoneticPr fontId="2"/>
  </si>
  <si>
    <t>HSIL</t>
    <phoneticPr fontId="2"/>
  </si>
  <si>
    <t>AGC</t>
    <phoneticPr fontId="2"/>
  </si>
  <si>
    <t>AIS</t>
    <phoneticPr fontId="2"/>
  </si>
  <si>
    <t>SCC</t>
    <phoneticPr fontId="2"/>
  </si>
  <si>
    <t>Adenocarcinoma</t>
    <phoneticPr fontId="2"/>
  </si>
  <si>
    <t>Other</t>
    <phoneticPr fontId="2"/>
  </si>
  <si>
    <t>子宮頸部　扁平上皮がん</t>
    <rPh sb="0" eb="2">
      <t>シキュウ</t>
    </rPh>
    <rPh sb="2" eb="4">
      <t>ケイブ</t>
    </rPh>
    <rPh sb="5" eb="7">
      <t>ヘンペイ</t>
    </rPh>
    <rPh sb="7" eb="9">
      <t>ジョウヒ</t>
    </rPh>
    <phoneticPr fontId="2"/>
  </si>
  <si>
    <t>子宮頸部　腺がん</t>
    <rPh sb="0" eb="2">
      <t>シキュウ</t>
    </rPh>
    <rPh sb="2" eb="4">
      <t>ケイブ</t>
    </rPh>
    <rPh sb="5" eb="6">
      <t>セン</t>
    </rPh>
    <phoneticPr fontId="2"/>
  </si>
  <si>
    <t>腺腫</t>
    <rPh sb="0" eb="1">
      <t>セン</t>
    </rPh>
    <rPh sb="1" eb="2">
      <t>シュ</t>
    </rPh>
    <phoneticPr fontId="2"/>
  </si>
  <si>
    <t>非腺腫</t>
    <rPh sb="0" eb="1">
      <t>ヒ</t>
    </rPh>
    <rPh sb="1" eb="3">
      <t>センシュ</t>
    </rPh>
    <phoneticPr fontId="2"/>
  </si>
  <si>
    <t>組織不明</t>
    <rPh sb="0" eb="2">
      <t>ソシキ</t>
    </rPh>
    <rPh sb="2" eb="4">
      <t>フメイ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</si>
  <si>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</si>
  <si>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</si>
  <si>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鹿児島市</t>
  </si>
  <si>
    <t>子宮頸がん検診</t>
    <rPh sb="0" eb="2">
      <t>シキュウ</t>
    </rPh>
    <rPh sb="2" eb="3">
      <t>ケイ</t>
    </rPh>
    <rPh sb="5" eb="7">
      <t>ケンシン</t>
    </rPh>
    <phoneticPr fontId="2"/>
  </si>
  <si>
    <t>県計</t>
    <rPh sb="0" eb="1">
      <t>ケン</t>
    </rPh>
    <rPh sb="1" eb="2">
      <t>ケイ</t>
    </rPh>
    <phoneticPr fontId="2"/>
  </si>
  <si>
    <t>受診者数
a</t>
    <rPh sb="0" eb="3">
      <t>ジュシンシャ</t>
    </rPh>
    <rPh sb="3" eb="4">
      <t>スウ</t>
    </rPh>
    <phoneticPr fontId="2"/>
  </si>
  <si>
    <t>要精密検査者数
b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2"/>
  </si>
  <si>
    <t>精密検査受診者
c</t>
    <rPh sb="0" eb="2">
      <t>セイミツ</t>
    </rPh>
    <rPh sb="2" eb="4">
      <t>ケンサ</t>
    </rPh>
    <rPh sb="4" eb="7">
      <t>ジュシンシャ</t>
    </rPh>
    <rPh sb="7" eb="8">
      <t>セイケン</t>
    </rPh>
    <phoneticPr fontId="2"/>
  </si>
  <si>
    <t>異常を認めず
d</t>
    <rPh sb="3" eb="4">
      <t>ミト</t>
    </rPh>
    <phoneticPr fontId="2"/>
  </si>
  <si>
    <t>がんであった者
e</t>
    <rPh sb="6" eb="7">
      <t>モノ</t>
    </rPh>
    <phoneticPr fontId="2"/>
  </si>
  <si>
    <t>要精検率
=b/a*100</t>
    <phoneticPr fontId="2"/>
  </si>
  <si>
    <t>精検受診率
=c/b*100</t>
    <rPh sb="0" eb="2">
      <t>セイケン</t>
    </rPh>
    <rPh sb="2" eb="5">
      <t>ジュシンリツ</t>
    </rPh>
    <phoneticPr fontId="2"/>
  </si>
  <si>
    <t>精度管理指標（％）</t>
    <rPh sb="0" eb="2">
      <t>セイド</t>
    </rPh>
    <rPh sb="2" eb="4">
      <t>カンリ</t>
    </rPh>
    <rPh sb="4" eb="6">
      <t>シヒョウ</t>
    </rPh>
    <phoneticPr fontId="2"/>
  </si>
  <si>
    <t>がん発見率
=e/a*100</t>
    <rPh sb="2" eb="5">
      <t>ハッケンリツ</t>
    </rPh>
    <phoneticPr fontId="2"/>
  </si>
  <si>
    <t>陽性反応適中度
=e/b*100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</si>
  <si>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潰瘍性
大腸炎</t>
    <rPh sb="0" eb="3">
      <t>カイヨウセイ</t>
    </rPh>
    <phoneticPr fontId="2"/>
  </si>
  <si>
    <t>受診者数
a</t>
    <phoneticPr fontId="2"/>
  </si>
  <si>
    <t>要精密検査者数
b</t>
    <rPh sb="0" eb="1">
      <t>ヨウ</t>
    </rPh>
    <rPh sb="1" eb="3">
      <t>セイミツ</t>
    </rPh>
    <rPh sb="3" eb="6">
      <t>ケンサシャ</t>
    </rPh>
    <rPh sb="6" eb="7">
      <t>スウ</t>
    </rPh>
    <phoneticPr fontId="2"/>
  </si>
  <si>
    <t>精密検査
受診者
c</t>
    <rPh sb="0" eb="2">
      <t>セイミツ</t>
    </rPh>
    <rPh sb="2" eb="4">
      <t>ケンサ</t>
    </rPh>
    <rPh sb="5" eb="8">
      <t>ジュシンシャ</t>
    </rPh>
    <phoneticPr fontId="2"/>
  </si>
  <si>
    <t xml:space="preserve">乳 腺 症 </t>
    <rPh sb="4" eb="5">
      <t>ショウ</t>
    </rPh>
    <phoneticPr fontId="2"/>
  </si>
  <si>
    <t>要精検率
=i/a*100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</si>
  <si>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</si>
  <si>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</si>
  <si>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</si>
  <si>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</si>
  <si>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</si>
  <si>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</si>
  <si>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</si>
  <si>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</si>
  <si>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</si>
  <si>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</si>
  <si>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</si>
  <si>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</si>
  <si>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</si>
  <si>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</si>
  <si>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</si>
  <si>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</si>
  <si>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</si>
  <si>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</si>
  <si>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</si>
  <si>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カ
テ
ゴ
リ
ー
N-1</t>
    <phoneticPr fontId="2"/>
  </si>
  <si>
    <t>カ
テ
ゴ
リ
ー
N-2</t>
    <phoneticPr fontId="2"/>
  </si>
  <si>
    <t>カテゴリー1</t>
    <phoneticPr fontId="2"/>
  </si>
  <si>
    <t>カテゴリー2</t>
    <phoneticPr fontId="2"/>
  </si>
  <si>
    <t>カテゴリー３</t>
    <phoneticPr fontId="2"/>
  </si>
  <si>
    <t>カテゴリー４</t>
    <phoneticPr fontId="2"/>
  </si>
  <si>
    <t>カテゴリー５</t>
    <phoneticPr fontId="2"/>
  </si>
  <si>
    <t>精検受診者</t>
    <rPh sb="0" eb="2">
      <t>セイケン</t>
    </rPh>
    <rPh sb="2" eb="5">
      <t>ジュシンシャ</t>
    </rPh>
    <phoneticPr fontId="2"/>
  </si>
  <si>
    <t xml:space="preserve">がんであった者 </t>
    <rPh sb="6" eb="7">
      <t>モノ</t>
    </rPh>
    <phoneticPr fontId="2"/>
  </si>
  <si>
    <t>Ⅱ期</t>
    <phoneticPr fontId="2"/>
  </si>
  <si>
    <t>Ⅲ期</t>
    <phoneticPr fontId="2"/>
  </si>
  <si>
    <t>Ⅳ期</t>
    <phoneticPr fontId="2"/>
  </si>
  <si>
    <t>不明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</si>
  <si>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</si>
  <si>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</si>
  <si>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</si>
  <si>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</si>
  <si>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精検受診率
=j/i*100</t>
    <rPh sb="0" eb="2">
      <t>セイケン</t>
    </rPh>
    <rPh sb="2" eb="5">
      <t>ジュシンリツ</t>
    </rPh>
    <phoneticPr fontId="2"/>
  </si>
  <si>
    <t>精検未受診率
=r/i*100</t>
    <rPh sb="0" eb="2">
      <t>セイケン</t>
    </rPh>
    <rPh sb="2" eb="3">
      <t>ミ</t>
    </rPh>
    <rPh sb="3" eb="6">
      <t>ジュシンリツ</t>
    </rPh>
    <phoneticPr fontId="2"/>
  </si>
  <si>
    <t>がん発見率
=l/a*100</t>
    <rPh sb="2" eb="5">
      <t>ハッケンリツ</t>
    </rPh>
    <phoneticPr fontId="2"/>
  </si>
  <si>
    <t>陽性反応適中度
=l/i*100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</si>
  <si>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早期がん割合
=n/l*100</t>
    <rPh sb="0" eb="2">
      <t>ソウキ</t>
    </rPh>
    <rPh sb="4" eb="6">
      <t>ワリアイ</t>
    </rPh>
    <phoneticPr fontId="2"/>
  </si>
  <si>
    <t>エラーチェック</t>
    <phoneticPr fontId="2"/>
  </si>
  <si>
    <t>a = b ～ h</t>
    <phoneticPr fontId="2"/>
  </si>
  <si>
    <t>i = j + r + s</t>
    <phoneticPr fontId="2"/>
  </si>
  <si>
    <t>原発性の乳がんの内訳</t>
    <rPh sb="8" eb="10">
      <t>ウチワケ</t>
    </rPh>
    <phoneticPr fontId="2"/>
  </si>
  <si>
    <t>m = 原発性乳がんの内訳</t>
    <rPh sb="4" eb="7">
      <t>ゲンパツセイ</t>
    </rPh>
    <rPh sb="7" eb="8">
      <t>ニュウ</t>
    </rPh>
    <rPh sb="11" eb="13">
      <t>ウチワケ</t>
    </rPh>
    <phoneticPr fontId="2"/>
  </si>
  <si>
    <t>n = 早期がん（０期・Ⅰ期）</t>
    <rPh sb="4" eb="6">
      <t>ソウキ</t>
    </rPh>
    <rPh sb="10" eb="11">
      <t>キ</t>
    </rPh>
    <rPh sb="13" eb="14">
      <t>キ</t>
    </rPh>
    <phoneticPr fontId="2"/>
  </si>
  <si>
    <t>q &lt;= A + B + C + D</t>
    <phoneticPr fontId="2"/>
  </si>
  <si>
    <t>県計</t>
    <rPh sb="0" eb="2">
      <t>ケンケイ</t>
    </rPh>
    <phoneticPr fontId="2"/>
  </si>
  <si>
    <t>鹿児島市H.C</t>
    <rPh sb="0" eb="4">
      <t>カゴシマシ</t>
    </rPh>
    <phoneticPr fontId="3"/>
  </si>
  <si>
    <t>南薩振興局</t>
    <rPh sb="0" eb="2">
      <t>ナンサツ</t>
    </rPh>
    <rPh sb="2" eb="5">
      <t>シンコウキョク</t>
    </rPh>
    <phoneticPr fontId="2"/>
  </si>
  <si>
    <t>鹿児島振興局</t>
    <rPh sb="0" eb="3">
      <t>カゴシマ</t>
    </rPh>
    <rPh sb="3" eb="6">
      <t>シンコウキョク</t>
    </rPh>
    <phoneticPr fontId="2"/>
  </si>
  <si>
    <t>北薩振興局</t>
    <rPh sb="0" eb="1">
      <t>キタ</t>
    </rPh>
    <rPh sb="1" eb="2">
      <t>サツ</t>
    </rPh>
    <rPh sb="2" eb="5">
      <t>シンコウキョク</t>
    </rPh>
    <phoneticPr fontId="2"/>
  </si>
  <si>
    <t>姶良･伊佐振興局</t>
    <rPh sb="0" eb="2">
      <t>アイラ</t>
    </rPh>
    <rPh sb="3" eb="5">
      <t>イサ</t>
    </rPh>
    <rPh sb="5" eb="8">
      <t>シンコウキョク</t>
    </rPh>
    <phoneticPr fontId="2"/>
  </si>
  <si>
    <t>大隅振興局</t>
    <rPh sb="0" eb="2">
      <t>オオスミ</t>
    </rPh>
    <rPh sb="2" eb="5">
      <t>シンコウキョク</t>
    </rPh>
    <phoneticPr fontId="2"/>
  </si>
  <si>
    <t>熊毛支庁</t>
    <rPh sb="0" eb="2">
      <t>クマゲ</t>
    </rPh>
    <rPh sb="2" eb="4">
      <t>シチョウ</t>
    </rPh>
    <phoneticPr fontId="2"/>
  </si>
  <si>
    <t>屋久島事務所</t>
    <rPh sb="0" eb="3">
      <t>ヤクシマ</t>
    </rPh>
    <rPh sb="3" eb="6">
      <t>ジムショ</t>
    </rPh>
    <phoneticPr fontId="2"/>
  </si>
  <si>
    <t>大島支庁</t>
    <rPh sb="0" eb="2">
      <t>オオシマ</t>
    </rPh>
    <rPh sb="2" eb="4">
      <t>シチョウ</t>
    </rPh>
    <phoneticPr fontId="2"/>
  </si>
  <si>
    <t>徳之島事務所</t>
    <rPh sb="0" eb="3">
      <t>トクノシマ</t>
    </rPh>
    <rPh sb="3" eb="6">
      <t>ジムショ</t>
    </rPh>
    <phoneticPr fontId="2"/>
  </si>
  <si>
    <t>その他の疾患</t>
    <rPh sb="2" eb="3">
      <t>タ</t>
    </rPh>
    <rPh sb="4" eb="6">
      <t>シッカン</t>
    </rPh>
    <phoneticPr fontId="2"/>
  </si>
  <si>
    <t>CＩＮ１であった者</t>
    <phoneticPr fontId="2"/>
  </si>
  <si>
    <t>がん及びCIN等以外の疾患であった</t>
    <phoneticPr fontId="2"/>
  </si>
  <si>
    <t>うち前年度精検不要</t>
    <phoneticPr fontId="3"/>
  </si>
  <si>
    <t>進行度不明</t>
    <rPh sb="0" eb="3">
      <t>シンコウド</t>
    </rPh>
    <rPh sb="3" eb="5">
      <t>フメイ</t>
    </rPh>
    <phoneticPr fontId="3"/>
  </si>
  <si>
    <t>浸潤癌</t>
    <phoneticPr fontId="2"/>
  </si>
  <si>
    <t>浸潤癌</t>
    <phoneticPr fontId="3"/>
  </si>
  <si>
    <t>上皮内がん</t>
    <rPh sb="0" eb="2">
      <t>ジョウヒ</t>
    </rPh>
    <rPh sb="2" eb="3">
      <t>ナイ</t>
    </rPh>
    <phoneticPr fontId="2"/>
  </si>
  <si>
    <t>うち前年度精検不要</t>
    <rPh sb="2" eb="5">
      <t>ゼンネンド</t>
    </rPh>
    <rPh sb="5" eb="6">
      <t>セイ</t>
    </rPh>
    <rPh sb="7" eb="9">
      <t>フヨウ</t>
    </rPh>
    <phoneticPr fontId="2"/>
  </si>
  <si>
    <t>上皮内腺がん</t>
    <rPh sb="0" eb="2">
      <t>ジョウヒ</t>
    </rPh>
    <rPh sb="2" eb="3">
      <t>ナイ</t>
    </rPh>
    <rPh sb="3" eb="4">
      <t>セン</t>
    </rPh>
    <phoneticPr fontId="2"/>
  </si>
  <si>
    <t>平成２７年度
【乳がん検診】
（マンモ併用＋単独）
追跡結果</t>
    <rPh sb="0" eb="2">
      <t>ヘイセイ</t>
    </rPh>
    <rPh sb="4" eb="6">
      <t>ネンド</t>
    </rPh>
    <rPh sb="8" eb="9">
      <t>ニュウ</t>
    </rPh>
    <rPh sb="11" eb="13">
      <t>ケンシン</t>
    </rPh>
    <rPh sb="19" eb="21">
      <t>ヘイヨウ</t>
    </rPh>
    <rPh sb="22" eb="24">
      <t>タンドク</t>
    </rPh>
    <rPh sb="26" eb="28">
      <t>ツイセキ</t>
    </rPh>
    <rPh sb="28" eb="30">
      <t>ケッカ</t>
    </rPh>
    <phoneticPr fontId="2"/>
  </si>
  <si>
    <t>腺腫のあった者</t>
    <rPh sb="0" eb="2">
      <t>センシュ</t>
    </rPh>
    <rPh sb="6" eb="7">
      <t>モノ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</si>
  <si>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</si>
  <si>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</si>
  <si>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</si>
  <si>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平成２９年度
【乳がん検診】
追跡結果</t>
    <rPh sb="0" eb="2">
      <t>ヘイセイ</t>
    </rPh>
    <rPh sb="4" eb="6">
      <t>ネンド</t>
    </rPh>
    <rPh sb="8" eb="9">
      <t>ニュウ</t>
    </rPh>
    <rPh sb="11" eb="13">
      <t>ケンシン</t>
    </rPh>
    <rPh sb="15" eb="17">
      <t>ツイセキ</t>
    </rPh>
    <rPh sb="17" eb="19">
      <t>ケッカ</t>
    </rPh>
    <phoneticPr fontId="2"/>
  </si>
  <si>
    <t>陽性反応適中度</t>
    <rPh sb="0" eb="7">
      <t>ヨウセイハンノウテキチュウド</t>
    </rPh>
    <phoneticPr fontId="2"/>
  </si>
  <si>
    <t>受診率</t>
    <rPh sb="0" eb="3">
      <t>ジュシンリツ</t>
    </rPh>
    <phoneticPr fontId="2"/>
  </si>
  <si>
    <t>鹿児島保健医療圏</t>
    <rPh sb="0" eb="3">
      <t>カゴシマ</t>
    </rPh>
    <rPh sb="3" eb="5">
      <t>ホケン</t>
    </rPh>
    <rPh sb="5" eb="8">
      <t>イリョウケン</t>
    </rPh>
    <phoneticPr fontId="2"/>
  </si>
  <si>
    <t>南薩保健医療圏</t>
    <rPh sb="0" eb="2">
      <t>ナンサツ</t>
    </rPh>
    <rPh sb="2" eb="4">
      <t>ホケン</t>
    </rPh>
    <rPh sb="4" eb="7">
      <t>イリョウケン</t>
    </rPh>
    <phoneticPr fontId="2"/>
  </si>
  <si>
    <t>川薩保健医療圏</t>
    <rPh sb="0" eb="2">
      <t>センサツ</t>
    </rPh>
    <rPh sb="2" eb="4">
      <t>ホケン</t>
    </rPh>
    <rPh sb="4" eb="7">
      <t>イリョウケン</t>
    </rPh>
    <phoneticPr fontId="2"/>
  </si>
  <si>
    <t>姶良・伊佐保健医療圏</t>
    <rPh sb="0" eb="2">
      <t>アイラ</t>
    </rPh>
    <rPh sb="3" eb="5">
      <t>イサ</t>
    </rPh>
    <rPh sb="5" eb="7">
      <t>ホケン</t>
    </rPh>
    <rPh sb="7" eb="10">
      <t>イリョウケン</t>
    </rPh>
    <phoneticPr fontId="2"/>
  </si>
  <si>
    <t>肝属保健医療圏</t>
    <rPh sb="0" eb="2">
      <t>キモツキ</t>
    </rPh>
    <rPh sb="2" eb="4">
      <t>ホケン</t>
    </rPh>
    <rPh sb="4" eb="7">
      <t>イリョウケン</t>
    </rPh>
    <phoneticPr fontId="2"/>
  </si>
  <si>
    <t>熊毛保健医療圏</t>
    <rPh sb="0" eb="2">
      <t>クマゲ</t>
    </rPh>
    <rPh sb="2" eb="4">
      <t>ホケン</t>
    </rPh>
    <rPh sb="4" eb="7">
      <t>イリョウケン</t>
    </rPh>
    <phoneticPr fontId="2"/>
  </si>
  <si>
    <t>奄美保健医療圏</t>
    <rPh sb="0" eb="2">
      <t>アマミ</t>
    </rPh>
    <rPh sb="2" eb="4">
      <t>ホケン</t>
    </rPh>
    <rPh sb="4" eb="7">
      <t>イリョウケン</t>
    </rPh>
    <phoneticPr fontId="2"/>
  </si>
  <si>
    <t>出水保健医療圏</t>
    <rPh sb="0" eb="2">
      <t>イズミ</t>
    </rPh>
    <rPh sb="2" eb="4">
      <t>ホケン</t>
    </rPh>
    <rPh sb="4" eb="7">
      <t>イリョウケン</t>
    </rPh>
    <phoneticPr fontId="3"/>
  </si>
  <si>
    <t>曽於保健医療圏</t>
    <rPh sb="0" eb="2">
      <t>ソオ</t>
    </rPh>
    <rPh sb="2" eb="4">
      <t>ホケン</t>
    </rPh>
    <rPh sb="4" eb="7">
      <t>イリョウケン</t>
    </rPh>
    <phoneticPr fontId="2"/>
  </si>
  <si>
    <t>率</t>
    <rPh sb="0" eb="1">
      <t>リツ</t>
    </rPh>
    <phoneticPr fontId="2"/>
  </si>
  <si>
    <t>計（がん発見数）</t>
    <rPh sb="0" eb="1">
      <t>ケイ</t>
    </rPh>
    <rPh sb="4" eb="7">
      <t>ハッケンスウ</t>
    </rPh>
    <phoneticPr fontId="2"/>
  </si>
  <si>
    <t xml:space="preserve">未受診
</t>
    <rPh sb="0" eb="1">
      <t>ミ</t>
    </rPh>
    <rPh sb="1" eb="3">
      <t>ジュシン</t>
    </rPh>
    <phoneticPr fontId="2"/>
  </si>
  <si>
    <t xml:space="preserve">未把握
</t>
    <rPh sb="0" eb="1">
      <t>ミ</t>
    </rPh>
    <rPh sb="1" eb="3">
      <t>ハアク</t>
    </rPh>
    <phoneticPr fontId="2"/>
  </si>
  <si>
    <t>姶良･伊佐保健医療圏</t>
    <rPh sb="0" eb="2">
      <t>アイラ</t>
    </rPh>
    <rPh sb="3" eb="5">
      <t>イサ</t>
    </rPh>
    <rPh sb="5" eb="7">
      <t>ホケン</t>
    </rPh>
    <rPh sb="7" eb="10">
      <t>イリョウケン</t>
    </rPh>
    <phoneticPr fontId="2"/>
  </si>
  <si>
    <t>有効読影率
=(a-A)/a*100</t>
    <rPh sb="0" eb="2">
      <t>ユウコウ</t>
    </rPh>
    <rPh sb="2" eb="4">
      <t>ドクエイ</t>
    </rPh>
    <rPh sb="4" eb="5">
      <t>リツ</t>
    </rPh>
    <phoneticPr fontId="2"/>
  </si>
  <si>
    <t xml:space="preserve">がんの疑いのある者または未確定
</t>
    <rPh sb="3" eb="4">
      <t>ウタガ</t>
    </rPh>
    <rPh sb="8" eb="9">
      <t>モノ</t>
    </rPh>
    <rPh sb="12" eb="15">
      <t>ミカクテイ</t>
    </rPh>
    <phoneticPr fontId="2"/>
  </si>
  <si>
    <t xml:space="preserve">がん以外の疾患であった者
</t>
    <rPh sb="2" eb="4">
      <t>イガイ</t>
    </rPh>
    <rPh sb="5" eb="7">
      <t>シッカン</t>
    </rPh>
    <rPh sb="11" eb="12">
      <t>モノ</t>
    </rPh>
    <phoneticPr fontId="2"/>
  </si>
  <si>
    <t>出水保健医療圏</t>
    <rPh sb="0" eb="2">
      <t>イズミ</t>
    </rPh>
    <rPh sb="2" eb="4">
      <t>ホケン</t>
    </rPh>
    <rPh sb="4" eb="7">
      <t>イリョウケン</t>
    </rPh>
    <phoneticPr fontId="2"/>
  </si>
  <si>
    <t>川薩保健医療圏</t>
    <rPh sb="0" eb="2">
      <t>センサツ</t>
    </rPh>
    <rPh sb="2" eb="4">
      <t>ホケン</t>
    </rPh>
    <rPh sb="4" eb="7">
      <t>イリョウケン</t>
    </rPh>
    <phoneticPr fontId="3"/>
  </si>
  <si>
    <t>容器提出率</t>
    <rPh sb="0" eb="2">
      <t>ヨウキ</t>
    </rPh>
    <rPh sb="2" eb="5">
      <t>テイシュツリツ</t>
    </rPh>
    <phoneticPr fontId="2"/>
  </si>
  <si>
    <t>有効検痰率
=(a-A)/a*100</t>
    <rPh sb="0" eb="2">
      <t>ユウコウ</t>
    </rPh>
    <rPh sb="2" eb="4">
      <t>ケンタン</t>
    </rPh>
    <rPh sb="4" eb="5">
      <t>リツ</t>
    </rPh>
    <phoneticPr fontId="2"/>
  </si>
  <si>
    <t>計（がん発見数）</t>
    <rPh sb="0" eb="1">
      <t>ケイ</t>
    </rPh>
    <rPh sb="4" eb="6">
      <t>ハッケン</t>
    </rPh>
    <rPh sb="6" eb="7">
      <t>スウ</t>
    </rPh>
    <phoneticPr fontId="2"/>
  </si>
  <si>
    <t>受診者数
a</t>
    <rPh sb="0" eb="4">
      <t>ジュシンシャスウ</t>
    </rPh>
    <phoneticPr fontId="2"/>
  </si>
  <si>
    <t>要精密
検査者数
b</t>
    <rPh sb="0" eb="1">
      <t>ヨウ</t>
    </rPh>
    <rPh sb="1" eb="3">
      <t>セイミツ</t>
    </rPh>
    <rPh sb="4" eb="7">
      <t>ケンサシャ</t>
    </rPh>
    <rPh sb="7" eb="8">
      <t>スウ</t>
    </rPh>
    <phoneticPr fontId="2"/>
  </si>
  <si>
    <t>精検受診者
c</t>
    <rPh sb="0" eb="2">
      <t>セイケン</t>
    </rPh>
    <rPh sb="2" eb="5">
      <t>ジュシンシャ</t>
    </rPh>
    <phoneticPr fontId="2"/>
  </si>
  <si>
    <t>がんの疑い
または
未確定</t>
    <rPh sb="3" eb="4">
      <t>ウタガ</t>
    </rPh>
    <rPh sb="10" eb="13">
      <t>ミカクテイ</t>
    </rPh>
    <phoneticPr fontId="2"/>
  </si>
  <si>
    <t>鹿児島保健医療圏</t>
    <rPh sb="0" eb="8">
      <t>カゴシマホケンイリョウエkン</t>
    </rPh>
    <phoneticPr fontId="2"/>
  </si>
  <si>
    <t>精検
受診者
c</t>
    <rPh sb="0" eb="2">
      <t>セイケン</t>
    </rPh>
    <rPh sb="3" eb="6">
      <t>ジュシンシャ</t>
    </rPh>
    <phoneticPr fontId="2"/>
  </si>
  <si>
    <t>異常を
認めず
d</t>
    <rPh sb="4" eb="5">
      <t>ミト</t>
    </rPh>
    <phoneticPr fontId="2"/>
  </si>
  <si>
    <t>単位：％</t>
    <rPh sb="0" eb="2">
      <t>タンイ</t>
    </rPh>
    <phoneticPr fontId="2"/>
  </si>
  <si>
    <t>がんの疑い
または未確定</t>
    <rPh sb="3" eb="4">
      <t>ウタガ</t>
    </rPh>
    <rPh sb="9" eb="12">
      <t>ミカクテイ</t>
    </rPh>
    <phoneticPr fontId="2"/>
  </si>
  <si>
    <t>がん以外の
疾患であった者</t>
    <rPh sb="2" eb="4">
      <t>イガイ</t>
    </rPh>
    <rPh sb="6" eb="8">
      <t>シッカン</t>
    </rPh>
    <rPh sb="12" eb="13">
      <t>モノ</t>
    </rPh>
    <phoneticPr fontId="2"/>
  </si>
  <si>
    <r>
      <t xml:space="preserve">容器回収数
</t>
    </r>
    <r>
      <rPr>
        <b/>
        <sz val="16"/>
        <rFont val="ＭＳ 明朝"/>
        <family val="1"/>
        <charset val="128"/>
      </rPr>
      <t>（受診者数）
a</t>
    </r>
    <phoneticPr fontId="2"/>
  </si>
  <si>
    <t xml:space="preserve">がんで
あった者
e </t>
    <rPh sb="7" eb="8">
      <t>モノ</t>
    </rPh>
    <phoneticPr fontId="2"/>
  </si>
  <si>
    <t>区別できない者（HSIL）</t>
    <rPh sb="0" eb="2">
      <t>クベツ</t>
    </rPh>
    <rPh sb="6" eb="7">
      <t>モノ</t>
    </rPh>
    <phoneticPr fontId="2"/>
  </si>
  <si>
    <t>進行度がIA期のがん</t>
    <phoneticPr fontId="2"/>
  </si>
  <si>
    <t>CＩＮ2であった者</t>
    <phoneticPr fontId="2"/>
  </si>
  <si>
    <t>がんの疑いまたは未確定</t>
    <phoneticPr fontId="2"/>
  </si>
  <si>
    <t>進行度がIA期のがん</t>
  </si>
  <si>
    <t>十島村</t>
    <rPh sb="0" eb="3">
      <t>トシマムラ</t>
    </rPh>
    <phoneticPr fontId="2"/>
  </si>
  <si>
    <t>-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</si>
  <si>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</si>
  <si>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</si>
  <si>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</si>
  <si>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</si>
  <si>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</si>
  <si>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X線検査の判定別人数</t>
    <rPh sb="0" eb="2">
      <t>エックスセン</t>
    </rPh>
    <rPh sb="2" eb="4">
      <t>ケンサ</t>
    </rPh>
    <rPh sb="5" eb="7">
      <t>ハンテイ</t>
    </rPh>
    <rPh sb="7" eb="8">
      <t>ベツ</t>
    </rPh>
    <rPh sb="8" eb="10">
      <t>ニンズウ</t>
    </rPh>
    <phoneticPr fontId="2"/>
  </si>
  <si>
    <t>令和４年度　各種がん検診の結果（上限74歳）</t>
    <rPh sb="0" eb="2">
      <t>レイワ</t>
    </rPh>
    <rPh sb="3" eb="5">
      <t>ネンド</t>
    </rPh>
    <rPh sb="4" eb="5">
      <t>ド</t>
    </rPh>
    <rPh sb="16" eb="18">
      <t>ジョウゲン</t>
    </rPh>
    <rPh sb="20" eb="21">
      <t>サイ</t>
    </rPh>
    <phoneticPr fontId="2"/>
  </si>
  <si>
    <t>※受診率は全年齢の受診率
※子宮頸がんはCIN3以上の発見率または陽性反応適中度</t>
    <rPh sb="1" eb="4">
      <t>ジュシンリツ</t>
    </rPh>
    <rPh sb="5" eb="6">
      <t>ゼン</t>
    </rPh>
    <rPh sb="6" eb="8">
      <t>ネンレイ</t>
    </rPh>
    <rPh sb="9" eb="12">
      <t>ジュシンリツ</t>
    </rPh>
    <phoneticPr fontId="2"/>
  </si>
  <si>
    <t>令和４年度
子宮頸がん
（上限74歳）</t>
    <rPh sb="0" eb="2">
      <t>レイワ</t>
    </rPh>
    <rPh sb="3" eb="5">
      <t>ネンド</t>
    </rPh>
    <rPh sb="4" eb="5">
      <t>ド</t>
    </rPh>
    <rPh sb="5" eb="7">
      <t>ヘイネンド</t>
    </rPh>
    <rPh sb="6" eb="8">
      <t>シキュウ</t>
    </rPh>
    <rPh sb="8" eb="9">
      <t>ケイ</t>
    </rPh>
    <phoneticPr fontId="2"/>
  </si>
  <si>
    <t>ＡＩＳであった者
e</t>
    <phoneticPr fontId="2"/>
  </si>
  <si>
    <t>がんで
あった者
e</t>
    <rPh sb="7" eb="8">
      <t>モノ</t>
    </rPh>
    <phoneticPr fontId="2"/>
  </si>
  <si>
    <t>CＩＮ3であった者 e</t>
    <phoneticPr fontId="2"/>
  </si>
  <si>
    <t>令和４年度
乳がん
（上限74歳）</t>
    <rPh sb="0" eb="2">
      <t>レイワ</t>
    </rPh>
    <rPh sb="3" eb="5">
      <t>ネンド</t>
    </rPh>
    <rPh sb="4" eb="5">
      <t>ド</t>
    </rPh>
    <rPh sb="5" eb="7">
      <t>ヘイネンド</t>
    </rPh>
    <rPh sb="6" eb="7">
      <t>ニュウ</t>
    </rPh>
    <phoneticPr fontId="2"/>
  </si>
  <si>
    <t>令和４年度
肺がん
（喀痰細胞診）
（上限74歳）</t>
    <rPh sb="0" eb="2">
      <t>レイワ</t>
    </rPh>
    <rPh sb="6" eb="7">
      <t>ハイ</t>
    </rPh>
    <rPh sb="11" eb="13">
      <t>カクタン</t>
    </rPh>
    <rPh sb="13" eb="16">
      <t>サイボウシン</t>
    </rPh>
    <phoneticPr fontId="2"/>
  </si>
  <si>
    <t>令和４年度
肺がん
（X線検査）
（上限74歳）</t>
    <rPh sb="0" eb="2">
      <t>レイワ</t>
    </rPh>
    <rPh sb="6" eb="7">
      <t>ハイ</t>
    </rPh>
    <rPh sb="11" eb="13">
      <t>エックスセン</t>
    </rPh>
    <rPh sb="13" eb="15">
      <t>ケンサ</t>
    </rPh>
    <phoneticPr fontId="2"/>
  </si>
  <si>
    <t>令和４年度
大腸がん
（上限74歳）</t>
    <rPh sb="0" eb="2">
      <t>レイワ</t>
    </rPh>
    <rPh sb="4" eb="5">
      <t>ド</t>
    </rPh>
    <rPh sb="6" eb="8">
      <t>ダイチョウ</t>
    </rPh>
    <phoneticPr fontId="2"/>
  </si>
  <si>
    <t>令和４年度
胃がん
（X線検査）
（上限74歳）</t>
    <rPh sb="0" eb="2">
      <t>レイワ</t>
    </rPh>
    <rPh sb="6" eb="7">
      <t>イ</t>
    </rPh>
    <rPh sb="12" eb="13">
      <t>セン</t>
    </rPh>
    <rPh sb="13" eb="15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</si>
</sst>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_);[Red]\(#,##0\)"/>
    <numFmt numFmtId="178" formatCode="0.00_);[Red]\(0.00\)"/>
    <numFmt numFmtId="179" formatCode="#,##0.00_ ;[Red]\-#,##0.0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color theme="3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4" tint="-0.499984740745262"/>
      <name val="ＭＳ 明朝"/>
      <family val="1"/>
      <charset val="128"/>
    </font>
    <font>
      <b/>
      <sz val="16"/>
      <color theme="8" tint="-0.499984740745262"/>
      <name val="ＭＳ 明朝"/>
      <family val="1"/>
      <charset val="128"/>
    </font>
    <font>
      <b/>
      <sz val="16"/>
      <color rgb="FF1F497D"/>
      <name val="ＭＳ 明朝"/>
      <family val="1"/>
      <charset val="128"/>
    </font>
    <font>
      <sz val="1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0"/>
    <xf numFmtId="38" fontId="27" fillId="0" borderId="0" applyFont="0" applyFill="0" applyBorder="0" applyAlignment="0" applyProtection="0"/>
  </cellStyleXfs>
  <cellXfs count="1631">
    <xf numFmtId="0" fontId="0" fillId="0" borderId="0" xfId="0"/>
    <xf numFmtId="0" fontId="6" fillId="0" borderId="0" xfId="3" applyFont="1" applyAlignment="1">
      <alignment vertical="center" shrinkToFit="1"/>
    </xf>
    <xf numFmtId="38" fontId="7" fillId="6" borderId="39" xfId="1" applyFont="1" applyFill="1" applyBorder="1" applyAlignment="1" applyProtection="1">
      <alignment vertical="center"/>
    </xf>
    <xf numFmtId="38" fontId="7" fillId="8" borderId="25" xfId="1" applyFont="1" applyFill="1" applyBorder="1" applyAlignment="1" applyProtection="1">
      <alignment vertical="center"/>
    </xf>
    <xf numFmtId="38" fontId="7" fillId="0" borderId="26" xfId="1" applyFont="1" applyFill="1" applyBorder="1" applyAlignment="1" applyProtection="1">
      <alignment vertical="center"/>
    </xf>
    <xf numFmtId="38" fontId="7" fillId="6" borderId="26" xfId="1" applyFont="1" applyFill="1" applyBorder="1" applyAlignment="1" applyProtection="1">
      <alignment vertical="center"/>
    </xf>
    <xf numFmtId="38" fontId="7" fillId="8" borderId="41" xfId="1" applyFont="1" applyFill="1" applyBorder="1" applyAlignment="1" applyProtection="1">
      <alignment vertical="center"/>
    </xf>
    <xf numFmtId="38" fontId="7" fillId="0" borderId="69" xfId="1" applyFont="1" applyFill="1" applyBorder="1" applyAlignment="1" applyProtection="1">
      <alignment vertical="center"/>
    </xf>
    <xf numFmtId="38" fontId="7" fillId="0" borderId="69" xfId="1" applyFont="1" applyBorder="1" applyAlignment="1" applyProtection="1">
      <alignment vertical="center"/>
    </xf>
    <xf numFmtId="38" fontId="7" fillId="0" borderId="73" xfId="1" applyFont="1" applyBorder="1" applyAlignment="1" applyProtection="1">
      <alignment vertical="center"/>
    </xf>
    <xf numFmtId="38" fontId="7" fillId="6" borderId="69" xfId="1" applyFont="1" applyFill="1" applyBorder="1" applyAlignment="1" applyProtection="1">
      <alignment horizontal="center" vertical="center"/>
    </xf>
    <xf numFmtId="38" fontId="7" fillId="6" borderId="74" xfId="1" applyFont="1" applyFill="1" applyBorder="1" applyAlignment="1" applyProtection="1">
      <alignment horizontal="center" vertical="center"/>
    </xf>
    <xf numFmtId="38" fontId="7" fillId="8" borderId="55" xfId="1" applyFont="1" applyFill="1" applyBorder="1" applyAlignment="1" applyProtection="1">
      <alignment vertical="center"/>
    </xf>
    <xf numFmtId="38" fontId="7" fillId="0" borderId="50" xfId="1" applyFont="1" applyFill="1" applyBorder="1" applyAlignment="1" applyProtection="1">
      <alignment vertical="center"/>
    </xf>
    <xf numFmtId="38" fontId="7" fillId="6" borderId="50" xfId="1" applyFont="1" applyFill="1" applyBorder="1" applyAlignment="1" applyProtection="1">
      <alignment vertical="center"/>
    </xf>
    <xf numFmtId="38" fontId="7" fillId="6" borderId="51" xfId="1" applyFont="1" applyFill="1" applyBorder="1" applyAlignment="1" applyProtection="1">
      <alignment vertical="center"/>
    </xf>
    <xf numFmtId="38" fontId="7" fillId="8" borderId="52" xfId="1" applyFont="1" applyFill="1" applyBorder="1" applyAlignment="1" applyProtection="1">
      <alignment vertical="center"/>
    </xf>
    <xf numFmtId="38" fontId="7" fillId="0" borderId="42" xfId="1" applyFont="1" applyFill="1" applyBorder="1" applyAlignment="1" applyProtection="1">
      <alignment vertical="center"/>
    </xf>
    <xf numFmtId="38" fontId="7" fillId="6" borderId="42" xfId="1" applyFont="1" applyFill="1" applyBorder="1" applyAlignment="1" applyProtection="1">
      <alignment vertical="center"/>
    </xf>
    <xf numFmtId="38" fontId="7" fillId="6" borderId="43" xfId="1" applyFont="1" applyFill="1" applyBorder="1" applyAlignment="1" applyProtection="1">
      <alignment vertical="center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wrapText="1" shrinkToFit="1"/>
    </xf>
    <xf numFmtId="176" fontId="7" fillId="0" borderId="0" xfId="2" applyNumberFormat="1" applyFont="1" applyAlignment="1">
      <alignment vertical="center" wrapText="1" shrinkToFit="1"/>
    </xf>
    <xf numFmtId="176" fontId="7" fillId="9" borderId="59" xfId="2" applyNumberFormat="1" applyFont="1" applyFill="1" applyBorder="1" applyAlignment="1">
      <alignment vertical="center" wrapText="1" shrinkToFit="1"/>
    </xf>
    <xf numFmtId="176" fontId="7" fillId="9" borderId="57" xfId="2" applyNumberFormat="1" applyFont="1" applyFill="1" applyBorder="1" applyAlignment="1">
      <alignment vertical="center" wrapText="1" shrinkToFit="1"/>
    </xf>
    <xf numFmtId="176" fontId="7" fillId="9" borderId="60" xfId="2" applyNumberFormat="1" applyFont="1" applyFill="1" applyBorder="1" applyAlignment="1">
      <alignment vertical="center" wrapText="1" shrinkToFit="1"/>
    </xf>
    <xf numFmtId="176" fontId="7" fillId="0" borderId="40" xfId="2" applyNumberFormat="1" applyFont="1" applyBorder="1" applyAlignment="1">
      <alignment vertical="center" wrapText="1" shrinkToFit="1"/>
    </xf>
    <xf numFmtId="176" fontId="7" fillId="0" borderId="53" xfId="2" applyNumberFormat="1" applyFont="1" applyBorder="1" applyAlignment="1">
      <alignment vertical="center" wrapText="1" shrinkToFit="1"/>
    </xf>
    <xf numFmtId="176" fontId="7" fillId="0" borderId="54" xfId="2" applyNumberFormat="1" applyFont="1" applyBorder="1" applyAlignment="1">
      <alignment vertical="center" wrapText="1" shrinkToFit="1"/>
    </xf>
    <xf numFmtId="176" fontId="7" fillId="0" borderId="25" xfId="2" applyNumberFormat="1" applyFont="1" applyBorder="1" applyAlignment="1">
      <alignment vertical="center" wrapText="1" shrinkToFit="1"/>
    </xf>
    <xf numFmtId="176" fontId="7" fillId="0" borderId="26" xfId="2" applyNumberFormat="1" applyFont="1" applyBorder="1" applyAlignment="1">
      <alignment vertical="center" wrapText="1" shrinkToFit="1"/>
    </xf>
    <xf numFmtId="176" fontId="7" fillId="0" borderId="39" xfId="2" applyNumberFormat="1" applyFont="1" applyBorder="1" applyAlignment="1">
      <alignment vertical="center" wrapText="1" shrinkToFit="1"/>
    </xf>
    <xf numFmtId="176" fontId="7" fillId="0" borderId="33" xfId="2" applyNumberFormat="1" applyFont="1" applyBorder="1" applyAlignment="1">
      <alignment vertical="center" wrapText="1" shrinkToFit="1"/>
    </xf>
    <xf numFmtId="176" fontId="7" fillId="0" borderId="19" xfId="2" applyNumberFormat="1" applyFont="1" applyBorder="1" applyAlignment="1">
      <alignment vertical="center" wrapText="1" shrinkToFit="1"/>
    </xf>
    <xf numFmtId="176" fontId="7" fillId="0" borderId="20" xfId="2" applyNumberFormat="1" applyFont="1" applyBorder="1" applyAlignment="1">
      <alignment vertical="center" wrapText="1" shrinkToFit="1"/>
    </xf>
    <xf numFmtId="176" fontId="7" fillId="0" borderId="55" xfId="2" applyNumberFormat="1" applyFont="1" applyBorder="1" applyAlignment="1">
      <alignment vertical="center" wrapText="1" shrinkToFit="1"/>
    </xf>
    <xf numFmtId="176" fontId="7" fillId="0" borderId="50" xfId="2" applyNumberFormat="1" applyFont="1" applyBorder="1" applyAlignment="1">
      <alignment vertical="center" wrapText="1" shrinkToFit="1"/>
    </xf>
    <xf numFmtId="176" fontId="7" fillId="0" borderId="51" xfId="2" applyNumberFormat="1" applyFont="1" applyBorder="1" applyAlignment="1">
      <alignment vertical="center" wrapText="1" shrinkToFit="1"/>
    </xf>
    <xf numFmtId="0" fontId="7" fillId="0" borderId="0" xfId="0" applyFont="1" applyAlignment="1">
      <alignment vertical="center"/>
    </xf>
    <xf numFmtId="0" fontId="7" fillId="0" borderId="70" xfId="0" applyFont="1" applyBorder="1" applyAlignment="1">
      <alignment vertical="center"/>
    </xf>
    <xf numFmtId="177" fontId="7" fillId="17" borderId="55" xfId="0" applyNumberFormat="1" applyFont="1" applyFill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177" fontId="7" fillId="0" borderId="50" xfId="0" applyNumberFormat="1" applyFont="1" applyBorder="1" applyAlignment="1">
      <alignment vertical="center"/>
    </xf>
    <xf numFmtId="177" fontId="7" fillId="21" borderId="50" xfId="0" applyNumberFormat="1" applyFont="1" applyFill="1" applyBorder="1" applyAlignment="1">
      <alignment vertical="center"/>
    </xf>
    <xf numFmtId="177" fontId="7" fillId="14" borderId="50" xfId="0" applyNumberFormat="1" applyFont="1" applyFill="1" applyBorder="1" applyAlignment="1">
      <alignment vertical="center"/>
    </xf>
    <xf numFmtId="177" fontId="7" fillId="18" borderId="50" xfId="0" applyNumberFormat="1" applyFont="1" applyFill="1" applyBorder="1" applyAlignment="1">
      <alignment vertical="center"/>
    </xf>
    <xf numFmtId="177" fontId="7" fillId="18" borderId="51" xfId="0" applyNumberFormat="1" applyFont="1" applyFill="1" applyBorder="1" applyAlignment="1">
      <alignment vertical="center"/>
    </xf>
    <xf numFmtId="0" fontId="7" fillId="0" borderId="62" xfId="0" applyFont="1" applyBorder="1" applyAlignment="1">
      <alignment vertical="center"/>
    </xf>
    <xf numFmtId="177" fontId="7" fillId="17" borderId="25" xfId="0" applyNumberFormat="1" applyFont="1" applyFill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21" borderId="26" xfId="0" applyNumberFormat="1" applyFont="1" applyFill="1" applyBorder="1" applyAlignment="1">
      <alignment vertical="center"/>
    </xf>
    <xf numFmtId="177" fontId="7" fillId="14" borderId="26" xfId="0" applyNumberFormat="1" applyFont="1" applyFill="1" applyBorder="1" applyAlignment="1">
      <alignment vertical="center"/>
    </xf>
    <xf numFmtId="177" fontId="7" fillId="18" borderId="26" xfId="0" applyNumberFormat="1" applyFont="1" applyFill="1" applyBorder="1" applyAlignment="1">
      <alignment vertical="center"/>
    </xf>
    <xf numFmtId="177" fontId="7" fillId="18" borderId="39" xfId="0" applyNumberFormat="1" applyFont="1" applyFill="1" applyBorder="1" applyAlignment="1">
      <alignment vertical="center"/>
    </xf>
    <xf numFmtId="0" fontId="7" fillId="0" borderId="64" xfId="0" applyFont="1" applyBorder="1" applyAlignment="1">
      <alignment vertical="center"/>
    </xf>
    <xf numFmtId="177" fontId="7" fillId="17" borderId="33" xfId="0" applyNumberFormat="1" applyFont="1" applyFill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vertical="center"/>
    </xf>
    <xf numFmtId="177" fontId="7" fillId="21" borderId="19" xfId="0" applyNumberFormat="1" applyFont="1" applyFill="1" applyBorder="1" applyAlignment="1">
      <alignment vertical="center"/>
    </xf>
    <xf numFmtId="177" fontId="7" fillId="14" borderId="19" xfId="0" applyNumberFormat="1" applyFont="1" applyFill="1" applyBorder="1" applyAlignment="1">
      <alignment vertical="center"/>
    </xf>
    <xf numFmtId="177" fontId="7" fillId="18" borderId="19" xfId="0" applyNumberFormat="1" applyFont="1" applyFill="1" applyBorder="1" applyAlignment="1">
      <alignment vertical="center"/>
    </xf>
    <xf numFmtId="177" fontId="7" fillId="18" borderId="20" xfId="0" applyNumberFormat="1" applyFont="1" applyFill="1" applyBorder="1" applyAlignment="1">
      <alignment vertical="center"/>
    </xf>
    <xf numFmtId="0" fontId="7" fillId="9" borderId="77" xfId="0" applyFont="1" applyFill="1" applyBorder="1" applyAlignment="1">
      <alignment vertical="center"/>
    </xf>
    <xf numFmtId="177" fontId="7" fillId="9" borderId="61" xfId="0" applyNumberFormat="1" applyFont="1" applyFill="1" applyBorder="1" applyAlignment="1">
      <alignment vertical="center"/>
    </xf>
    <xf numFmtId="177" fontId="7" fillId="9" borderId="57" xfId="0" applyNumberFormat="1" applyFont="1" applyFill="1" applyBorder="1" applyAlignment="1">
      <alignment vertical="center"/>
    </xf>
    <xf numFmtId="177" fontId="7" fillId="9" borderId="59" xfId="0" applyNumberFormat="1" applyFont="1" applyFill="1" applyBorder="1" applyAlignment="1">
      <alignment vertical="center"/>
    </xf>
    <xf numFmtId="177" fontId="7" fillId="9" borderId="60" xfId="0" applyNumberFormat="1" applyFont="1" applyFill="1" applyBorder="1" applyAlignment="1">
      <alignment vertical="center"/>
    </xf>
    <xf numFmtId="0" fontId="7" fillId="0" borderId="0" xfId="3" applyFont="1">
      <alignment vertical="center"/>
    </xf>
    <xf numFmtId="0" fontId="7" fillId="0" borderId="7" xfId="0" applyFont="1" applyBorder="1" applyAlignment="1">
      <alignment vertical="center"/>
    </xf>
    <xf numFmtId="177" fontId="7" fillId="20" borderId="55" xfId="0" applyNumberFormat="1" applyFont="1" applyFill="1" applyBorder="1" applyAlignment="1">
      <alignment vertical="center"/>
    </xf>
    <xf numFmtId="177" fontId="7" fillId="0" borderId="51" xfId="0" applyNumberFormat="1" applyFont="1" applyBorder="1" applyAlignment="1">
      <alignment vertical="center"/>
    </xf>
    <xf numFmtId="177" fontId="7" fillId="14" borderId="13" xfId="0" applyNumberFormat="1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177" fontId="7" fillId="20" borderId="25" xfId="0" applyNumberFormat="1" applyFont="1" applyFill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177" fontId="7" fillId="14" borderId="29" xfId="0" applyNumberFormat="1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177" fontId="7" fillId="20" borderId="33" xfId="0" applyNumberFormat="1" applyFont="1" applyFill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14" borderId="23" xfId="0" applyNumberFormat="1" applyFont="1" applyFill="1" applyBorder="1" applyAlignment="1">
      <alignment vertical="center"/>
    </xf>
    <xf numFmtId="0" fontId="7" fillId="9" borderId="56" xfId="0" applyFont="1" applyFill="1" applyBorder="1" applyAlignment="1">
      <alignment vertical="center"/>
    </xf>
    <xf numFmtId="0" fontId="7" fillId="0" borderId="62" xfId="1" applyNumberFormat="1" applyFont="1" applyBorder="1" applyAlignment="1" applyProtection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30" xfId="0" applyNumberFormat="1" applyFont="1" applyBorder="1" applyAlignment="1">
      <alignment vertical="center"/>
    </xf>
    <xf numFmtId="177" fontId="7" fillId="0" borderId="22" xfId="0" applyNumberFormat="1" applyFont="1" applyBorder="1" applyAlignment="1">
      <alignment vertical="center"/>
    </xf>
    <xf numFmtId="177" fontId="7" fillId="9" borderId="58" xfId="0" applyNumberFormat="1" applyFont="1" applyFill="1" applyBorder="1" applyAlignment="1">
      <alignment vertical="center"/>
    </xf>
    <xf numFmtId="177" fontId="7" fillId="9" borderId="78" xfId="0" applyNumberFormat="1" applyFont="1" applyFill="1" applyBorder="1" applyAlignment="1">
      <alignment vertical="center"/>
    </xf>
    <xf numFmtId="38" fontId="12" fillId="0" borderId="0" xfId="1" applyFont="1" applyAlignment="1" applyProtection="1">
      <alignment vertical="center"/>
    </xf>
    <xf numFmtId="38" fontId="13" fillId="0" borderId="0" xfId="1" applyFont="1" applyAlignment="1" applyProtection="1"/>
    <xf numFmtId="38" fontId="13" fillId="0" borderId="0" xfId="1" applyFont="1" applyAlignment="1" applyProtection="1">
      <alignment horizontal="right"/>
    </xf>
    <xf numFmtId="38" fontId="7" fillId="16" borderId="0" xfId="1" applyFont="1" applyFill="1" applyBorder="1" applyAlignment="1" applyProtection="1">
      <alignment vertical="center" textRotation="255" wrapText="1"/>
    </xf>
    <xf numFmtId="38" fontId="11" fillId="16" borderId="17" xfId="1" applyFont="1" applyFill="1" applyBorder="1" applyAlignment="1" applyProtection="1">
      <alignment vertical="center" textRotation="255"/>
    </xf>
    <xf numFmtId="38" fontId="11" fillId="16" borderId="18" xfId="1" applyFont="1" applyFill="1" applyBorder="1" applyAlignment="1" applyProtection="1">
      <alignment vertical="center" textRotation="255"/>
    </xf>
    <xf numFmtId="38" fontId="11" fillId="13" borderId="30" xfId="1" applyFont="1" applyFill="1" applyBorder="1" applyAlignment="1" applyProtection="1">
      <alignment vertical="center" textRotation="255"/>
    </xf>
    <xf numFmtId="38" fontId="11" fillId="13" borderId="23" xfId="1" applyFont="1" applyFill="1" applyBorder="1" applyAlignment="1" applyProtection="1">
      <alignment vertical="center" textRotation="255"/>
    </xf>
    <xf numFmtId="38" fontId="7" fillId="14" borderId="23" xfId="1" applyFont="1" applyFill="1" applyBorder="1" applyAlignment="1" applyProtection="1">
      <alignment vertical="center" textRotation="255"/>
    </xf>
    <xf numFmtId="38" fontId="7" fillId="20" borderId="75" xfId="1" applyFont="1" applyFill="1" applyBorder="1" applyAlignment="1" applyProtection="1">
      <alignment vertical="center" textRotation="255"/>
    </xf>
    <xf numFmtId="38" fontId="7" fillId="4" borderId="69" xfId="1" applyFont="1" applyFill="1" applyBorder="1" applyAlignment="1" applyProtection="1">
      <alignment horizontal="center" vertical="center" wrapText="1"/>
    </xf>
    <xf numFmtId="38" fontId="7" fillId="16" borderId="69" xfId="1" applyFont="1" applyFill="1" applyBorder="1" applyAlignment="1" applyProtection="1">
      <alignment vertical="center" textRotation="255" wrapText="1"/>
    </xf>
    <xf numFmtId="38" fontId="7" fillId="16" borderId="73" xfId="1" applyFont="1" applyFill="1" applyBorder="1" applyAlignment="1" applyProtection="1">
      <alignment vertical="center" textRotation="255" wrapText="1"/>
    </xf>
    <xf numFmtId="38" fontId="7" fillId="3" borderId="41" xfId="1" applyFont="1" applyFill="1" applyBorder="1" applyAlignment="1" applyProtection="1">
      <alignment vertical="center" textRotation="255" shrinkToFit="1"/>
    </xf>
    <xf numFmtId="38" fontId="7" fillId="16" borderId="69" xfId="1" applyFont="1" applyFill="1" applyBorder="1" applyAlignment="1" applyProtection="1">
      <alignment vertical="center" textRotation="255" shrinkToFit="1"/>
    </xf>
    <xf numFmtId="38" fontId="7" fillId="13" borderId="69" xfId="1" applyFont="1" applyFill="1" applyBorder="1" applyAlignment="1" applyProtection="1">
      <alignment vertical="center" textRotation="255" wrapText="1"/>
    </xf>
    <xf numFmtId="38" fontId="7" fillId="14" borderId="1" xfId="1" applyFont="1" applyFill="1" applyBorder="1" applyAlignment="1" applyProtection="1">
      <alignment vertical="center" textRotation="255" wrapText="1"/>
    </xf>
    <xf numFmtId="38" fontId="7" fillId="8" borderId="69" xfId="1" applyFont="1" applyFill="1" applyBorder="1" applyAlignment="1" applyProtection="1">
      <alignment vertical="center" textRotation="255" wrapText="1"/>
    </xf>
    <xf numFmtId="38" fontId="7" fillId="12" borderId="69" xfId="1" applyFont="1" applyFill="1" applyBorder="1" applyAlignment="1" applyProtection="1">
      <alignment vertical="center" textRotation="255" wrapText="1"/>
    </xf>
    <xf numFmtId="38" fontId="7" fillId="16" borderId="69" xfId="1" applyFont="1" applyFill="1" applyBorder="1" applyAlignment="1" applyProtection="1">
      <alignment vertical="center" textRotation="255"/>
    </xf>
    <xf numFmtId="38" fontId="7" fillId="16" borderId="74" xfId="1" applyFont="1" applyFill="1" applyBorder="1" applyAlignment="1" applyProtection="1">
      <alignment vertical="center" textRotation="255"/>
    </xf>
    <xf numFmtId="0" fontId="7" fillId="0" borderId="70" xfId="1" applyNumberFormat="1" applyFont="1" applyBorder="1" applyAlignment="1" applyProtection="1">
      <alignment vertical="center"/>
    </xf>
    <xf numFmtId="38" fontId="7" fillId="20" borderId="13" xfId="1" applyFont="1" applyFill="1" applyBorder="1" applyAlignment="1" applyProtection="1">
      <alignment vertical="center"/>
    </xf>
    <xf numFmtId="38" fontId="7" fillId="4" borderId="50" xfId="1" applyFont="1" applyFill="1" applyBorder="1" applyAlignment="1" applyProtection="1">
      <alignment vertical="center" wrapText="1"/>
    </xf>
    <xf numFmtId="38" fontId="7" fillId="0" borderId="50" xfId="1" applyFont="1" applyBorder="1" applyAlignment="1" applyProtection="1">
      <alignment vertical="center" wrapText="1"/>
    </xf>
    <xf numFmtId="38" fontId="7" fillId="3" borderId="40" xfId="1" applyFont="1" applyFill="1" applyBorder="1" applyAlignment="1" applyProtection="1">
      <alignment vertical="center" shrinkToFit="1"/>
    </xf>
    <xf numFmtId="38" fontId="7" fillId="0" borderId="53" xfId="1" applyFont="1" applyFill="1" applyBorder="1" applyAlignment="1" applyProtection="1">
      <alignment vertical="center" shrinkToFit="1"/>
    </xf>
    <xf numFmtId="38" fontId="7" fillId="13" borderId="53" xfId="1" applyFont="1" applyFill="1" applyBorder="1" applyAlignment="1" applyProtection="1">
      <alignment vertical="center" wrapText="1"/>
    </xf>
    <xf numFmtId="38" fontId="7" fillId="14" borderId="53" xfId="1" applyFont="1" applyFill="1" applyBorder="1" applyAlignment="1" applyProtection="1">
      <alignment vertical="center" wrapText="1"/>
    </xf>
    <xf numFmtId="38" fontId="7" fillId="8" borderId="53" xfId="1" applyFont="1" applyFill="1" applyBorder="1" applyAlignment="1" applyProtection="1">
      <alignment vertical="center" wrapText="1"/>
    </xf>
    <xf numFmtId="38" fontId="7" fillId="0" borderId="53" xfId="1" applyFont="1" applyFill="1" applyBorder="1" applyAlignment="1" applyProtection="1">
      <alignment vertical="center" wrapText="1"/>
    </xf>
    <xf numFmtId="38" fontId="7" fillId="12" borderId="53" xfId="1" applyFont="1" applyFill="1" applyBorder="1" applyAlignment="1" applyProtection="1">
      <alignment vertical="center" wrapText="1"/>
    </xf>
    <xf numFmtId="38" fontId="7" fillId="0" borderId="53" xfId="1" applyFont="1" applyFill="1" applyBorder="1" applyAlignment="1" applyProtection="1">
      <alignment vertical="center"/>
    </xf>
    <xf numFmtId="38" fontId="7" fillId="0" borderId="54" xfId="1" applyFont="1" applyFill="1" applyBorder="1" applyAlignment="1" applyProtection="1">
      <alignment vertical="center"/>
    </xf>
    <xf numFmtId="0" fontId="6" fillId="0" borderId="26" xfId="3" applyFont="1" applyBorder="1" applyAlignment="1">
      <alignment vertical="center" shrinkToFit="1"/>
    </xf>
    <xf numFmtId="38" fontId="7" fillId="20" borderId="29" xfId="1" applyFont="1" applyFill="1" applyBorder="1" applyAlignment="1" applyProtection="1">
      <alignment vertical="center"/>
    </xf>
    <xf numFmtId="38" fontId="7" fillId="4" borderId="26" xfId="1" applyFont="1" applyFill="1" applyBorder="1" applyAlignment="1" applyProtection="1">
      <alignment vertical="center" wrapText="1"/>
    </xf>
    <xf numFmtId="38" fontId="7" fillId="0" borderId="26" xfId="1" applyFont="1" applyBorder="1" applyAlignment="1" applyProtection="1">
      <alignment vertical="center" wrapText="1"/>
    </xf>
    <xf numFmtId="38" fontId="7" fillId="3" borderId="25" xfId="1" applyFont="1" applyFill="1" applyBorder="1" applyAlignment="1" applyProtection="1">
      <alignment vertical="center" shrinkToFit="1"/>
    </xf>
    <xf numFmtId="38" fontId="7" fillId="0" borderId="26" xfId="1" applyFont="1" applyFill="1" applyBorder="1" applyAlignment="1" applyProtection="1">
      <alignment vertical="center" shrinkToFit="1"/>
    </xf>
    <xf numFmtId="38" fontId="7" fillId="13" borderId="26" xfId="1" applyFont="1" applyFill="1" applyBorder="1" applyAlignment="1" applyProtection="1">
      <alignment vertical="center" wrapText="1"/>
    </xf>
    <xf numFmtId="38" fontId="7" fillId="14" borderId="26" xfId="1" applyFont="1" applyFill="1" applyBorder="1" applyAlignment="1" applyProtection="1">
      <alignment vertical="center" wrapText="1"/>
    </xf>
    <xf numFmtId="38" fontId="7" fillId="8" borderId="26" xfId="1" applyFont="1" applyFill="1" applyBorder="1" applyAlignment="1" applyProtection="1">
      <alignment vertical="center" wrapText="1"/>
    </xf>
    <xf numFmtId="38" fontId="7" fillId="0" borderId="26" xfId="1" applyFont="1" applyFill="1" applyBorder="1" applyAlignment="1" applyProtection="1">
      <alignment vertical="center" wrapText="1"/>
    </xf>
    <xf numFmtId="38" fontId="7" fillId="12" borderId="26" xfId="1" applyFont="1" applyFill="1" applyBorder="1" applyAlignment="1" applyProtection="1">
      <alignment vertical="center" wrapText="1"/>
    </xf>
    <xf numFmtId="38" fontId="7" fillId="0" borderId="39" xfId="1" applyFont="1" applyFill="1" applyBorder="1" applyAlignment="1" applyProtection="1">
      <alignment vertical="center"/>
    </xf>
    <xf numFmtId="0" fontId="7" fillId="0" borderId="66" xfId="1" applyNumberFormat="1" applyFont="1" applyBorder="1" applyAlignment="1" applyProtection="1">
      <alignment vertical="center"/>
    </xf>
    <xf numFmtId="38" fontId="7" fillId="20" borderId="44" xfId="1" applyFont="1" applyFill="1" applyBorder="1" applyAlignment="1" applyProtection="1">
      <alignment vertical="center"/>
    </xf>
    <xf numFmtId="38" fontId="7" fillId="4" borderId="42" xfId="1" applyFont="1" applyFill="1" applyBorder="1" applyAlignment="1" applyProtection="1">
      <alignment vertical="center" wrapText="1"/>
    </xf>
    <xf numFmtId="38" fontId="7" fillId="0" borderId="42" xfId="1" applyFont="1" applyBorder="1" applyAlignment="1" applyProtection="1">
      <alignment vertical="center" wrapText="1"/>
    </xf>
    <xf numFmtId="38" fontId="7" fillId="3" borderId="52" xfId="1" applyFont="1" applyFill="1" applyBorder="1" applyAlignment="1" applyProtection="1">
      <alignment vertical="center" shrinkToFit="1"/>
    </xf>
    <xf numFmtId="38" fontId="7" fillId="0" borderId="42" xfId="1" applyFont="1" applyFill="1" applyBorder="1" applyAlignment="1" applyProtection="1">
      <alignment vertical="center" shrinkToFit="1"/>
    </xf>
    <xf numFmtId="38" fontId="7" fillId="13" borderId="42" xfId="1" applyFont="1" applyFill="1" applyBorder="1" applyAlignment="1" applyProtection="1">
      <alignment vertical="center" wrapText="1"/>
    </xf>
    <xf numFmtId="38" fontId="7" fillId="14" borderId="42" xfId="1" applyFont="1" applyFill="1" applyBorder="1" applyAlignment="1" applyProtection="1">
      <alignment vertical="center" wrapText="1"/>
    </xf>
    <xf numFmtId="38" fontId="7" fillId="8" borderId="42" xfId="1" applyFont="1" applyFill="1" applyBorder="1" applyAlignment="1" applyProtection="1">
      <alignment vertical="center" wrapText="1"/>
    </xf>
    <xf numFmtId="38" fontId="7" fillId="0" borderId="42" xfId="1" applyFont="1" applyFill="1" applyBorder="1" applyAlignment="1" applyProtection="1">
      <alignment vertical="center" wrapText="1"/>
    </xf>
    <xf numFmtId="38" fontId="7" fillId="12" borderId="42" xfId="1" applyFont="1" applyFill="1" applyBorder="1" applyAlignment="1" applyProtection="1">
      <alignment vertical="center" wrapText="1"/>
    </xf>
    <xf numFmtId="38" fontId="7" fillId="0" borderId="43" xfId="1" applyFont="1" applyFill="1" applyBorder="1" applyAlignment="1" applyProtection="1">
      <alignment vertical="center"/>
    </xf>
    <xf numFmtId="0" fontId="7" fillId="9" borderId="49" xfId="1" applyNumberFormat="1" applyFont="1" applyFill="1" applyBorder="1" applyAlignment="1" applyProtection="1">
      <alignment vertical="center" shrinkToFit="1"/>
    </xf>
    <xf numFmtId="38" fontId="7" fillId="9" borderId="75" xfId="1" applyFont="1" applyFill="1" applyBorder="1" applyAlignment="1" applyProtection="1">
      <alignment vertical="center" shrinkToFit="1"/>
    </xf>
    <xf numFmtId="38" fontId="7" fillId="9" borderId="69" xfId="1" applyFont="1" applyFill="1" applyBorder="1" applyAlignment="1" applyProtection="1">
      <alignment vertical="center" shrinkToFit="1"/>
    </xf>
    <xf numFmtId="38" fontId="7" fillId="9" borderId="41" xfId="1" applyFont="1" applyFill="1" applyBorder="1" applyAlignment="1" applyProtection="1">
      <alignment vertical="center" shrinkToFit="1"/>
    </xf>
    <xf numFmtId="38" fontId="7" fillId="9" borderId="74" xfId="1" applyFont="1" applyFill="1" applyBorder="1" applyAlignment="1" applyProtection="1">
      <alignment vertical="center" shrinkToFit="1"/>
    </xf>
    <xf numFmtId="0" fontId="6" fillId="0" borderId="0" xfId="3" applyFont="1" applyAlignment="1">
      <alignment horizontal="right" vertical="center" shrinkToFit="1"/>
    </xf>
    <xf numFmtId="177" fontId="7" fillId="21" borderId="13" xfId="0" applyNumberFormat="1" applyFont="1" applyFill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7" fontId="7" fillId="21" borderId="29" xfId="0" applyNumberFormat="1" applyFont="1" applyFill="1" applyBorder="1" applyAlignment="1">
      <alignment vertical="center"/>
    </xf>
    <xf numFmtId="177" fontId="7" fillId="0" borderId="63" xfId="0" applyNumberFormat="1" applyFont="1" applyBorder="1" applyAlignment="1">
      <alignment vertical="center"/>
    </xf>
    <xf numFmtId="177" fontId="7" fillId="21" borderId="23" xfId="0" applyNumberFormat="1" applyFont="1" applyFill="1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177" fontId="7" fillId="22" borderId="50" xfId="0" applyNumberFormat="1" applyFont="1" applyFill="1" applyBorder="1" applyAlignment="1">
      <alignment vertical="center"/>
    </xf>
    <xf numFmtId="177" fontId="7" fillId="22" borderId="26" xfId="0" applyNumberFormat="1" applyFont="1" applyFill="1" applyBorder="1" applyAlignment="1">
      <alignment vertical="center"/>
    </xf>
    <xf numFmtId="177" fontId="7" fillId="22" borderId="19" xfId="0" applyNumberFormat="1" applyFont="1" applyFill="1" applyBorder="1" applyAlignment="1">
      <alignment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6" fillId="0" borderId="0" xfId="0" applyNumberFormat="1" applyFont="1"/>
    <xf numFmtId="176" fontId="6" fillId="0" borderId="0" xfId="0" applyNumberFormat="1" applyFont="1"/>
    <xf numFmtId="38" fontId="7" fillId="20" borderId="41" xfId="1" applyFont="1" applyFill="1" applyBorder="1" applyAlignment="1" applyProtection="1">
      <alignment vertical="center" textRotation="255"/>
    </xf>
    <xf numFmtId="38" fontId="7" fillId="16" borderId="74" xfId="1" applyFont="1" applyFill="1" applyBorder="1" applyAlignment="1" applyProtection="1">
      <alignment vertical="center" textRotation="255" wrapText="1"/>
    </xf>
    <xf numFmtId="38" fontId="7" fillId="20" borderId="55" xfId="1" applyFont="1" applyFill="1" applyBorder="1" applyAlignment="1" applyProtection="1">
      <alignment vertical="center"/>
    </xf>
    <xf numFmtId="38" fontId="7" fillId="0" borderId="51" xfId="1" applyFont="1" applyBorder="1" applyAlignment="1" applyProtection="1">
      <alignment vertical="center" wrapText="1"/>
    </xf>
    <xf numFmtId="38" fontId="7" fillId="20" borderId="25" xfId="1" applyFont="1" applyFill="1" applyBorder="1" applyAlignment="1" applyProtection="1">
      <alignment vertical="center"/>
    </xf>
    <xf numFmtId="38" fontId="7" fillId="0" borderId="39" xfId="1" applyFont="1" applyBorder="1" applyAlignment="1" applyProtection="1">
      <alignment vertical="center" wrapText="1"/>
    </xf>
    <xf numFmtId="38" fontId="7" fillId="20" borderId="52" xfId="1" applyFont="1" applyFill="1" applyBorder="1" applyAlignment="1" applyProtection="1">
      <alignment vertical="center"/>
    </xf>
    <xf numFmtId="38" fontId="7" fillId="0" borderId="43" xfId="1" applyFont="1" applyBorder="1" applyAlignment="1" applyProtection="1">
      <alignment vertical="center" wrapText="1"/>
    </xf>
    <xf numFmtId="176" fontId="7" fillId="0" borderId="52" xfId="2" applyNumberFormat="1" applyFont="1" applyBorder="1" applyAlignment="1">
      <alignment vertical="center" wrapText="1" shrinkToFit="1"/>
    </xf>
    <xf numFmtId="176" fontId="7" fillId="0" borderId="42" xfId="2" applyNumberFormat="1" applyFont="1" applyBorder="1" applyAlignment="1">
      <alignment vertical="center" wrapText="1" shrinkToFit="1"/>
    </xf>
    <xf numFmtId="176" fontId="7" fillId="0" borderId="43" xfId="2" applyNumberFormat="1" applyFont="1" applyBorder="1" applyAlignment="1">
      <alignment vertical="center" wrapText="1" shrinkToFit="1"/>
    </xf>
    <xf numFmtId="177" fontId="7" fillId="22" borderId="55" xfId="0" applyNumberFormat="1" applyFont="1" applyFill="1" applyBorder="1" applyAlignment="1">
      <alignment vertical="center"/>
    </xf>
    <xf numFmtId="177" fontId="7" fillId="22" borderId="25" xfId="0" applyNumberFormat="1" applyFont="1" applyFill="1" applyBorder="1" applyAlignment="1">
      <alignment vertical="center"/>
    </xf>
    <xf numFmtId="177" fontId="7" fillId="22" borderId="3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shrinkToFit="1"/>
    </xf>
    <xf numFmtId="176" fontId="15" fillId="9" borderId="42" xfId="0" applyNumberFormat="1" applyFont="1" applyFill="1" applyBorder="1" applyAlignment="1">
      <alignment horizontal="center" vertical="center" textRotation="255" wrapText="1"/>
    </xf>
    <xf numFmtId="177" fontId="15" fillId="9" borderId="42" xfId="0" applyNumberFormat="1" applyFont="1" applyFill="1" applyBorder="1" applyAlignment="1">
      <alignment horizontal="center" vertical="center" textRotation="255" wrapText="1"/>
    </xf>
    <xf numFmtId="177" fontId="15" fillId="9" borderId="52" xfId="0" applyNumberFormat="1" applyFont="1" applyFill="1" applyBorder="1" applyAlignment="1">
      <alignment horizontal="center" vertical="center" textRotation="255" wrapText="1"/>
    </xf>
    <xf numFmtId="0" fontId="4" fillId="9" borderId="71" xfId="2" applyFont="1" applyFill="1" applyBorder="1" applyAlignment="1">
      <alignment vertical="center" shrinkToFit="1"/>
    </xf>
    <xf numFmtId="176" fontId="4" fillId="0" borderId="53" xfId="0" applyNumberFormat="1" applyFont="1" applyBorder="1" applyAlignment="1">
      <alignment horizontal="right"/>
    </xf>
    <xf numFmtId="4" fontId="4" fillId="0" borderId="50" xfId="0" applyNumberFormat="1" applyFont="1" applyBorder="1" applyAlignment="1">
      <alignment horizontal="right"/>
    </xf>
    <xf numFmtId="178" fontId="4" fillId="0" borderId="18" xfId="0" applyNumberFormat="1" applyFont="1" applyBorder="1" applyAlignment="1">
      <alignment horizontal="right"/>
    </xf>
    <xf numFmtId="179" fontId="4" fillId="0" borderId="50" xfId="1" applyNumberFormat="1" applyFont="1" applyFill="1" applyBorder="1" applyAlignment="1">
      <alignment horizontal="right"/>
    </xf>
    <xf numFmtId="179" fontId="4" fillId="0" borderId="51" xfId="1" applyNumberFormat="1" applyFont="1" applyFill="1" applyBorder="1" applyAlignment="1">
      <alignment horizontal="right"/>
    </xf>
    <xf numFmtId="0" fontId="4" fillId="9" borderId="62" xfId="2" applyFont="1" applyFill="1" applyBorder="1" applyAlignment="1">
      <alignment vertical="center" shrinkToFit="1"/>
    </xf>
    <xf numFmtId="176" fontId="4" fillId="0" borderId="26" xfId="0" applyNumberFormat="1" applyFont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178" fontId="4" fillId="0" borderId="26" xfId="0" applyNumberFormat="1" applyFont="1" applyBorder="1" applyAlignment="1">
      <alignment horizontal="right"/>
    </xf>
    <xf numFmtId="179" fontId="4" fillId="0" borderId="26" xfId="0" applyNumberFormat="1" applyFont="1" applyBorder="1" applyAlignment="1">
      <alignment horizontal="right"/>
    </xf>
    <xf numFmtId="0" fontId="4" fillId="9" borderId="66" xfId="2" applyFont="1" applyFill="1" applyBorder="1" applyAlignment="1">
      <alignment vertical="center" shrinkToFit="1"/>
    </xf>
    <xf numFmtId="176" fontId="4" fillId="0" borderId="42" xfId="0" applyNumberFormat="1" applyFont="1" applyBorder="1" applyAlignment="1">
      <alignment horizontal="right"/>
    </xf>
    <xf numFmtId="4" fontId="4" fillId="0" borderId="42" xfId="0" applyNumberFormat="1" applyFont="1" applyBorder="1" applyAlignment="1">
      <alignment horizontal="right"/>
    </xf>
    <xf numFmtId="178" fontId="4" fillId="0" borderId="42" xfId="0" applyNumberFormat="1" applyFont="1" applyBorder="1" applyAlignment="1">
      <alignment horizontal="right"/>
    </xf>
    <xf numFmtId="179" fontId="4" fillId="0" borderId="42" xfId="0" applyNumberFormat="1" applyFont="1" applyBorder="1" applyAlignment="1">
      <alignment horizontal="right"/>
    </xf>
    <xf numFmtId="4" fontId="4" fillId="0" borderId="53" xfId="0" applyNumberFormat="1" applyFont="1" applyBorder="1" applyAlignment="1">
      <alignment horizontal="right"/>
    </xf>
    <xf numFmtId="178" fontId="4" fillId="0" borderId="53" xfId="0" applyNumberFormat="1" applyFont="1" applyBorder="1" applyAlignment="1">
      <alignment horizontal="right"/>
    </xf>
    <xf numFmtId="179" fontId="4" fillId="0" borderId="53" xfId="0" applyNumberFormat="1" applyFont="1" applyBorder="1" applyAlignment="1">
      <alignment horizontal="right"/>
    </xf>
    <xf numFmtId="38" fontId="4" fillId="9" borderId="71" xfId="1" applyFont="1" applyFill="1" applyBorder="1" applyAlignment="1" applyProtection="1">
      <alignment vertical="center" shrinkToFit="1"/>
    </xf>
    <xf numFmtId="38" fontId="17" fillId="9" borderId="62" xfId="1" applyFont="1" applyFill="1" applyBorder="1" applyAlignment="1" applyProtection="1">
      <alignment vertical="center" shrinkToFit="1"/>
    </xf>
    <xf numFmtId="38" fontId="4" fillId="9" borderId="62" xfId="1" applyFont="1" applyFill="1" applyBorder="1" applyAlignment="1" applyProtection="1">
      <alignment vertical="center" shrinkToFit="1"/>
    </xf>
    <xf numFmtId="38" fontId="4" fillId="9" borderId="66" xfId="1" applyFont="1" applyFill="1" applyBorder="1" applyAlignment="1" applyProtection="1">
      <alignment vertical="center" shrinkToFit="1"/>
    </xf>
    <xf numFmtId="0" fontId="4" fillId="9" borderId="64" xfId="2" applyFont="1" applyFill="1" applyBorder="1" applyAlignment="1">
      <alignment vertical="center" shrinkToFit="1"/>
    </xf>
    <xf numFmtId="176" fontId="4" fillId="0" borderId="19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178" fontId="4" fillId="0" borderId="19" xfId="0" applyNumberFormat="1" applyFont="1" applyBorder="1" applyAlignment="1">
      <alignment horizontal="right"/>
    </xf>
    <xf numFmtId="179" fontId="4" fillId="0" borderId="19" xfId="0" applyNumberFormat="1" applyFont="1" applyBorder="1" applyAlignment="1">
      <alignment horizontal="right"/>
    </xf>
    <xf numFmtId="0" fontId="4" fillId="9" borderId="56" xfId="2" applyFont="1" applyFill="1" applyBorder="1" applyAlignment="1">
      <alignment vertical="center" shrinkToFit="1"/>
    </xf>
    <xf numFmtId="176" fontId="4" fillId="0" borderId="57" xfId="0" applyNumberFormat="1" applyFont="1" applyBorder="1" applyAlignment="1">
      <alignment horizontal="right"/>
    </xf>
    <xf numFmtId="4" fontId="4" fillId="0" borderId="57" xfId="0" applyNumberFormat="1" applyFont="1" applyBorder="1" applyAlignment="1">
      <alignment horizontal="right"/>
    </xf>
    <xf numFmtId="178" fontId="4" fillId="0" borderId="57" xfId="0" applyNumberFormat="1" applyFont="1" applyBorder="1" applyAlignment="1">
      <alignment horizontal="right"/>
    </xf>
    <xf numFmtId="179" fontId="4" fillId="0" borderId="57" xfId="0" applyNumberFormat="1" applyFont="1" applyBorder="1" applyAlignment="1">
      <alignment horizontal="right"/>
    </xf>
    <xf numFmtId="179" fontId="4" fillId="0" borderId="65" xfId="0" applyNumberFormat="1" applyFont="1" applyBorder="1" applyAlignment="1">
      <alignment horizontal="right"/>
    </xf>
    <xf numFmtId="176" fontId="15" fillId="9" borderId="76" xfId="0" applyNumberFormat="1" applyFont="1" applyFill="1" applyBorder="1" applyAlignment="1">
      <alignment horizontal="center" vertical="center" textRotation="255" wrapText="1"/>
    </xf>
    <xf numFmtId="176" fontId="4" fillId="0" borderId="30" xfId="0" applyNumberFormat="1" applyFont="1" applyBorder="1" applyAlignment="1">
      <alignment horizontal="right"/>
    </xf>
    <xf numFmtId="176" fontId="15" fillId="9" borderId="79" xfId="0" applyNumberFormat="1" applyFont="1" applyFill="1" applyBorder="1" applyAlignment="1">
      <alignment horizontal="center" vertical="center" textRotation="255" wrapText="1"/>
    </xf>
    <xf numFmtId="176" fontId="4" fillId="0" borderId="65" xfId="0" applyNumberFormat="1" applyFont="1" applyBorder="1" applyAlignment="1">
      <alignment horizontal="right"/>
    </xf>
    <xf numFmtId="176" fontId="4" fillId="0" borderId="63" xfId="0" applyNumberFormat="1" applyFont="1" applyBorder="1" applyAlignment="1">
      <alignment horizontal="right"/>
    </xf>
    <xf numFmtId="176" fontId="4" fillId="0" borderId="79" xfId="0" applyNumberFormat="1" applyFont="1" applyBorder="1" applyAlignment="1">
      <alignment horizontal="right"/>
    </xf>
    <xf numFmtId="176" fontId="4" fillId="0" borderId="31" xfId="0" applyNumberFormat="1" applyFont="1" applyBorder="1" applyAlignment="1">
      <alignment horizontal="right"/>
    </xf>
    <xf numFmtId="176" fontId="4" fillId="0" borderId="58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6" fontId="4" fillId="0" borderId="5" xfId="1" applyNumberFormat="1" applyFont="1" applyFill="1" applyBorder="1" applyAlignment="1">
      <alignment horizontal="right"/>
    </xf>
    <xf numFmtId="179" fontId="4" fillId="0" borderId="0" xfId="1" applyNumberFormat="1" applyFont="1" applyFill="1" applyBorder="1" applyAlignment="1">
      <alignment horizontal="right"/>
    </xf>
    <xf numFmtId="179" fontId="4" fillId="0" borderId="63" xfId="0" applyNumberFormat="1" applyFont="1" applyBorder="1" applyAlignment="1">
      <alignment horizontal="right"/>
    </xf>
    <xf numFmtId="176" fontId="4" fillId="0" borderId="50" xfId="1" applyNumberFormat="1" applyFont="1" applyFill="1" applyBorder="1" applyAlignment="1">
      <alignment horizontal="right"/>
    </xf>
    <xf numFmtId="0" fontId="4" fillId="9" borderId="70" xfId="2" applyFont="1" applyFill="1" applyBorder="1" applyAlignment="1">
      <alignment vertical="center" shrinkToFit="1"/>
    </xf>
    <xf numFmtId="176" fontId="4" fillId="0" borderId="6" xfId="0" applyNumberFormat="1" applyFont="1" applyBorder="1" applyAlignment="1">
      <alignment horizontal="right"/>
    </xf>
    <xf numFmtId="178" fontId="4" fillId="0" borderId="50" xfId="0" applyNumberFormat="1" applyFont="1" applyBorder="1" applyAlignment="1">
      <alignment horizontal="right"/>
    </xf>
    <xf numFmtId="179" fontId="4" fillId="0" borderId="50" xfId="0" applyNumberFormat="1" applyFont="1" applyBorder="1" applyAlignment="1">
      <alignment horizontal="right"/>
    </xf>
    <xf numFmtId="179" fontId="4" fillId="0" borderId="50" xfId="0" applyNumberFormat="1" applyFont="1" applyBorder="1" applyAlignment="1">
      <alignment horizontal="right" shrinkToFit="1"/>
    </xf>
    <xf numFmtId="177" fontId="15" fillId="9" borderId="33" xfId="0" applyNumberFormat="1" applyFont="1" applyFill="1" applyBorder="1" applyAlignment="1">
      <alignment horizontal="center" vertical="center" textRotation="255" wrapText="1"/>
    </xf>
    <xf numFmtId="176" fontId="15" fillId="9" borderId="19" xfId="0" applyNumberFormat="1" applyFont="1" applyFill="1" applyBorder="1" applyAlignment="1">
      <alignment horizontal="center" vertical="center" textRotation="255" wrapText="1"/>
    </xf>
    <xf numFmtId="177" fontId="15" fillId="9" borderId="19" xfId="0" applyNumberFormat="1" applyFont="1" applyFill="1" applyBorder="1" applyAlignment="1">
      <alignment horizontal="center" vertical="center" textRotation="255" wrapText="1"/>
    </xf>
    <xf numFmtId="176" fontId="15" fillId="9" borderId="20" xfId="0" applyNumberFormat="1" applyFont="1" applyFill="1" applyBorder="1" applyAlignment="1">
      <alignment horizontal="center" vertical="center" textRotation="255" wrapText="1"/>
    </xf>
    <xf numFmtId="176" fontId="4" fillId="0" borderId="40" xfId="1" applyNumberFormat="1" applyFont="1" applyFill="1" applyBorder="1" applyAlignment="1">
      <alignment horizontal="right"/>
    </xf>
    <xf numFmtId="176" fontId="4" fillId="0" borderId="25" xfId="1" applyNumberFormat="1" applyFont="1" applyFill="1" applyBorder="1" applyAlignment="1">
      <alignment horizontal="right"/>
    </xf>
    <xf numFmtId="176" fontId="4" fillId="0" borderId="52" xfId="1" applyNumberFormat="1" applyFont="1" applyFill="1" applyBorder="1" applyAlignment="1">
      <alignment horizontal="right"/>
    </xf>
    <xf numFmtId="176" fontId="4" fillId="0" borderId="33" xfId="1" applyNumberFormat="1" applyFont="1" applyFill="1" applyBorder="1" applyAlignment="1">
      <alignment horizontal="right"/>
    </xf>
    <xf numFmtId="176" fontId="4" fillId="0" borderId="55" xfId="1" applyNumberFormat="1" applyFont="1" applyFill="1" applyBorder="1" applyAlignment="1">
      <alignment horizontal="right"/>
    </xf>
    <xf numFmtId="176" fontId="4" fillId="0" borderId="59" xfId="0" applyNumberFormat="1" applyFont="1" applyBorder="1" applyAlignment="1">
      <alignment horizontal="right"/>
    </xf>
    <xf numFmtId="178" fontId="4" fillId="0" borderId="40" xfId="0" applyNumberFormat="1" applyFont="1" applyBorder="1" applyAlignment="1">
      <alignment horizontal="right"/>
    </xf>
    <xf numFmtId="178" fontId="4" fillId="0" borderId="25" xfId="0" applyNumberFormat="1" applyFont="1" applyBorder="1" applyAlignment="1">
      <alignment horizontal="right"/>
    </xf>
    <xf numFmtId="178" fontId="4" fillId="0" borderId="52" xfId="0" applyNumberFormat="1" applyFont="1" applyBorder="1" applyAlignment="1">
      <alignment horizontal="right"/>
    </xf>
    <xf numFmtId="178" fontId="4" fillId="0" borderId="33" xfId="0" applyNumberFormat="1" applyFont="1" applyBorder="1" applyAlignment="1">
      <alignment horizontal="right"/>
    </xf>
    <xf numFmtId="178" fontId="4" fillId="0" borderId="55" xfId="0" applyNumberFormat="1" applyFont="1" applyBorder="1" applyAlignment="1">
      <alignment horizontal="right"/>
    </xf>
    <xf numFmtId="178" fontId="4" fillId="0" borderId="59" xfId="0" applyNumberFormat="1" applyFont="1" applyBorder="1" applyAlignment="1">
      <alignment horizontal="right"/>
    </xf>
    <xf numFmtId="176" fontId="4" fillId="0" borderId="7" xfId="1" applyNumberFormat="1" applyFont="1" applyFill="1" applyBorder="1" applyAlignment="1">
      <alignment horizontal="right"/>
    </xf>
    <xf numFmtId="40" fontId="4" fillId="0" borderId="25" xfId="1" applyNumberFormat="1" applyFont="1" applyFill="1" applyBorder="1" applyAlignment="1">
      <alignment horizontal="right"/>
    </xf>
    <xf numFmtId="40" fontId="4" fillId="0" borderId="52" xfId="1" applyNumberFormat="1" applyFont="1" applyFill="1" applyBorder="1" applyAlignment="1">
      <alignment horizontal="right"/>
    </xf>
    <xf numFmtId="40" fontId="4" fillId="0" borderId="40" xfId="1" applyNumberFormat="1" applyFont="1" applyFill="1" applyBorder="1" applyAlignment="1">
      <alignment horizontal="right"/>
    </xf>
    <xf numFmtId="40" fontId="4" fillId="0" borderId="33" xfId="1" applyNumberFormat="1" applyFont="1" applyFill="1" applyBorder="1" applyAlignment="1">
      <alignment horizontal="right"/>
    </xf>
    <xf numFmtId="40" fontId="4" fillId="0" borderId="55" xfId="1" applyNumberFormat="1" applyFont="1" applyFill="1" applyBorder="1" applyAlignment="1">
      <alignment horizontal="right"/>
    </xf>
    <xf numFmtId="40" fontId="4" fillId="0" borderId="59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20" borderId="80" xfId="1" applyFont="1" applyFill="1" applyBorder="1" applyAlignment="1" applyProtection="1">
      <alignment horizontal="center" vertical="center"/>
    </xf>
    <xf numFmtId="38" fontId="5" fillId="20" borderId="81" xfId="1" applyFont="1" applyFill="1" applyBorder="1" applyAlignment="1" applyProtection="1">
      <alignment horizontal="center" vertical="center"/>
    </xf>
    <xf numFmtId="38" fontId="5" fillId="20" borderId="82" xfId="1" applyFont="1" applyFill="1" applyBorder="1" applyAlignment="1" applyProtection="1">
      <alignment horizontal="center" vertical="center"/>
    </xf>
    <xf numFmtId="38" fontId="5" fillId="17" borderId="80" xfId="1" applyFont="1" applyFill="1" applyBorder="1" applyAlignment="1" applyProtection="1">
      <alignment horizontal="center" vertical="center" textRotation="255" justifyLastLine="1" shrinkToFit="1"/>
    </xf>
    <xf numFmtId="38" fontId="5" fillId="17" borderId="81" xfId="1" applyFont="1" applyFill="1" applyBorder="1" applyAlignment="1" applyProtection="1">
      <alignment horizontal="center" vertical="center" textRotation="255" justifyLastLine="1" shrinkToFit="1"/>
    </xf>
    <xf numFmtId="38" fontId="5" fillId="17" borderId="101" xfId="1" applyFont="1" applyFill="1" applyBorder="1" applyAlignment="1" applyProtection="1">
      <alignment horizontal="center" vertical="center" textRotation="255" justifyLastLine="1" shrinkToFit="1"/>
    </xf>
    <xf numFmtId="0" fontId="5" fillId="11" borderId="113" xfId="2" applyFont="1" applyFill="1" applyBorder="1" applyAlignment="1">
      <alignment horizontal="center" vertical="center"/>
    </xf>
    <xf numFmtId="0" fontId="5" fillId="11" borderId="81" xfId="2" applyFont="1" applyFill="1" applyBorder="1" applyAlignment="1">
      <alignment horizontal="center" vertical="center"/>
    </xf>
    <xf numFmtId="0" fontId="5" fillId="11" borderId="82" xfId="2" applyFont="1" applyFill="1" applyBorder="1" applyAlignment="1">
      <alignment horizontal="center" vertical="center"/>
    </xf>
    <xf numFmtId="38" fontId="5" fillId="0" borderId="80" xfId="1" applyFont="1" applyFill="1" applyBorder="1" applyAlignment="1" applyProtection="1">
      <alignment horizontal="center" vertical="center" textRotation="255" justifyLastLine="1" shrinkToFit="1"/>
    </xf>
    <xf numFmtId="38" fontId="5" fillId="0" borderId="81" xfId="1" applyFont="1" applyFill="1" applyBorder="1" applyAlignment="1" applyProtection="1">
      <alignment horizontal="center" vertical="center" textRotation="255" justifyLastLine="1" shrinkToFit="1"/>
    </xf>
    <xf numFmtId="38" fontId="5" fillId="0" borderId="96" xfId="1" applyFont="1" applyFill="1" applyBorder="1" applyAlignment="1" applyProtection="1">
      <alignment horizontal="center" vertical="center" textRotation="255" justifyLastLine="1" shrinkToFit="1"/>
    </xf>
    <xf numFmtId="38" fontId="5" fillId="0" borderId="82" xfId="1" applyFont="1" applyFill="1" applyBorder="1" applyAlignment="1" applyProtection="1">
      <alignment horizontal="center" vertical="center" textRotation="255" justifyLastLine="1" shrinkToFit="1"/>
    </xf>
    <xf numFmtId="38" fontId="5" fillId="16" borderId="80" xfId="1" applyFont="1" applyFill="1" applyBorder="1" applyAlignment="1" applyProtection="1">
      <alignment horizontal="center" vertical="center" textRotation="255" wrapText="1"/>
    </xf>
    <xf numFmtId="38" fontId="5" fillId="16" borderId="81" xfId="1" applyFont="1" applyFill="1" applyBorder="1" applyAlignment="1" applyProtection="1">
      <alignment horizontal="center" vertical="center" textRotation="255" wrapText="1"/>
    </xf>
    <xf numFmtId="38" fontId="5" fillId="7" borderId="80" xfId="1" applyFont="1" applyFill="1" applyBorder="1" applyAlignment="1" applyProtection="1">
      <alignment horizontal="center" vertical="center" shrinkToFit="1"/>
    </xf>
    <xf numFmtId="38" fontId="5" fillId="7" borderId="81" xfId="1" applyFont="1" applyFill="1" applyBorder="1" applyAlignment="1" applyProtection="1">
      <alignment horizontal="center" vertical="center" shrinkToFit="1"/>
    </xf>
    <xf numFmtId="38" fontId="5" fillId="7" borderId="96" xfId="1" applyFont="1" applyFill="1" applyBorder="1" applyAlignment="1" applyProtection="1">
      <alignment horizontal="center" vertical="center" shrinkToFit="1"/>
    </xf>
    <xf numFmtId="38" fontId="5" fillId="0" borderId="113" xfId="1" applyFont="1" applyFill="1" applyBorder="1" applyAlignment="1" applyProtection="1">
      <alignment horizontal="center" vertical="center" shrinkToFit="1"/>
    </xf>
    <xf numFmtId="38" fontId="5" fillId="0" borderId="81" xfId="1" applyFont="1" applyFill="1" applyBorder="1" applyAlignment="1" applyProtection="1">
      <alignment horizontal="center" vertical="center" shrinkToFit="1"/>
    </xf>
    <xf numFmtId="38" fontId="5" fillId="0" borderId="96" xfId="1" applyFont="1" applyFill="1" applyBorder="1" applyAlignment="1" applyProtection="1">
      <alignment horizontal="center" vertical="center" shrinkToFit="1"/>
    </xf>
    <xf numFmtId="38" fontId="5" fillId="0" borderId="82" xfId="1" applyFont="1" applyFill="1" applyBorder="1" applyAlignment="1" applyProtection="1">
      <alignment horizontal="center" vertical="center" shrinkToFit="1"/>
    </xf>
    <xf numFmtId="38" fontId="5" fillId="0" borderId="80" xfId="1" applyFont="1" applyFill="1" applyBorder="1" applyAlignment="1" applyProtection="1">
      <alignment horizontal="center" vertical="center" textRotation="255" wrapText="1"/>
    </xf>
    <xf numFmtId="38" fontId="5" fillId="0" borderId="81" xfId="1" applyFont="1" applyFill="1" applyBorder="1" applyAlignment="1" applyProtection="1">
      <alignment horizontal="center" vertical="center" textRotation="255" wrapText="1"/>
    </xf>
    <xf numFmtId="38" fontId="5" fillId="0" borderId="82" xfId="1" applyFont="1" applyFill="1" applyBorder="1" applyAlignment="1" applyProtection="1">
      <alignment horizontal="center" vertical="center"/>
    </xf>
    <xf numFmtId="38" fontId="5" fillId="6" borderId="80" xfId="1" applyFont="1" applyFill="1" applyBorder="1" applyAlignment="1" applyProtection="1">
      <alignment horizontal="center" vertical="center" textRotation="255" wrapText="1"/>
    </xf>
    <xf numFmtId="38" fontId="5" fillId="6" borderId="81" xfId="1" applyFont="1" applyFill="1" applyBorder="1" applyAlignment="1" applyProtection="1">
      <alignment horizontal="center" vertical="center" textRotation="255" wrapText="1"/>
    </xf>
    <xf numFmtId="38" fontId="5" fillId="6" borderId="82" xfId="1" applyFont="1" applyFill="1" applyBorder="1" applyAlignment="1" applyProtection="1">
      <alignment horizontal="center" vertical="center" textRotation="255" wrapText="1"/>
    </xf>
    <xf numFmtId="38" fontId="5" fillId="6" borderId="80" xfId="1" applyFont="1" applyFill="1" applyBorder="1" applyAlignment="1" applyProtection="1">
      <alignment horizontal="center" vertical="center"/>
    </xf>
    <xf numFmtId="38" fontId="5" fillId="6" borderId="81" xfId="1" applyFont="1" applyFill="1" applyBorder="1" applyAlignment="1" applyProtection="1">
      <alignment horizontal="center" vertical="center"/>
    </xf>
    <xf numFmtId="38" fontId="5" fillId="6" borderId="96" xfId="1" applyFont="1" applyFill="1" applyBorder="1" applyAlignment="1" applyProtection="1">
      <alignment horizontal="center" vertical="center"/>
    </xf>
    <xf numFmtId="38" fontId="5" fillId="6" borderId="113" xfId="1" applyFont="1" applyFill="1" applyBorder="1" applyAlignment="1" applyProtection="1">
      <alignment horizontal="center" vertical="center"/>
    </xf>
    <xf numFmtId="38" fontId="5" fillId="6" borderId="113" xfId="1" applyFont="1" applyFill="1" applyBorder="1" applyAlignment="1" applyProtection="1">
      <alignment horizontal="center" vertical="center" wrapText="1" shrinkToFit="1"/>
    </xf>
    <xf numFmtId="38" fontId="5" fillId="6" borderId="81" xfId="1" applyFont="1" applyFill="1" applyBorder="1" applyAlignment="1" applyProtection="1">
      <alignment horizontal="center" vertical="center" wrapText="1" shrinkToFit="1"/>
    </xf>
    <xf numFmtId="38" fontId="5" fillId="6" borderId="96" xfId="1" applyFont="1" applyFill="1" applyBorder="1" applyAlignment="1" applyProtection="1">
      <alignment horizontal="center" vertical="center" wrapText="1" shrinkToFit="1"/>
    </xf>
    <xf numFmtId="38" fontId="5" fillId="6" borderId="82" xfId="1" applyFont="1" applyFill="1" applyBorder="1" applyAlignment="1" applyProtection="1">
      <alignment horizontal="center" vertical="center"/>
    </xf>
    <xf numFmtId="38" fontId="5" fillId="0" borderId="80" xfId="1" applyFont="1" applyFill="1" applyBorder="1" applyAlignment="1" applyProtection="1">
      <alignment horizontal="center" vertical="center" textRotation="255" justifyLastLine="1"/>
    </xf>
    <xf numFmtId="38" fontId="5" fillId="0" borderId="81" xfId="1" applyFont="1" applyFill="1" applyBorder="1" applyAlignment="1" applyProtection="1">
      <alignment horizontal="center" vertical="center" textRotation="255" justifyLastLine="1"/>
    </xf>
    <xf numFmtId="38" fontId="5" fillId="0" borderId="82" xfId="1" applyFont="1" applyFill="1" applyBorder="1" applyAlignment="1" applyProtection="1">
      <alignment horizontal="center" vertical="center" textRotation="255" justifyLastLine="1"/>
    </xf>
    <xf numFmtId="38" fontId="18" fillId="9" borderId="77" xfId="1" applyFont="1" applyFill="1" applyBorder="1" applyAlignment="1" applyProtection="1">
      <alignment horizontal="left" vertical="center" wrapText="1"/>
    </xf>
    <xf numFmtId="177" fontId="18" fillId="9" borderId="83" xfId="1" applyNumberFormat="1" applyFont="1" applyFill="1" applyBorder="1" applyAlignment="1" applyProtection="1">
      <alignment vertical="center" shrinkToFit="1"/>
    </xf>
    <xf numFmtId="177" fontId="18" fillId="9" borderId="84" xfId="1" applyNumberFormat="1" applyFont="1" applyFill="1" applyBorder="1" applyAlignment="1" applyProtection="1">
      <alignment vertical="center" shrinkToFit="1"/>
    </xf>
    <xf numFmtId="177" fontId="18" fillId="9" borderId="85" xfId="1" applyNumberFormat="1" applyFont="1" applyFill="1" applyBorder="1" applyAlignment="1" applyProtection="1">
      <alignment vertical="center" shrinkToFit="1"/>
    </xf>
    <xf numFmtId="177" fontId="18" fillId="9" borderId="102" xfId="1" applyNumberFormat="1" applyFont="1" applyFill="1" applyBorder="1" applyAlignment="1" applyProtection="1">
      <alignment vertical="center" shrinkToFit="1"/>
    </xf>
    <xf numFmtId="176" fontId="18" fillId="9" borderId="84" xfId="0" applyNumberFormat="1" applyFont="1" applyFill="1" applyBorder="1" applyAlignment="1">
      <alignment horizontal="center" vertical="center"/>
    </xf>
    <xf numFmtId="176" fontId="18" fillId="9" borderId="85" xfId="0" applyNumberFormat="1" applyFont="1" applyFill="1" applyBorder="1" applyAlignment="1">
      <alignment horizontal="center" vertical="center"/>
    </xf>
    <xf numFmtId="177" fontId="18" fillId="9" borderId="97" xfId="1" applyNumberFormat="1" applyFont="1" applyFill="1" applyBorder="1" applyAlignment="1" applyProtection="1">
      <alignment vertical="center" shrinkToFit="1"/>
    </xf>
    <xf numFmtId="176" fontId="18" fillId="9" borderId="85" xfId="0" applyNumberFormat="1" applyFont="1" applyFill="1" applyBorder="1" applyAlignment="1">
      <alignment horizontal="right" vertical="center"/>
    </xf>
    <xf numFmtId="177" fontId="18" fillId="9" borderId="114" xfId="1" applyNumberFormat="1" applyFont="1" applyFill="1" applyBorder="1" applyAlignment="1" applyProtection="1">
      <alignment vertical="center" shrinkToFit="1"/>
    </xf>
    <xf numFmtId="38" fontId="5" fillId="0" borderId="48" xfId="1" applyFont="1" applyBorder="1" applyAlignment="1" applyProtection="1">
      <alignment horizontal="left" vertical="distributed"/>
    </xf>
    <xf numFmtId="177" fontId="19" fillId="20" borderId="88" xfId="1" applyNumberFormat="1" applyFont="1" applyFill="1" applyBorder="1" applyAlignment="1" applyProtection="1">
      <alignment vertical="center"/>
    </xf>
    <xf numFmtId="177" fontId="5" fillId="17" borderId="95" xfId="1" applyNumberFormat="1" applyFont="1" applyFill="1" applyBorder="1" applyAlignment="1" applyProtection="1">
      <alignment vertical="center" shrinkToFit="1"/>
    </xf>
    <xf numFmtId="177" fontId="5" fillId="17" borderId="87" xfId="1" applyNumberFormat="1" applyFont="1" applyFill="1" applyBorder="1" applyAlignment="1" applyProtection="1">
      <alignment vertical="center" shrinkToFit="1"/>
    </xf>
    <xf numFmtId="177" fontId="19" fillId="17" borderId="103" xfId="1" applyNumberFormat="1" applyFont="1" applyFill="1" applyBorder="1" applyAlignment="1" applyProtection="1">
      <alignment vertical="center" shrinkToFit="1"/>
    </xf>
    <xf numFmtId="176" fontId="5" fillId="0" borderId="110" xfId="0" applyNumberFormat="1" applyFont="1" applyBorder="1" applyAlignment="1">
      <alignment horizontal="center" vertical="center"/>
    </xf>
    <xf numFmtId="176" fontId="5" fillId="0" borderId="111" xfId="0" applyNumberFormat="1" applyFont="1" applyBorder="1" applyAlignment="1">
      <alignment horizontal="center" vertical="center"/>
    </xf>
    <xf numFmtId="176" fontId="19" fillId="0" borderId="112" xfId="0" applyNumberFormat="1" applyFont="1" applyBorder="1" applyAlignment="1">
      <alignment horizontal="center" vertical="center"/>
    </xf>
    <xf numFmtId="177" fontId="5" fillId="0" borderId="86" xfId="1" applyNumberFormat="1" applyFont="1" applyFill="1" applyBorder="1" applyAlignment="1" applyProtection="1">
      <alignment vertical="center" shrinkToFit="1"/>
    </xf>
    <xf numFmtId="177" fontId="5" fillId="0" borderId="87" xfId="1" applyNumberFormat="1" applyFont="1" applyFill="1" applyBorder="1" applyAlignment="1" applyProtection="1">
      <alignment vertical="center" shrinkToFit="1"/>
    </xf>
    <xf numFmtId="177" fontId="19" fillId="0" borderId="98" xfId="1" applyNumberFormat="1" applyFont="1" applyFill="1" applyBorder="1" applyAlignment="1" applyProtection="1">
      <alignment vertical="center" shrinkToFit="1"/>
    </xf>
    <xf numFmtId="177" fontId="5" fillId="0" borderId="86" xfId="1" applyNumberFormat="1" applyFont="1" applyFill="1" applyBorder="1" applyAlignment="1" applyProtection="1">
      <alignment vertical="center" wrapText="1"/>
    </xf>
    <xf numFmtId="177" fontId="5" fillId="0" borderId="87" xfId="1" applyNumberFormat="1" applyFont="1" applyFill="1" applyBorder="1" applyAlignment="1" applyProtection="1">
      <alignment vertical="center" wrapText="1"/>
    </xf>
    <xf numFmtId="177" fontId="19" fillId="0" borderId="88" xfId="1" applyNumberFormat="1" applyFont="1" applyFill="1" applyBorder="1" applyAlignment="1" applyProtection="1">
      <alignment vertical="center" shrinkToFit="1"/>
    </xf>
    <xf numFmtId="177" fontId="5" fillId="16" borderId="86" xfId="1" applyNumberFormat="1" applyFont="1" applyFill="1" applyBorder="1" applyAlignment="1" applyProtection="1">
      <alignment vertical="center" wrapText="1"/>
    </xf>
    <xf numFmtId="177" fontId="5" fillId="16" borderId="87" xfId="1" applyNumberFormat="1" applyFont="1" applyFill="1" applyBorder="1" applyAlignment="1" applyProtection="1">
      <alignment vertical="center" wrapText="1"/>
    </xf>
    <xf numFmtId="177" fontId="19" fillId="16" borderId="87" xfId="1" applyNumberFormat="1" applyFont="1" applyFill="1" applyBorder="1" applyAlignment="1" applyProtection="1">
      <alignment vertical="center" wrapText="1"/>
    </xf>
    <xf numFmtId="176" fontId="19" fillId="0" borderId="112" xfId="0" applyNumberFormat="1" applyFont="1" applyBorder="1" applyAlignment="1">
      <alignment horizontal="right" vertical="center"/>
    </xf>
    <xf numFmtId="177" fontId="5" fillId="7" borderId="86" xfId="1" applyNumberFormat="1" applyFont="1" applyFill="1" applyBorder="1" applyAlignment="1" applyProtection="1">
      <alignment vertical="center" shrinkToFit="1"/>
    </xf>
    <xf numFmtId="177" fontId="5" fillId="7" borderId="87" xfId="1" applyNumberFormat="1" applyFont="1" applyFill="1" applyBorder="1" applyAlignment="1" applyProtection="1">
      <alignment vertical="center" shrinkToFit="1"/>
    </xf>
    <xf numFmtId="177" fontId="19" fillId="7" borderId="98" xfId="1" applyNumberFormat="1" applyFont="1" applyFill="1" applyBorder="1" applyAlignment="1" applyProtection="1">
      <alignment vertical="center" shrinkToFit="1"/>
    </xf>
    <xf numFmtId="177" fontId="5" fillId="0" borderId="109" xfId="1" applyNumberFormat="1" applyFont="1" applyFill="1" applyBorder="1" applyAlignment="1" applyProtection="1">
      <alignment vertical="center" shrinkToFit="1"/>
    </xf>
    <xf numFmtId="177" fontId="5" fillId="0" borderId="118" xfId="1" applyNumberFormat="1" applyFont="1" applyFill="1" applyBorder="1" applyAlignment="1" applyProtection="1">
      <alignment vertical="center" wrapText="1"/>
    </xf>
    <xf numFmtId="177" fontId="5" fillId="0" borderId="111" xfId="1" applyNumberFormat="1" applyFont="1" applyFill="1" applyBorder="1" applyAlignment="1" applyProtection="1">
      <alignment vertical="center" wrapText="1"/>
    </xf>
    <xf numFmtId="177" fontId="5" fillId="6" borderId="118" xfId="1" applyNumberFormat="1" applyFont="1" applyFill="1" applyBorder="1" applyAlignment="1" applyProtection="1">
      <alignment vertical="center" wrapText="1"/>
    </xf>
    <xf numFmtId="177" fontId="5" fillId="6" borderId="111" xfId="1" applyNumberFormat="1" applyFont="1" applyFill="1" applyBorder="1" applyAlignment="1" applyProtection="1">
      <alignment vertical="center" wrapText="1"/>
    </xf>
    <xf numFmtId="177" fontId="19" fillId="6" borderId="112" xfId="1" applyNumberFormat="1" applyFont="1" applyFill="1" applyBorder="1" applyAlignment="1" applyProtection="1">
      <alignment vertical="center" wrapText="1"/>
    </xf>
    <xf numFmtId="177" fontId="5" fillId="6" borderId="86" xfId="1" applyNumberFormat="1" applyFont="1" applyFill="1" applyBorder="1" applyAlignment="1" applyProtection="1">
      <alignment vertical="center"/>
    </xf>
    <xf numFmtId="177" fontId="5" fillId="6" borderId="87" xfId="1" applyNumberFormat="1" applyFont="1" applyFill="1" applyBorder="1" applyAlignment="1" applyProtection="1">
      <alignment vertical="center"/>
    </xf>
    <xf numFmtId="177" fontId="19" fillId="6" borderId="98" xfId="1" applyNumberFormat="1" applyFont="1" applyFill="1" applyBorder="1" applyAlignment="1" applyProtection="1">
      <alignment vertical="center"/>
    </xf>
    <xf numFmtId="177" fontId="5" fillId="6" borderId="109" xfId="1" applyNumberFormat="1" applyFont="1" applyFill="1" applyBorder="1" applyAlignment="1" applyProtection="1">
      <alignment vertical="center"/>
    </xf>
    <xf numFmtId="177" fontId="5" fillId="6" borderId="109" xfId="1" applyNumberFormat="1" applyFont="1" applyFill="1" applyBorder="1" applyAlignment="1" applyProtection="1">
      <alignment vertical="center" wrapText="1" shrinkToFit="1"/>
    </xf>
    <xf numFmtId="177" fontId="5" fillId="6" borderId="87" xfId="1" applyNumberFormat="1" applyFont="1" applyFill="1" applyBorder="1" applyAlignment="1" applyProtection="1">
      <alignment vertical="center" wrapText="1" shrinkToFit="1"/>
    </xf>
    <xf numFmtId="177" fontId="5" fillId="6" borderId="110" xfId="1" applyNumberFormat="1" applyFont="1" applyFill="1" applyBorder="1" applyAlignment="1" applyProtection="1">
      <alignment vertical="center"/>
    </xf>
    <xf numFmtId="177" fontId="5" fillId="6" borderId="111" xfId="1" applyNumberFormat="1" applyFont="1" applyFill="1" applyBorder="1" applyAlignment="1" applyProtection="1">
      <alignment vertical="center"/>
    </xf>
    <xf numFmtId="177" fontId="19" fillId="6" borderId="112" xfId="1" applyNumberFormat="1" applyFont="1" applyFill="1" applyBorder="1" applyAlignment="1" applyProtection="1">
      <alignment vertical="center"/>
    </xf>
    <xf numFmtId="177" fontId="5" fillId="0" borderId="118" xfId="1" applyNumberFormat="1" applyFont="1" applyFill="1" applyBorder="1" applyAlignment="1" applyProtection="1">
      <alignment vertical="center"/>
    </xf>
    <xf numFmtId="177" fontId="5" fillId="0" borderId="111" xfId="1" applyNumberFormat="1" applyFont="1" applyFill="1" applyBorder="1" applyAlignment="1" applyProtection="1">
      <alignment vertical="center"/>
    </xf>
    <xf numFmtId="177" fontId="19" fillId="0" borderId="112" xfId="1" applyNumberFormat="1" applyFont="1" applyFill="1" applyBorder="1" applyAlignment="1" applyProtection="1">
      <alignment vertical="center"/>
    </xf>
    <xf numFmtId="38" fontId="5" fillId="0" borderId="62" xfId="1" applyFont="1" applyBorder="1" applyAlignment="1" applyProtection="1">
      <alignment horizontal="left" vertical="distributed"/>
    </xf>
    <xf numFmtId="177" fontId="5" fillId="20" borderId="89" xfId="1" applyNumberFormat="1" applyFont="1" applyFill="1" applyBorder="1" applyAlignment="1" applyProtection="1">
      <alignment vertical="center"/>
    </xf>
    <xf numFmtId="177" fontId="5" fillId="20" borderId="90" xfId="1" applyNumberFormat="1" applyFont="1" applyFill="1" applyBorder="1" applyAlignment="1" applyProtection="1">
      <alignment vertical="center"/>
    </xf>
    <xf numFmtId="177" fontId="19" fillId="20" borderId="91" xfId="1" applyNumberFormat="1" applyFont="1" applyFill="1" applyBorder="1" applyAlignment="1" applyProtection="1">
      <alignment vertical="center"/>
    </xf>
    <xf numFmtId="177" fontId="5" fillId="17" borderId="89" xfId="1" applyNumberFormat="1" applyFont="1" applyFill="1" applyBorder="1" applyAlignment="1" applyProtection="1">
      <alignment vertical="center" shrinkToFit="1"/>
    </xf>
    <xf numFmtId="177" fontId="5" fillId="17" borderId="90" xfId="1" applyNumberFormat="1" applyFont="1" applyFill="1" applyBorder="1" applyAlignment="1" applyProtection="1">
      <alignment vertical="center" shrinkToFit="1"/>
    </xf>
    <xf numFmtId="177" fontId="19" fillId="17" borderId="104" xfId="1" applyNumberFormat="1" applyFont="1" applyFill="1" applyBorder="1" applyAlignment="1" applyProtection="1">
      <alignment vertical="center" shrinkToFit="1"/>
    </xf>
    <xf numFmtId="176" fontId="5" fillId="0" borderId="115" xfId="0" applyNumberFormat="1" applyFont="1" applyBorder="1" applyAlignment="1">
      <alignment horizontal="center" vertical="center"/>
    </xf>
    <xf numFmtId="176" fontId="5" fillId="0" borderId="90" xfId="0" applyNumberFormat="1" applyFont="1" applyBorder="1" applyAlignment="1">
      <alignment horizontal="center" vertical="center"/>
    </xf>
    <xf numFmtId="176" fontId="19" fillId="0" borderId="91" xfId="0" applyNumberFormat="1" applyFont="1" applyBorder="1" applyAlignment="1">
      <alignment horizontal="center" vertical="center"/>
    </xf>
    <xf numFmtId="177" fontId="5" fillId="0" borderId="89" xfId="1" applyNumberFormat="1" applyFont="1" applyFill="1" applyBorder="1" applyAlignment="1" applyProtection="1">
      <alignment vertical="center" shrinkToFit="1"/>
    </xf>
    <xf numFmtId="177" fontId="5" fillId="0" borderId="90" xfId="1" applyNumberFormat="1" applyFont="1" applyFill="1" applyBorder="1" applyAlignment="1" applyProtection="1">
      <alignment vertical="center" shrinkToFit="1"/>
    </xf>
    <xf numFmtId="177" fontId="19" fillId="0" borderId="99" xfId="1" applyNumberFormat="1" applyFont="1" applyFill="1" applyBorder="1" applyAlignment="1" applyProtection="1">
      <alignment vertical="center" shrinkToFit="1"/>
    </xf>
    <xf numFmtId="177" fontId="5" fillId="0" borderId="89" xfId="1" applyNumberFormat="1" applyFont="1" applyFill="1" applyBorder="1" applyAlignment="1" applyProtection="1">
      <alignment vertical="center" wrapText="1"/>
    </xf>
    <xf numFmtId="177" fontId="5" fillId="0" borderId="90" xfId="1" applyNumberFormat="1" applyFont="1" applyFill="1" applyBorder="1" applyAlignment="1" applyProtection="1">
      <alignment vertical="center" wrapText="1"/>
    </xf>
    <xf numFmtId="177" fontId="19" fillId="0" borderId="91" xfId="1" applyNumberFormat="1" applyFont="1" applyFill="1" applyBorder="1" applyAlignment="1" applyProtection="1">
      <alignment vertical="center" shrinkToFit="1"/>
    </xf>
    <xf numFmtId="177" fontId="5" fillId="16" borderId="89" xfId="1" applyNumberFormat="1" applyFont="1" applyFill="1" applyBorder="1" applyAlignment="1" applyProtection="1">
      <alignment vertical="center" wrapText="1"/>
    </xf>
    <xf numFmtId="177" fontId="5" fillId="16" borderId="90" xfId="1" applyNumberFormat="1" applyFont="1" applyFill="1" applyBorder="1" applyAlignment="1" applyProtection="1">
      <alignment vertical="center" wrapText="1"/>
    </xf>
    <xf numFmtId="177" fontId="19" fillId="16" borderId="90" xfId="1" applyNumberFormat="1" applyFont="1" applyFill="1" applyBorder="1" applyAlignment="1" applyProtection="1">
      <alignment vertical="center" wrapText="1"/>
    </xf>
    <xf numFmtId="176" fontId="19" fillId="0" borderId="91" xfId="0" applyNumberFormat="1" applyFont="1" applyBorder="1" applyAlignment="1">
      <alignment horizontal="right" vertical="center"/>
    </xf>
    <xf numFmtId="177" fontId="5" fillId="7" borderId="89" xfId="1" applyNumberFormat="1" applyFont="1" applyFill="1" applyBorder="1" applyAlignment="1" applyProtection="1">
      <alignment vertical="center" shrinkToFit="1"/>
    </xf>
    <xf numFmtId="177" fontId="5" fillId="7" borderId="90" xfId="1" applyNumberFormat="1" applyFont="1" applyFill="1" applyBorder="1" applyAlignment="1" applyProtection="1">
      <alignment vertical="center" shrinkToFit="1"/>
    </xf>
    <xf numFmtId="177" fontId="19" fillId="7" borderId="99" xfId="1" applyNumberFormat="1" applyFont="1" applyFill="1" applyBorder="1" applyAlignment="1" applyProtection="1">
      <alignment vertical="center" shrinkToFit="1"/>
    </xf>
    <xf numFmtId="177" fontId="5" fillId="0" borderId="115" xfId="1" applyNumberFormat="1" applyFont="1" applyFill="1" applyBorder="1" applyAlignment="1" applyProtection="1">
      <alignment vertical="center" shrinkToFit="1"/>
    </xf>
    <xf numFmtId="177" fontId="5" fillId="6" borderId="89" xfId="1" applyNumberFormat="1" applyFont="1" applyFill="1" applyBorder="1" applyAlignment="1" applyProtection="1">
      <alignment vertical="center" wrapText="1"/>
    </xf>
    <xf numFmtId="177" fontId="5" fillId="6" borderId="90" xfId="1" applyNumberFormat="1" applyFont="1" applyFill="1" applyBorder="1" applyAlignment="1" applyProtection="1">
      <alignment vertical="center" wrapText="1"/>
    </xf>
    <xf numFmtId="177" fontId="19" fillId="6" borderId="91" xfId="1" applyNumberFormat="1" applyFont="1" applyFill="1" applyBorder="1" applyAlignment="1" applyProtection="1">
      <alignment vertical="center" wrapText="1"/>
    </xf>
    <xf numFmtId="177" fontId="5" fillId="6" borderId="89" xfId="1" applyNumberFormat="1" applyFont="1" applyFill="1" applyBorder="1" applyAlignment="1" applyProtection="1">
      <alignment vertical="center"/>
    </xf>
    <xf numFmtId="177" fontId="5" fillId="6" borderId="90" xfId="1" applyNumberFormat="1" applyFont="1" applyFill="1" applyBorder="1" applyAlignment="1" applyProtection="1">
      <alignment vertical="center"/>
    </xf>
    <xf numFmtId="177" fontId="19" fillId="6" borderId="99" xfId="1" applyNumberFormat="1" applyFont="1" applyFill="1" applyBorder="1" applyAlignment="1" applyProtection="1">
      <alignment vertical="center"/>
    </xf>
    <xf numFmtId="177" fontId="5" fillId="6" borderId="115" xfId="1" applyNumberFormat="1" applyFont="1" applyFill="1" applyBorder="1" applyAlignment="1" applyProtection="1">
      <alignment vertical="center"/>
    </xf>
    <xf numFmtId="177" fontId="5" fillId="6" borderId="115" xfId="1" applyNumberFormat="1" applyFont="1" applyFill="1" applyBorder="1" applyAlignment="1" applyProtection="1">
      <alignment vertical="center" wrapText="1" shrinkToFit="1"/>
    </xf>
    <xf numFmtId="177" fontId="5" fillId="6" borderId="90" xfId="1" applyNumberFormat="1" applyFont="1" applyFill="1" applyBorder="1" applyAlignment="1" applyProtection="1">
      <alignment vertical="center" wrapText="1" shrinkToFit="1"/>
    </xf>
    <xf numFmtId="177" fontId="19" fillId="6" borderId="91" xfId="1" applyNumberFormat="1" applyFont="1" applyFill="1" applyBorder="1" applyAlignment="1" applyProtection="1">
      <alignment vertical="center"/>
    </xf>
    <xf numFmtId="177" fontId="5" fillId="0" borderId="89" xfId="1" applyNumberFormat="1" applyFont="1" applyFill="1" applyBorder="1" applyAlignment="1" applyProtection="1">
      <alignment vertical="center"/>
    </xf>
    <xf numFmtId="177" fontId="5" fillId="0" borderId="90" xfId="1" applyNumberFormat="1" applyFont="1" applyFill="1" applyBorder="1" applyAlignment="1" applyProtection="1">
      <alignment vertical="center"/>
    </xf>
    <xf numFmtId="177" fontId="19" fillId="0" borderId="91" xfId="1" applyNumberFormat="1" applyFont="1" applyFill="1" applyBorder="1" applyAlignment="1" applyProtection="1">
      <alignment vertical="center"/>
    </xf>
    <xf numFmtId="0" fontId="20" fillId="9" borderId="62" xfId="0" applyFont="1" applyFill="1" applyBorder="1" applyAlignment="1">
      <alignment vertical="center"/>
    </xf>
    <xf numFmtId="177" fontId="20" fillId="9" borderId="89" xfId="0" applyNumberFormat="1" applyFont="1" applyFill="1" applyBorder="1" applyAlignment="1">
      <alignment vertical="center"/>
    </xf>
    <xf numFmtId="177" fontId="20" fillId="9" borderId="90" xfId="0" applyNumberFormat="1" applyFont="1" applyFill="1" applyBorder="1" applyAlignment="1">
      <alignment vertical="center"/>
    </xf>
    <xf numFmtId="177" fontId="20" fillId="9" borderId="91" xfId="0" applyNumberFormat="1" applyFont="1" applyFill="1" applyBorder="1" applyAlignment="1">
      <alignment vertical="center"/>
    </xf>
    <xf numFmtId="177" fontId="20" fillId="9" borderId="104" xfId="0" applyNumberFormat="1" applyFont="1" applyFill="1" applyBorder="1" applyAlignment="1">
      <alignment vertical="center"/>
    </xf>
    <xf numFmtId="176" fontId="20" fillId="9" borderId="91" xfId="0" applyNumberFormat="1" applyFont="1" applyFill="1" applyBorder="1" applyAlignment="1">
      <alignment horizontal="center" vertical="center"/>
    </xf>
    <xf numFmtId="177" fontId="20" fillId="9" borderId="99" xfId="0" applyNumberFormat="1" applyFont="1" applyFill="1" applyBorder="1" applyAlignment="1">
      <alignment vertical="center"/>
    </xf>
    <xf numFmtId="176" fontId="20" fillId="9" borderId="91" xfId="0" applyNumberFormat="1" applyFont="1" applyFill="1" applyBorder="1" applyAlignment="1">
      <alignment horizontal="right" vertical="center"/>
    </xf>
    <xf numFmtId="177" fontId="20" fillId="9" borderId="115" xfId="0" applyNumberFormat="1" applyFont="1" applyFill="1" applyBorder="1" applyAlignment="1">
      <alignment vertical="center"/>
    </xf>
    <xf numFmtId="38" fontId="5" fillId="0" borderId="64" xfId="1" applyFont="1" applyBorder="1" applyAlignment="1" applyProtection="1">
      <alignment horizontal="left" vertical="distributed"/>
    </xf>
    <xf numFmtId="177" fontId="5" fillId="20" borderId="92" xfId="1" applyNumberFormat="1" applyFont="1" applyFill="1" applyBorder="1" applyAlignment="1" applyProtection="1">
      <alignment vertical="center"/>
    </xf>
    <xf numFmtId="177" fontId="5" fillId="20" borderId="93" xfId="1" applyNumberFormat="1" applyFont="1" applyFill="1" applyBorder="1" applyAlignment="1" applyProtection="1">
      <alignment vertical="center"/>
    </xf>
    <xf numFmtId="177" fontId="19" fillId="20" borderId="94" xfId="1" applyNumberFormat="1" applyFont="1" applyFill="1" applyBorder="1" applyAlignment="1" applyProtection="1">
      <alignment vertical="center"/>
    </xf>
    <xf numFmtId="177" fontId="5" fillId="17" borderId="92" xfId="1" applyNumberFormat="1" applyFont="1" applyFill="1" applyBorder="1" applyAlignment="1" applyProtection="1">
      <alignment vertical="center" shrinkToFit="1"/>
    </xf>
    <xf numFmtId="177" fontId="5" fillId="17" borderId="93" xfId="1" applyNumberFormat="1" applyFont="1" applyFill="1" applyBorder="1" applyAlignment="1" applyProtection="1">
      <alignment vertical="center" shrinkToFit="1"/>
    </xf>
    <xf numFmtId="177" fontId="19" fillId="17" borderId="105" xfId="1" applyNumberFormat="1" applyFont="1" applyFill="1" applyBorder="1" applyAlignment="1" applyProtection="1">
      <alignment vertical="center" shrinkToFit="1"/>
    </xf>
    <xf numFmtId="177" fontId="5" fillId="0" borderId="92" xfId="1" applyNumberFormat="1" applyFont="1" applyFill="1" applyBorder="1" applyAlignment="1" applyProtection="1">
      <alignment vertical="center" shrinkToFit="1"/>
    </xf>
    <xf numFmtId="177" fontId="5" fillId="0" borderId="93" xfId="1" applyNumberFormat="1" applyFont="1" applyFill="1" applyBorder="1" applyAlignment="1" applyProtection="1">
      <alignment vertical="center" shrinkToFit="1"/>
    </xf>
    <xf numFmtId="177" fontId="19" fillId="0" borderId="100" xfId="1" applyNumberFormat="1" applyFont="1" applyFill="1" applyBorder="1" applyAlignment="1" applyProtection="1">
      <alignment vertical="center" shrinkToFit="1"/>
    </xf>
    <xf numFmtId="177" fontId="5" fillId="0" borderId="92" xfId="1" applyNumberFormat="1" applyFont="1" applyFill="1" applyBorder="1" applyAlignment="1" applyProtection="1">
      <alignment vertical="center" wrapText="1"/>
    </xf>
    <xf numFmtId="177" fontId="5" fillId="0" borderId="93" xfId="1" applyNumberFormat="1" applyFont="1" applyFill="1" applyBorder="1" applyAlignment="1" applyProtection="1">
      <alignment vertical="center" wrapText="1"/>
    </xf>
    <xf numFmtId="177" fontId="19" fillId="0" borderId="94" xfId="1" applyNumberFormat="1" applyFont="1" applyFill="1" applyBorder="1" applyAlignment="1" applyProtection="1">
      <alignment vertical="center" shrinkToFit="1"/>
    </xf>
    <xf numFmtId="177" fontId="5" fillId="16" borderId="92" xfId="1" applyNumberFormat="1" applyFont="1" applyFill="1" applyBorder="1" applyAlignment="1" applyProtection="1">
      <alignment vertical="center" wrapText="1"/>
    </xf>
    <xf numFmtId="177" fontId="5" fillId="16" borderId="93" xfId="1" applyNumberFormat="1" applyFont="1" applyFill="1" applyBorder="1" applyAlignment="1" applyProtection="1">
      <alignment vertical="center" wrapText="1"/>
    </xf>
    <xf numFmtId="177" fontId="19" fillId="16" borderId="93" xfId="1" applyNumberFormat="1" applyFont="1" applyFill="1" applyBorder="1" applyAlignment="1" applyProtection="1">
      <alignment vertical="center" wrapText="1"/>
    </xf>
    <xf numFmtId="177" fontId="5" fillId="7" borderId="92" xfId="1" applyNumberFormat="1" applyFont="1" applyFill="1" applyBorder="1" applyAlignment="1" applyProtection="1">
      <alignment vertical="center" shrinkToFit="1"/>
    </xf>
    <xf numFmtId="177" fontId="5" fillId="7" borderId="93" xfId="1" applyNumberFormat="1" applyFont="1" applyFill="1" applyBorder="1" applyAlignment="1" applyProtection="1">
      <alignment vertical="center" shrinkToFit="1"/>
    </xf>
    <xf numFmtId="177" fontId="19" fillId="7" borderId="100" xfId="1" applyNumberFormat="1" applyFont="1" applyFill="1" applyBorder="1" applyAlignment="1" applyProtection="1">
      <alignment vertical="center" shrinkToFit="1"/>
    </xf>
    <xf numFmtId="177" fontId="5" fillId="0" borderId="116" xfId="1" applyNumberFormat="1" applyFont="1" applyFill="1" applyBorder="1" applyAlignment="1" applyProtection="1">
      <alignment vertical="center" shrinkToFit="1"/>
    </xf>
    <xf numFmtId="177" fontId="5" fillId="6" borderId="92" xfId="1" applyNumberFormat="1" applyFont="1" applyFill="1" applyBorder="1" applyAlignment="1" applyProtection="1">
      <alignment vertical="center" wrapText="1"/>
    </xf>
    <xf numFmtId="177" fontId="5" fillId="6" borderId="93" xfId="1" applyNumberFormat="1" applyFont="1" applyFill="1" applyBorder="1" applyAlignment="1" applyProtection="1">
      <alignment vertical="center" wrapText="1"/>
    </xf>
    <xf numFmtId="177" fontId="19" fillId="6" borderId="94" xfId="1" applyNumberFormat="1" applyFont="1" applyFill="1" applyBorder="1" applyAlignment="1" applyProtection="1">
      <alignment vertical="center" wrapText="1"/>
    </xf>
    <xf numFmtId="177" fontId="5" fillId="6" borderId="92" xfId="1" applyNumberFormat="1" applyFont="1" applyFill="1" applyBorder="1" applyAlignment="1" applyProtection="1">
      <alignment vertical="center"/>
    </xf>
    <xf numFmtId="177" fontId="5" fillId="6" borderId="93" xfId="1" applyNumberFormat="1" applyFont="1" applyFill="1" applyBorder="1" applyAlignment="1" applyProtection="1">
      <alignment vertical="center"/>
    </xf>
    <xf numFmtId="177" fontId="19" fillId="6" borderId="100" xfId="1" applyNumberFormat="1" applyFont="1" applyFill="1" applyBorder="1" applyAlignment="1" applyProtection="1">
      <alignment vertical="center"/>
    </xf>
    <xf numFmtId="177" fontId="5" fillId="6" borderId="116" xfId="1" applyNumberFormat="1" applyFont="1" applyFill="1" applyBorder="1" applyAlignment="1" applyProtection="1">
      <alignment vertical="center"/>
    </xf>
    <xf numFmtId="177" fontId="5" fillId="6" borderId="116" xfId="1" applyNumberFormat="1" applyFont="1" applyFill="1" applyBorder="1" applyAlignment="1" applyProtection="1">
      <alignment vertical="center" wrapText="1" shrinkToFit="1"/>
    </xf>
    <xf numFmtId="177" fontId="5" fillId="6" borderId="93" xfId="1" applyNumberFormat="1" applyFont="1" applyFill="1" applyBorder="1" applyAlignment="1" applyProtection="1">
      <alignment vertical="center" wrapText="1" shrinkToFit="1"/>
    </xf>
    <xf numFmtId="177" fontId="19" fillId="6" borderId="94" xfId="1" applyNumberFormat="1" applyFont="1" applyFill="1" applyBorder="1" applyAlignment="1" applyProtection="1">
      <alignment vertical="center"/>
    </xf>
    <xf numFmtId="177" fontId="5" fillId="0" borderId="92" xfId="1" applyNumberFormat="1" applyFont="1" applyFill="1" applyBorder="1" applyAlignment="1" applyProtection="1">
      <alignment vertical="center"/>
    </xf>
    <xf numFmtId="177" fontId="5" fillId="0" borderId="93" xfId="1" applyNumberFormat="1" applyFont="1" applyFill="1" applyBorder="1" applyAlignment="1" applyProtection="1">
      <alignment vertical="center"/>
    </xf>
    <xf numFmtId="177" fontId="19" fillId="0" borderId="94" xfId="1" applyNumberFormat="1" applyFont="1" applyFill="1" applyBorder="1" applyAlignment="1" applyProtection="1">
      <alignment vertical="center"/>
    </xf>
    <xf numFmtId="0" fontId="20" fillId="9" borderId="66" xfId="0" applyFont="1" applyFill="1" applyBorder="1" applyAlignment="1">
      <alignment vertical="center"/>
    </xf>
    <xf numFmtId="177" fontId="20" fillId="9" borderId="80" xfId="0" applyNumberFormat="1" applyFont="1" applyFill="1" applyBorder="1" applyAlignment="1">
      <alignment vertical="center"/>
    </xf>
    <xf numFmtId="177" fontId="20" fillId="9" borderId="81" xfId="0" applyNumberFormat="1" applyFont="1" applyFill="1" applyBorder="1" applyAlignment="1">
      <alignment vertical="center"/>
    </xf>
    <xf numFmtId="177" fontId="20" fillId="9" borderId="82" xfId="0" applyNumberFormat="1" applyFont="1" applyFill="1" applyBorder="1" applyAlignment="1">
      <alignment vertical="center"/>
    </xf>
    <xf numFmtId="177" fontId="20" fillId="9" borderId="101" xfId="0" applyNumberFormat="1" applyFont="1" applyFill="1" applyBorder="1" applyAlignment="1">
      <alignment vertical="center"/>
    </xf>
    <xf numFmtId="177" fontId="20" fillId="9" borderId="96" xfId="0" applyNumberFormat="1" applyFont="1" applyFill="1" applyBorder="1" applyAlignment="1">
      <alignment vertical="center"/>
    </xf>
    <xf numFmtId="176" fontId="20" fillId="9" borderId="82" xfId="0" applyNumberFormat="1" applyFont="1" applyFill="1" applyBorder="1" applyAlignment="1">
      <alignment horizontal="right" vertical="center"/>
    </xf>
    <xf numFmtId="177" fontId="20" fillId="9" borderId="11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16" borderId="0" xfId="0" applyFont="1" applyFill="1" applyAlignment="1">
      <alignment vertical="center"/>
    </xf>
    <xf numFmtId="0" fontId="20" fillId="9" borderId="62" xfId="0" applyFont="1" applyFill="1" applyBorder="1" applyAlignment="1">
      <alignment vertical="center" shrinkToFit="1"/>
    </xf>
    <xf numFmtId="0" fontId="5" fillId="0" borderId="0" xfId="3" applyFont="1">
      <alignment vertical="center"/>
    </xf>
    <xf numFmtId="38" fontId="5" fillId="20" borderId="92" xfId="1" applyFont="1" applyFill="1" applyBorder="1" applyAlignment="1" applyProtection="1">
      <alignment horizontal="center" vertical="center"/>
    </xf>
    <xf numFmtId="38" fontId="5" fillId="20" borderId="93" xfId="1" applyFont="1" applyFill="1" applyBorder="1" applyAlignment="1" applyProtection="1">
      <alignment horizontal="center" vertical="center"/>
    </xf>
    <xf numFmtId="38" fontId="5" fillId="20" borderId="94" xfId="1" applyFont="1" applyFill="1" applyBorder="1" applyAlignment="1" applyProtection="1">
      <alignment horizontal="center" vertical="center"/>
    </xf>
    <xf numFmtId="38" fontId="5" fillId="3" borderId="92" xfId="1" applyFont="1" applyFill="1" applyBorder="1" applyAlignment="1" applyProtection="1">
      <alignment horizontal="center" vertical="center" shrinkToFit="1"/>
    </xf>
    <xf numFmtId="38" fontId="5" fillId="3" borderId="93" xfId="1" applyFont="1" applyFill="1" applyBorder="1" applyAlignment="1" applyProtection="1">
      <alignment horizontal="center" vertical="center" shrinkToFit="1"/>
    </xf>
    <xf numFmtId="38" fontId="5" fillId="3" borderId="100" xfId="1" applyFont="1" applyFill="1" applyBorder="1" applyAlignment="1" applyProtection="1">
      <alignment horizontal="center" vertical="center" shrinkToFit="1"/>
    </xf>
    <xf numFmtId="0" fontId="5" fillId="11" borderId="116" xfId="2" applyFont="1" applyFill="1" applyBorder="1" applyAlignment="1">
      <alignment horizontal="center" vertical="center"/>
    </xf>
    <xf numFmtId="0" fontId="5" fillId="11" borderId="93" xfId="2" applyFont="1" applyFill="1" applyBorder="1" applyAlignment="1">
      <alignment horizontal="center" vertical="center"/>
    </xf>
    <xf numFmtId="0" fontId="5" fillId="11" borderId="94" xfId="2" applyFont="1" applyFill="1" applyBorder="1" applyAlignment="1">
      <alignment horizontal="center" vertical="center"/>
    </xf>
    <xf numFmtId="38" fontId="5" fillId="0" borderId="92" xfId="1" applyFont="1" applyFill="1" applyBorder="1" applyAlignment="1" applyProtection="1">
      <alignment horizontal="center" vertical="center" textRotation="255" justifyLastLine="1" shrinkToFit="1"/>
    </xf>
    <xf numFmtId="38" fontId="5" fillId="0" borderId="93" xfId="1" applyFont="1" applyFill="1" applyBorder="1" applyAlignment="1" applyProtection="1">
      <alignment horizontal="center" vertical="center" textRotation="255" justifyLastLine="1" shrinkToFit="1"/>
    </xf>
    <xf numFmtId="38" fontId="5" fillId="0" borderId="94" xfId="1" applyFont="1" applyFill="1" applyBorder="1" applyAlignment="1" applyProtection="1">
      <alignment horizontal="center" vertical="center" textRotation="255" justifyLastLine="1" shrinkToFit="1"/>
    </xf>
    <xf numFmtId="38" fontId="5" fillId="0" borderId="92" xfId="1" applyFont="1" applyFill="1" applyBorder="1" applyAlignment="1" applyProtection="1">
      <alignment horizontal="center" vertical="center" textRotation="255" wrapText="1"/>
    </xf>
    <xf numFmtId="38" fontId="5" fillId="0" borderId="93" xfId="1" applyFont="1" applyFill="1" applyBorder="1" applyAlignment="1" applyProtection="1">
      <alignment horizontal="center" vertical="center" textRotation="255" wrapText="1"/>
    </xf>
    <xf numFmtId="38" fontId="5" fillId="0" borderId="94" xfId="1" applyFont="1" applyFill="1" applyBorder="1" applyAlignment="1" applyProtection="1">
      <alignment horizontal="center" vertical="center"/>
    </xf>
    <xf numFmtId="38" fontId="5" fillId="0" borderId="92" xfId="1" applyFont="1" applyFill="1" applyBorder="1" applyAlignment="1" applyProtection="1">
      <alignment horizontal="center" vertical="center"/>
    </xf>
    <xf numFmtId="38" fontId="5" fillId="0" borderId="93" xfId="1" applyFont="1" applyFill="1" applyBorder="1" applyAlignment="1" applyProtection="1">
      <alignment horizontal="center" vertical="center"/>
    </xf>
    <xf numFmtId="38" fontId="5" fillId="6" borderId="92" xfId="1" applyFont="1" applyFill="1" applyBorder="1" applyAlignment="1" applyProtection="1">
      <alignment horizontal="center" vertical="center" textRotation="255" wrapText="1"/>
    </xf>
    <xf numFmtId="38" fontId="5" fillId="6" borderId="93" xfId="1" applyFont="1" applyFill="1" applyBorder="1" applyAlignment="1" applyProtection="1">
      <alignment horizontal="center" vertical="center" textRotation="255" wrapText="1"/>
    </xf>
    <xf numFmtId="38" fontId="5" fillId="6" borderId="94" xfId="1" applyFont="1" applyFill="1" applyBorder="1" applyAlignment="1" applyProtection="1">
      <alignment horizontal="center" vertical="center" textRotation="255" wrapText="1"/>
    </xf>
    <xf numFmtId="38" fontId="5" fillId="0" borderId="101" xfId="1" applyFont="1" applyFill="1" applyBorder="1" applyAlignment="1" applyProtection="1">
      <alignment horizontal="center" vertical="center" shrinkToFit="1"/>
    </xf>
    <xf numFmtId="0" fontId="5" fillId="6" borderId="92" xfId="1" applyNumberFormat="1" applyFont="1" applyFill="1" applyBorder="1" applyAlignment="1" applyProtection="1">
      <alignment horizontal="center" vertical="distributed" shrinkToFit="1"/>
    </xf>
    <xf numFmtId="0" fontId="5" fillId="6" borderId="93" xfId="1" applyNumberFormat="1" applyFont="1" applyFill="1" applyBorder="1" applyAlignment="1" applyProtection="1">
      <alignment horizontal="center" vertical="distributed" shrinkToFit="1"/>
    </xf>
    <xf numFmtId="0" fontId="5" fillId="6" borderId="100" xfId="1" applyNumberFormat="1" applyFont="1" applyFill="1" applyBorder="1" applyAlignment="1" applyProtection="1">
      <alignment horizontal="center" vertical="distributed" shrinkToFit="1"/>
    </xf>
    <xf numFmtId="0" fontId="5" fillId="6" borderId="116" xfId="1" applyNumberFormat="1" applyFont="1" applyFill="1" applyBorder="1" applyAlignment="1" applyProtection="1">
      <alignment horizontal="center" vertical="distributed" shrinkToFit="1"/>
    </xf>
    <xf numFmtId="0" fontId="5" fillId="6" borderId="116" xfId="1" applyNumberFormat="1" applyFont="1" applyFill="1" applyBorder="1" applyAlignment="1" applyProtection="1">
      <alignment horizontal="center" vertical="distributed"/>
    </xf>
    <xf numFmtId="0" fontId="5" fillId="6" borderId="93" xfId="1" applyNumberFormat="1" applyFont="1" applyFill="1" applyBorder="1" applyAlignment="1" applyProtection="1">
      <alignment horizontal="center" vertical="distributed"/>
    </xf>
    <xf numFmtId="0" fontId="5" fillId="6" borderId="100" xfId="1" applyNumberFormat="1" applyFont="1" applyFill="1" applyBorder="1" applyAlignment="1" applyProtection="1">
      <alignment horizontal="center" vertical="distributed"/>
    </xf>
    <xf numFmtId="0" fontId="5" fillId="6" borderId="94" xfId="1" applyNumberFormat="1" applyFont="1" applyFill="1" applyBorder="1" applyAlignment="1" applyProtection="1">
      <alignment horizontal="center" vertical="distributed"/>
    </xf>
    <xf numFmtId="38" fontId="5" fillId="0" borderId="92" xfId="1" applyFont="1" applyFill="1" applyBorder="1" applyAlignment="1" applyProtection="1">
      <alignment horizontal="center" vertical="center" textRotation="255" justifyLastLine="1"/>
    </xf>
    <xf numFmtId="38" fontId="5" fillId="0" borderId="93" xfId="1" applyFont="1" applyFill="1" applyBorder="1" applyAlignment="1" applyProtection="1">
      <alignment horizontal="center" vertical="center" textRotation="255" justifyLastLine="1"/>
    </xf>
    <xf numFmtId="38" fontId="5" fillId="0" borderId="94" xfId="1" applyFont="1" applyFill="1" applyBorder="1" applyAlignment="1" applyProtection="1">
      <alignment horizontal="center" vertical="center" textRotation="255" justifyLastLine="1"/>
    </xf>
    <xf numFmtId="0" fontId="18" fillId="0" borderId="0" xfId="3" applyFont="1">
      <alignment vertical="center"/>
    </xf>
    <xf numFmtId="177" fontId="18" fillId="9" borderId="83" xfId="1" applyNumberFormat="1" applyFont="1" applyFill="1" applyBorder="1" applyAlignment="1" applyProtection="1">
      <alignment horizontal="right" vertical="center" shrinkToFit="1"/>
    </xf>
    <xf numFmtId="177" fontId="18" fillId="9" borderId="84" xfId="1" applyNumberFormat="1" applyFont="1" applyFill="1" applyBorder="1" applyAlignment="1" applyProtection="1">
      <alignment horizontal="right" vertical="center" shrinkToFit="1"/>
    </xf>
    <xf numFmtId="177" fontId="18" fillId="9" borderId="85" xfId="1" applyNumberFormat="1" applyFont="1" applyFill="1" applyBorder="1" applyAlignment="1" applyProtection="1">
      <alignment horizontal="right" vertical="center" shrinkToFit="1"/>
    </xf>
    <xf numFmtId="177" fontId="18" fillId="9" borderId="97" xfId="1" applyNumberFormat="1" applyFont="1" applyFill="1" applyBorder="1" applyAlignment="1" applyProtection="1">
      <alignment horizontal="right" vertical="center" shrinkToFit="1"/>
    </xf>
    <xf numFmtId="177" fontId="18" fillId="9" borderId="114" xfId="1" applyNumberFormat="1" applyFont="1" applyFill="1" applyBorder="1" applyAlignment="1" applyProtection="1">
      <alignment horizontal="right" vertical="center" shrinkToFit="1"/>
    </xf>
    <xf numFmtId="177" fontId="18" fillId="9" borderId="102" xfId="1" applyNumberFormat="1" applyFont="1" applyFill="1" applyBorder="1" applyAlignment="1" applyProtection="1">
      <alignment horizontal="right" vertical="center" shrinkToFit="1"/>
    </xf>
    <xf numFmtId="0" fontId="5" fillId="0" borderId="7" xfId="1" applyNumberFormat="1" applyFont="1" applyBorder="1" applyAlignment="1" applyProtection="1">
      <alignment horizontal="left" vertical="distributed"/>
    </xf>
    <xf numFmtId="177" fontId="5" fillId="20" borderId="125" xfId="1" applyNumberFormat="1" applyFont="1" applyFill="1" applyBorder="1" applyAlignment="1" applyProtection="1">
      <alignment horizontal="right" vertical="center"/>
    </xf>
    <xf numFmtId="177" fontId="5" fillId="20" borderId="126" xfId="1" applyNumberFormat="1" applyFont="1" applyFill="1" applyBorder="1" applyAlignment="1" applyProtection="1">
      <alignment horizontal="right" vertical="center"/>
    </xf>
    <xf numFmtId="177" fontId="19" fillId="20" borderId="127" xfId="1" applyNumberFormat="1" applyFont="1" applyFill="1" applyBorder="1" applyAlignment="1" applyProtection="1">
      <alignment horizontal="right" vertical="center"/>
    </xf>
    <xf numFmtId="177" fontId="5" fillId="3" borderId="125" xfId="1" applyNumberFormat="1" applyFont="1" applyFill="1" applyBorder="1" applyAlignment="1" applyProtection="1">
      <alignment horizontal="right" vertical="distributed" wrapText="1"/>
    </xf>
    <xf numFmtId="177" fontId="5" fillId="3" borderId="126" xfId="1" applyNumberFormat="1" applyFont="1" applyFill="1" applyBorder="1" applyAlignment="1" applyProtection="1">
      <alignment horizontal="right" vertical="distributed" wrapText="1"/>
    </xf>
    <xf numFmtId="177" fontId="19" fillId="3" borderId="128" xfId="1" applyNumberFormat="1" applyFont="1" applyFill="1" applyBorder="1" applyAlignment="1" applyProtection="1">
      <alignment horizontal="right" vertical="distributed" wrapText="1"/>
    </xf>
    <xf numFmtId="177" fontId="5" fillId="16" borderId="125" xfId="1" applyNumberFormat="1" applyFont="1" applyFill="1" applyBorder="1" applyAlignment="1" applyProtection="1">
      <alignment horizontal="right" vertical="center" wrapText="1"/>
    </xf>
    <xf numFmtId="177" fontId="5" fillId="16" borderId="126" xfId="1" applyNumberFormat="1" applyFont="1" applyFill="1" applyBorder="1" applyAlignment="1" applyProtection="1">
      <alignment horizontal="right" vertical="center" wrapText="1"/>
    </xf>
    <xf numFmtId="177" fontId="5" fillId="16" borderId="125" xfId="1" applyNumberFormat="1" applyFont="1" applyFill="1" applyBorder="1" applyAlignment="1" applyProtection="1">
      <alignment horizontal="right" vertical="center" shrinkToFit="1"/>
    </xf>
    <xf numFmtId="177" fontId="19" fillId="16" borderId="127" xfId="1" applyNumberFormat="1" applyFont="1" applyFill="1" applyBorder="1" applyAlignment="1" applyProtection="1">
      <alignment horizontal="right" vertical="center" wrapText="1"/>
    </xf>
    <xf numFmtId="177" fontId="19" fillId="16" borderId="126" xfId="1" applyNumberFormat="1" applyFont="1" applyFill="1" applyBorder="1" applyAlignment="1" applyProtection="1">
      <alignment horizontal="right" vertical="center" wrapText="1"/>
    </xf>
    <xf numFmtId="177" fontId="5" fillId="0" borderId="125" xfId="1" applyNumberFormat="1" applyFont="1" applyFill="1" applyBorder="1" applyAlignment="1" applyProtection="1">
      <alignment vertical="center" wrapText="1"/>
    </xf>
    <xf numFmtId="177" fontId="5" fillId="0" borderId="126" xfId="1" applyNumberFormat="1" applyFont="1" applyFill="1" applyBorder="1" applyAlignment="1" applyProtection="1">
      <alignment vertical="center" wrapText="1"/>
    </xf>
    <xf numFmtId="177" fontId="19" fillId="0" borderId="127" xfId="1" applyNumberFormat="1" applyFont="1" applyFill="1" applyBorder="1" applyAlignment="1" applyProtection="1">
      <alignment vertical="center" wrapText="1"/>
    </xf>
    <xf numFmtId="177" fontId="5" fillId="6" borderId="125" xfId="1" applyNumberFormat="1" applyFont="1" applyFill="1" applyBorder="1" applyAlignment="1" applyProtection="1">
      <alignment vertical="center" wrapText="1"/>
    </xf>
    <xf numFmtId="177" fontId="5" fillId="6" borderId="126" xfId="1" applyNumberFormat="1" applyFont="1" applyFill="1" applyBorder="1" applyAlignment="1" applyProtection="1">
      <alignment vertical="center" wrapText="1"/>
    </xf>
    <xf numFmtId="177" fontId="19" fillId="6" borderId="127" xfId="1" applyNumberFormat="1" applyFont="1" applyFill="1" applyBorder="1" applyAlignment="1" applyProtection="1">
      <alignment vertical="center" wrapText="1"/>
    </xf>
    <xf numFmtId="177" fontId="5" fillId="7" borderId="125" xfId="1" applyNumberFormat="1" applyFont="1" applyFill="1" applyBorder="1" applyAlignment="1" applyProtection="1">
      <alignment horizontal="right" vertical="center"/>
    </xf>
    <xf numFmtId="177" fontId="5" fillId="7" borderId="126" xfId="1" applyNumberFormat="1" applyFont="1" applyFill="1" applyBorder="1" applyAlignment="1" applyProtection="1">
      <alignment horizontal="right" vertical="center"/>
    </xf>
    <xf numFmtId="177" fontId="19" fillId="7" borderId="128" xfId="1" applyNumberFormat="1" applyFont="1" applyFill="1" applyBorder="1" applyAlignment="1" applyProtection="1">
      <alignment horizontal="right" vertical="center"/>
    </xf>
    <xf numFmtId="177" fontId="5" fillId="0" borderId="129" xfId="1" applyNumberFormat="1" applyFont="1" applyFill="1" applyBorder="1" applyAlignment="1" applyProtection="1">
      <alignment horizontal="right" vertical="center"/>
    </xf>
    <xf numFmtId="177" fontId="5" fillId="0" borderId="126" xfId="1" applyNumberFormat="1" applyFont="1" applyFill="1" applyBorder="1" applyAlignment="1" applyProtection="1">
      <alignment horizontal="right" vertical="center"/>
    </xf>
    <xf numFmtId="177" fontId="19" fillId="0" borderId="130" xfId="1" applyNumberFormat="1" applyFont="1" applyFill="1" applyBorder="1" applyAlignment="1" applyProtection="1">
      <alignment horizontal="right" vertical="center"/>
    </xf>
    <xf numFmtId="177" fontId="5" fillId="0" borderId="127" xfId="1" applyNumberFormat="1" applyFont="1" applyFill="1" applyBorder="1" applyAlignment="1" applyProtection="1">
      <alignment horizontal="right" vertical="center"/>
    </xf>
    <xf numFmtId="177" fontId="5" fillId="6" borderId="125" xfId="1" applyNumberFormat="1" applyFont="1" applyFill="1" applyBorder="1" applyAlignment="1" applyProtection="1">
      <alignment horizontal="right" vertical="center" shrinkToFit="1"/>
    </xf>
    <xf numFmtId="177" fontId="5" fillId="6" borderId="126" xfId="1" applyNumberFormat="1" applyFont="1" applyFill="1" applyBorder="1" applyAlignment="1" applyProtection="1">
      <alignment horizontal="right" vertical="center" shrinkToFit="1"/>
    </xf>
    <xf numFmtId="177" fontId="19" fillId="6" borderId="128" xfId="1" applyNumberFormat="1" applyFont="1" applyFill="1" applyBorder="1" applyAlignment="1" applyProtection="1">
      <alignment horizontal="right" vertical="center" shrinkToFit="1"/>
    </xf>
    <xf numFmtId="177" fontId="5" fillId="6" borderId="129" xfId="1" applyNumberFormat="1" applyFont="1" applyFill="1" applyBorder="1" applyAlignment="1" applyProtection="1">
      <alignment horizontal="right" vertical="center" shrinkToFit="1"/>
    </xf>
    <xf numFmtId="177" fontId="5" fillId="6" borderId="129" xfId="1" applyNumberFormat="1" applyFont="1" applyFill="1" applyBorder="1" applyAlignment="1" applyProtection="1">
      <alignment horizontal="right" vertical="center"/>
    </xf>
    <xf numFmtId="177" fontId="5" fillId="6" borderId="126" xfId="1" applyNumberFormat="1" applyFont="1" applyFill="1" applyBorder="1" applyAlignment="1" applyProtection="1">
      <alignment horizontal="right" vertical="center"/>
    </xf>
    <xf numFmtId="177" fontId="19" fillId="6" borderId="128" xfId="1" applyNumberFormat="1" applyFont="1" applyFill="1" applyBorder="1" applyAlignment="1" applyProtection="1">
      <alignment horizontal="right" vertical="center"/>
    </xf>
    <xf numFmtId="177" fontId="19" fillId="6" borderId="127" xfId="1" applyNumberFormat="1" applyFont="1" applyFill="1" applyBorder="1" applyAlignment="1" applyProtection="1">
      <alignment horizontal="right" vertical="center"/>
    </xf>
    <xf numFmtId="177" fontId="5" fillId="0" borderId="125" xfId="1" applyNumberFormat="1" applyFont="1" applyFill="1" applyBorder="1" applyAlignment="1" applyProtection="1">
      <alignment horizontal="right" vertical="center"/>
    </xf>
    <xf numFmtId="177" fontId="19" fillId="0" borderId="127" xfId="1" applyNumberFormat="1" applyFont="1" applyFill="1" applyBorder="1" applyAlignment="1" applyProtection="1">
      <alignment horizontal="right" vertical="center"/>
    </xf>
    <xf numFmtId="0" fontId="5" fillId="0" borderId="37" xfId="1" applyNumberFormat="1" applyFont="1" applyBorder="1" applyAlignment="1" applyProtection="1">
      <alignment horizontal="left" vertical="distributed"/>
    </xf>
    <xf numFmtId="177" fontId="5" fillId="20" borderId="89" xfId="1" applyNumberFormat="1" applyFont="1" applyFill="1" applyBorder="1" applyAlignment="1" applyProtection="1">
      <alignment horizontal="right" vertical="center"/>
    </xf>
    <xf numFmtId="177" fontId="5" fillId="20" borderId="90" xfId="1" applyNumberFormat="1" applyFont="1" applyFill="1" applyBorder="1" applyAlignment="1" applyProtection="1">
      <alignment horizontal="right" vertical="center"/>
    </xf>
    <xf numFmtId="177" fontId="19" fillId="20" borderId="91" xfId="1" applyNumberFormat="1" applyFont="1" applyFill="1" applyBorder="1" applyAlignment="1" applyProtection="1">
      <alignment horizontal="right" vertical="center"/>
    </xf>
    <xf numFmtId="177" fontId="5" fillId="3" borderId="89" xfId="1" applyNumberFormat="1" applyFont="1" applyFill="1" applyBorder="1" applyAlignment="1" applyProtection="1">
      <alignment horizontal="right" vertical="distributed" wrapText="1"/>
    </xf>
    <xf numFmtId="177" fontId="5" fillId="3" borderId="90" xfId="1" applyNumberFormat="1" applyFont="1" applyFill="1" applyBorder="1" applyAlignment="1" applyProtection="1">
      <alignment horizontal="right" vertical="distributed" wrapText="1"/>
    </xf>
    <xf numFmtId="177" fontId="19" fillId="3" borderId="99" xfId="1" applyNumberFormat="1" applyFont="1" applyFill="1" applyBorder="1" applyAlignment="1" applyProtection="1">
      <alignment horizontal="right" vertical="distributed" wrapText="1"/>
    </xf>
    <xf numFmtId="177" fontId="5" fillId="16" borderId="89" xfId="1" applyNumberFormat="1" applyFont="1" applyFill="1" applyBorder="1" applyAlignment="1" applyProtection="1">
      <alignment horizontal="right" vertical="center" wrapText="1"/>
    </xf>
    <xf numFmtId="177" fontId="5" fillId="16" borderId="90" xfId="1" applyNumberFormat="1" applyFont="1" applyFill="1" applyBorder="1" applyAlignment="1" applyProtection="1">
      <alignment horizontal="right" vertical="center" wrapText="1"/>
    </xf>
    <xf numFmtId="177" fontId="5" fillId="16" borderId="89" xfId="1" applyNumberFormat="1" applyFont="1" applyFill="1" applyBorder="1" applyAlignment="1" applyProtection="1">
      <alignment horizontal="right" vertical="center" shrinkToFit="1"/>
    </xf>
    <xf numFmtId="177" fontId="19" fillId="16" borderId="91" xfId="1" applyNumberFormat="1" applyFont="1" applyFill="1" applyBorder="1" applyAlignment="1" applyProtection="1">
      <alignment horizontal="right" vertical="center" wrapText="1"/>
    </xf>
    <xf numFmtId="177" fontId="19" fillId="16" borderId="90" xfId="1" applyNumberFormat="1" applyFont="1" applyFill="1" applyBorder="1" applyAlignment="1" applyProtection="1">
      <alignment horizontal="right" vertical="center" wrapText="1"/>
    </xf>
    <xf numFmtId="177" fontId="19" fillId="0" borderId="91" xfId="1" applyNumberFormat="1" applyFont="1" applyFill="1" applyBorder="1" applyAlignment="1" applyProtection="1">
      <alignment vertical="center" wrapText="1"/>
    </xf>
    <xf numFmtId="177" fontId="5" fillId="7" borderId="89" xfId="1" applyNumberFormat="1" applyFont="1" applyFill="1" applyBorder="1" applyAlignment="1" applyProtection="1">
      <alignment horizontal="right" vertical="center"/>
    </xf>
    <xf numFmtId="177" fontId="5" fillId="7" borderId="90" xfId="1" applyNumberFormat="1" applyFont="1" applyFill="1" applyBorder="1" applyAlignment="1" applyProtection="1">
      <alignment horizontal="right" vertical="center"/>
    </xf>
    <xf numFmtId="177" fontId="19" fillId="7" borderId="99" xfId="1" applyNumberFormat="1" applyFont="1" applyFill="1" applyBorder="1" applyAlignment="1" applyProtection="1">
      <alignment horizontal="right" vertical="center"/>
    </xf>
    <xf numFmtId="177" fontId="5" fillId="0" borderId="115" xfId="1" applyNumberFormat="1" applyFont="1" applyFill="1" applyBorder="1" applyAlignment="1" applyProtection="1">
      <alignment horizontal="right" vertical="center"/>
    </xf>
    <xf numFmtId="177" fontId="5" fillId="0" borderId="90" xfId="1" applyNumberFormat="1" applyFont="1" applyFill="1" applyBorder="1" applyAlignment="1" applyProtection="1">
      <alignment horizontal="right" vertical="center"/>
    </xf>
    <xf numFmtId="177" fontId="19" fillId="0" borderId="104" xfId="1" applyNumberFormat="1" applyFont="1" applyFill="1" applyBorder="1" applyAlignment="1" applyProtection="1">
      <alignment horizontal="right" vertical="center"/>
    </xf>
    <xf numFmtId="177" fontId="5" fillId="0" borderId="91" xfId="1" applyNumberFormat="1" applyFont="1" applyFill="1" applyBorder="1" applyAlignment="1" applyProtection="1">
      <alignment horizontal="right" vertical="center"/>
    </xf>
    <xf numFmtId="177" fontId="5" fillId="6" borderId="89" xfId="1" applyNumberFormat="1" applyFont="1" applyFill="1" applyBorder="1" applyAlignment="1" applyProtection="1">
      <alignment horizontal="right" vertical="center" shrinkToFit="1"/>
    </xf>
    <xf numFmtId="177" fontId="5" fillId="6" borderId="90" xfId="1" applyNumberFormat="1" applyFont="1" applyFill="1" applyBorder="1" applyAlignment="1" applyProtection="1">
      <alignment horizontal="right" vertical="center" shrinkToFit="1"/>
    </xf>
    <xf numFmtId="177" fontId="19" fillId="6" borderId="99" xfId="1" applyNumberFormat="1" applyFont="1" applyFill="1" applyBorder="1" applyAlignment="1" applyProtection="1">
      <alignment horizontal="right" vertical="center" shrinkToFit="1"/>
    </xf>
    <xf numFmtId="177" fontId="5" fillId="6" borderId="115" xfId="1" applyNumberFormat="1" applyFont="1" applyFill="1" applyBorder="1" applyAlignment="1" applyProtection="1">
      <alignment horizontal="right" vertical="center" shrinkToFit="1"/>
    </xf>
    <xf numFmtId="177" fontId="5" fillId="6" borderId="115" xfId="1" applyNumberFormat="1" applyFont="1" applyFill="1" applyBorder="1" applyAlignment="1" applyProtection="1">
      <alignment horizontal="right" vertical="center"/>
    </xf>
    <xf numFmtId="177" fontId="5" fillId="6" borderId="90" xfId="1" applyNumberFormat="1" applyFont="1" applyFill="1" applyBorder="1" applyAlignment="1" applyProtection="1">
      <alignment horizontal="right" vertical="center"/>
    </xf>
    <xf numFmtId="177" fontId="19" fillId="6" borderId="99" xfId="1" applyNumberFormat="1" applyFont="1" applyFill="1" applyBorder="1" applyAlignment="1" applyProtection="1">
      <alignment horizontal="right" vertical="center"/>
    </xf>
    <xf numFmtId="177" fontId="19" fillId="6" borderId="91" xfId="1" applyNumberFormat="1" applyFont="1" applyFill="1" applyBorder="1" applyAlignment="1" applyProtection="1">
      <alignment horizontal="right" vertical="center"/>
    </xf>
    <xf numFmtId="177" fontId="5" fillId="0" borderId="89" xfId="1" applyNumberFormat="1" applyFont="1" applyFill="1" applyBorder="1" applyAlignment="1" applyProtection="1">
      <alignment horizontal="right" vertical="center"/>
    </xf>
    <xf numFmtId="177" fontId="19" fillId="0" borderId="91" xfId="1" applyNumberFormat="1" applyFont="1" applyFill="1" applyBorder="1" applyAlignment="1" applyProtection="1">
      <alignment horizontal="right" vertical="center"/>
    </xf>
    <xf numFmtId="177" fontId="5" fillId="0" borderId="26" xfId="1" applyNumberFormat="1" applyFont="1" applyFill="1" applyBorder="1" applyAlignment="1" applyProtection="1">
      <alignment horizontal="right" vertical="center" wrapText="1"/>
    </xf>
    <xf numFmtId="0" fontId="20" fillId="9" borderId="37" xfId="0" applyFont="1" applyFill="1" applyBorder="1" applyAlignment="1">
      <alignment vertical="center"/>
    </xf>
    <xf numFmtId="177" fontId="20" fillId="9" borderId="29" xfId="0" applyNumberFormat="1" applyFont="1" applyFill="1" applyBorder="1" applyAlignment="1">
      <alignment vertical="center"/>
    </xf>
    <xf numFmtId="177" fontId="20" fillId="9" borderId="26" xfId="0" applyNumberFormat="1" applyFont="1" applyFill="1" applyBorder="1" applyAlignment="1">
      <alignment vertical="center"/>
    </xf>
    <xf numFmtId="0" fontId="5" fillId="0" borderId="21" xfId="1" applyNumberFormat="1" applyFont="1" applyBorder="1" applyAlignment="1" applyProtection="1">
      <alignment horizontal="left" vertical="distributed"/>
    </xf>
    <xf numFmtId="177" fontId="5" fillId="20" borderId="92" xfId="1" applyNumberFormat="1" applyFont="1" applyFill="1" applyBorder="1" applyAlignment="1" applyProtection="1">
      <alignment horizontal="right" vertical="center"/>
    </xf>
    <xf numFmtId="177" fontId="5" fillId="20" borderId="93" xfId="1" applyNumberFormat="1" applyFont="1" applyFill="1" applyBorder="1" applyAlignment="1" applyProtection="1">
      <alignment horizontal="right" vertical="center"/>
    </xf>
    <xf numFmtId="177" fontId="19" fillId="20" borderId="94" xfId="1" applyNumberFormat="1" applyFont="1" applyFill="1" applyBorder="1" applyAlignment="1" applyProtection="1">
      <alignment horizontal="right" vertical="center"/>
    </xf>
    <xf numFmtId="177" fontId="5" fillId="3" borderId="92" xfId="1" applyNumberFormat="1" applyFont="1" applyFill="1" applyBorder="1" applyAlignment="1" applyProtection="1">
      <alignment horizontal="right" vertical="distributed" wrapText="1"/>
    </xf>
    <xf numFmtId="177" fontId="5" fillId="3" borderId="93" xfId="1" applyNumberFormat="1" applyFont="1" applyFill="1" applyBorder="1" applyAlignment="1" applyProtection="1">
      <alignment horizontal="right" vertical="distributed" wrapText="1"/>
    </xf>
    <xf numFmtId="177" fontId="19" fillId="3" borderId="100" xfId="1" applyNumberFormat="1" applyFont="1" applyFill="1" applyBorder="1" applyAlignment="1" applyProtection="1">
      <alignment horizontal="right" vertical="distributed" wrapText="1"/>
    </xf>
    <xf numFmtId="177" fontId="5" fillId="16" borderId="92" xfId="1" applyNumberFormat="1" applyFont="1" applyFill="1" applyBorder="1" applyAlignment="1" applyProtection="1">
      <alignment horizontal="right" vertical="center" wrapText="1"/>
    </xf>
    <xf numFmtId="177" fontId="5" fillId="16" borderId="93" xfId="1" applyNumberFormat="1" applyFont="1" applyFill="1" applyBorder="1" applyAlignment="1" applyProtection="1">
      <alignment horizontal="right" vertical="center" wrapText="1"/>
    </xf>
    <xf numFmtId="177" fontId="5" fillId="16" borderId="92" xfId="1" applyNumberFormat="1" applyFont="1" applyFill="1" applyBorder="1" applyAlignment="1" applyProtection="1">
      <alignment horizontal="right" vertical="center" shrinkToFit="1"/>
    </xf>
    <xf numFmtId="177" fontId="19" fillId="16" borderId="94" xfId="1" applyNumberFormat="1" applyFont="1" applyFill="1" applyBorder="1" applyAlignment="1" applyProtection="1">
      <alignment horizontal="right" vertical="center" wrapText="1"/>
    </xf>
    <xf numFmtId="177" fontId="19" fillId="16" borderId="93" xfId="1" applyNumberFormat="1" applyFont="1" applyFill="1" applyBorder="1" applyAlignment="1" applyProtection="1">
      <alignment horizontal="right" vertical="center" wrapText="1"/>
    </xf>
    <xf numFmtId="177" fontId="19" fillId="0" borderId="94" xfId="1" applyNumberFormat="1" applyFont="1" applyFill="1" applyBorder="1" applyAlignment="1" applyProtection="1">
      <alignment vertical="center" wrapText="1"/>
    </xf>
    <xf numFmtId="177" fontId="5" fillId="7" borderId="92" xfId="1" applyNumberFormat="1" applyFont="1" applyFill="1" applyBorder="1" applyAlignment="1" applyProtection="1">
      <alignment horizontal="right" vertical="center"/>
    </xf>
    <xf numFmtId="177" fontId="5" fillId="7" borderId="93" xfId="1" applyNumberFormat="1" applyFont="1" applyFill="1" applyBorder="1" applyAlignment="1" applyProtection="1">
      <alignment horizontal="right" vertical="center"/>
    </xf>
    <xf numFmtId="177" fontId="19" fillId="7" borderId="100" xfId="1" applyNumberFormat="1" applyFont="1" applyFill="1" applyBorder="1" applyAlignment="1" applyProtection="1">
      <alignment horizontal="right" vertical="center"/>
    </xf>
    <xf numFmtId="177" fontId="5" fillId="0" borderId="116" xfId="1" applyNumberFormat="1" applyFont="1" applyFill="1" applyBorder="1" applyAlignment="1" applyProtection="1">
      <alignment horizontal="right" vertical="center"/>
    </xf>
    <xf numFmtId="177" fontId="5" fillId="0" borderId="93" xfId="1" applyNumberFormat="1" applyFont="1" applyFill="1" applyBorder="1" applyAlignment="1" applyProtection="1">
      <alignment horizontal="right" vertical="center"/>
    </xf>
    <xf numFmtId="177" fontId="19" fillId="0" borderId="105" xfId="1" applyNumberFormat="1" applyFont="1" applyFill="1" applyBorder="1" applyAlignment="1" applyProtection="1">
      <alignment horizontal="right" vertical="center"/>
    </xf>
    <xf numFmtId="177" fontId="5" fillId="6" borderId="92" xfId="1" applyNumberFormat="1" applyFont="1" applyFill="1" applyBorder="1" applyAlignment="1" applyProtection="1">
      <alignment horizontal="right" vertical="center" shrinkToFit="1"/>
    </xf>
    <xf numFmtId="177" fontId="5" fillId="6" borderId="93" xfId="1" applyNumberFormat="1" applyFont="1" applyFill="1" applyBorder="1" applyAlignment="1" applyProtection="1">
      <alignment horizontal="right" vertical="center" shrinkToFit="1"/>
    </xf>
    <xf numFmtId="177" fontId="19" fillId="6" borderId="100" xfId="1" applyNumberFormat="1" applyFont="1" applyFill="1" applyBorder="1" applyAlignment="1" applyProtection="1">
      <alignment horizontal="right" vertical="center" shrinkToFit="1"/>
    </xf>
    <xf numFmtId="177" fontId="5" fillId="6" borderId="116" xfId="1" applyNumberFormat="1" applyFont="1" applyFill="1" applyBorder="1" applyAlignment="1" applyProtection="1">
      <alignment horizontal="right" vertical="center" shrinkToFit="1"/>
    </xf>
    <xf numFmtId="177" fontId="5" fillId="6" borderId="116" xfId="1" applyNumberFormat="1" applyFont="1" applyFill="1" applyBorder="1" applyAlignment="1" applyProtection="1">
      <alignment horizontal="right" vertical="center"/>
    </xf>
    <xf numFmtId="177" fontId="5" fillId="6" borderId="93" xfId="1" applyNumberFormat="1" applyFont="1" applyFill="1" applyBorder="1" applyAlignment="1" applyProtection="1">
      <alignment horizontal="right" vertical="center"/>
    </xf>
    <xf numFmtId="177" fontId="19" fillId="6" borderId="100" xfId="1" applyNumberFormat="1" applyFont="1" applyFill="1" applyBorder="1" applyAlignment="1" applyProtection="1">
      <alignment horizontal="right" vertical="center"/>
    </xf>
    <xf numFmtId="177" fontId="19" fillId="6" borderId="94" xfId="1" applyNumberFormat="1" applyFont="1" applyFill="1" applyBorder="1" applyAlignment="1" applyProtection="1">
      <alignment horizontal="right" vertical="center"/>
    </xf>
    <xf numFmtId="177" fontId="5" fillId="0" borderId="92" xfId="1" applyNumberFormat="1" applyFont="1" applyFill="1" applyBorder="1" applyAlignment="1" applyProtection="1">
      <alignment horizontal="right" vertical="center"/>
    </xf>
    <xf numFmtId="177" fontId="19" fillId="0" borderId="94" xfId="1" applyNumberFormat="1" applyFont="1" applyFill="1" applyBorder="1" applyAlignment="1" applyProtection="1">
      <alignment horizontal="right" vertical="center"/>
    </xf>
    <xf numFmtId="0" fontId="20" fillId="9" borderId="37" xfId="0" applyFont="1" applyFill="1" applyBorder="1" applyAlignment="1">
      <alignment vertical="center" shrinkToFit="1"/>
    </xf>
    <xf numFmtId="177" fontId="5" fillId="0" borderId="94" xfId="1" applyNumberFormat="1" applyFont="1" applyFill="1" applyBorder="1" applyAlignment="1" applyProtection="1">
      <alignment horizontal="right" vertical="center"/>
    </xf>
    <xf numFmtId="0" fontId="20" fillId="9" borderId="67" xfId="0" applyFont="1" applyFill="1" applyBorder="1" applyAlignment="1">
      <alignment vertical="center"/>
    </xf>
    <xf numFmtId="0" fontId="5" fillId="0" borderId="0" xfId="3" applyFont="1" applyAlignment="1">
      <alignment horizontal="left" vertical="center" shrinkToFi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 shrinkToFit="1"/>
    </xf>
    <xf numFmtId="177" fontId="22" fillId="20" borderId="80" xfId="1" applyNumberFormat="1" applyFont="1" applyFill="1" applyBorder="1" applyAlignment="1" applyProtection="1">
      <alignment horizontal="center" vertical="center"/>
    </xf>
    <xf numFmtId="177" fontId="22" fillId="20" borderId="81" xfId="1" applyNumberFormat="1" applyFont="1" applyFill="1" applyBorder="1" applyAlignment="1" applyProtection="1">
      <alignment horizontal="center" vertical="center"/>
    </xf>
    <xf numFmtId="177" fontId="22" fillId="20" borderId="82" xfId="1" applyNumberFormat="1" applyFont="1" applyFill="1" applyBorder="1" applyAlignment="1" applyProtection="1">
      <alignment horizontal="center" vertical="center"/>
    </xf>
    <xf numFmtId="177" fontId="5" fillId="0" borderId="80" xfId="1" applyNumberFormat="1" applyFont="1" applyBorder="1" applyAlignment="1" applyProtection="1">
      <alignment horizontal="center" vertical="center"/>
    </xf>
    <xf numFmtId="177" fontId="5" fillId="0" borderId="81" xfId="1" applyNumberFormat="1" applyFont="1" applyBorder="1" applyAlignment="1" applyProtection="1">
      <alignment horizontal="center" vertical="center"/>
    </xf>
    <xf numFmtId="177" fontId="5" fillId="0" borderId="96" xfId="1" applyNumberFormat="1" applyFont="1" applyBorder="1" applyAlignment="1" applyProtection="1">
      <alignment horizontal="center" vertical="center"/>
    </xf>
    <xf numFmtId="177" fontId="5" fillId="0" borderId="113" xfId="1" applyNumberFormat="1" applyFont="1" applyBorder="1" applyAlignment="1" applyProtection="1">
      <alignment horizontal="center" vertical="center"/>
    </xf>
    <xf numFmtId="177" fontId="5" fillId="17" borderId="113" xfId="1" applyNumberFormat="1" applyFont="1" applyFill="1" applyBorder="1" applyAlignment="1" applyProtection="1">
      <alignment horizontal="center" vertical="center"/>
    </xf>
    <xf numFmtId="177" fontId="5" fillId="17" borderId="81" xfId="1" applyNumberFormat="1" applyFont="1" applyFill="1" applyBorder="1" applyAlignment="1" applyProtection="1">
      <alignment horizontal="center" vertical="center"/>
    </xf>
    <xf numFmtId="177" fontId="5" fillId="19" borderId="81" xfId="1" applyNumberFormat="1" applyFont="1" applyFill="1" applyBorder="1" applyAlignment="1" applyProtection="1">
      <alignment horizontal="center" vertical="center"/>
    </xf>
    <xf numFmtId="177" fontId="5" fillId="17" borderId="120" xfId="1" applyNumberFormat="1" applyFont="1" applyFill="1" applyBorder="1" applyAlignment="1" applyProtection="1">
      <alignment horizontal="center" vertical="center" shrinkToFit="1"/>
    </xf>
    <xf numFmtId="177" fontId="5" fillId="17" borderId="121" xfId="1" applyNumberFormat="1" applyFont="1" applyFill="1" applyBorder="1" applyAlignment="1" applyProtection="1">
      <alignment horizontal="center" vertical="center" shrinkToFit="1"/>
    </xf>
    <xf numFmtId="177" fontId="5" fillId="17" borderId="123" xfId="1" applyNumberFormat="1" applyFont="1" applyFill="1" applyBorder="1" applyAlignment="1" applyProtection="1">
      <alignment horizontal="center" vertical="center" shrinkToFit="1"/>
    </xf>
    <xf numFmtId="177" fontId="5" fillId="0" borderId="80" xfId="1" applyNumberFormat="1" applyFont="1" applyFill="1" applyBorder="1" applyAlignment="1" applyProtection="1">
      <alignment horizontal="center" vertical="center" shrinkToFit="1"/>
    </xf>
    <xf numFmtId="177" fontId="5" fillId="0" borderId="81" xfId="1" applyNumberFormat="1" applyFont="1" applyFill="1" applyBorder="1" applyAlignment="1" applyProtection="1">
      <alignment horizontal="center" vertical="center" shrinkToFit="1"/>
    </xf>
    <xf numFmtId="177" fontId="5" fillId="0" borderId="96" xfId="1" applyNumberFormat="1" applyFont="1" applyFill="1" applyBorder="1" applyAlignment="1" applyProtection="1">
      <alignment horizontal="center" vertical="center" shrinkToFit="1"/>
    </xf>
    <xf numFmtId="177" fontId="5" fillId="0" borderId="82" xfId="1" applyNumberFormat="1" applyFont="1" applyFill="1" applyBorder="1" applyAlignment="1" applyProtection="1">
      <alignment horizontal="center" vertical="center" shrinkToFit="1"/>
    </xf>
    <xf numFmtId="0" fontId="5" fillId="11" borderId="80" xfId="2" applyFont="1" applyFill="1" applyBorder="1" applyAlignment="1">
      <alignment horizontal="center" vertical="center"/>
    </xf>
    <xf numFmtId="177" fontId="5" fillId="14" borderId="80" xfId="1" applyNumberFormat="1" applyFont="1" applyFill="1" applyBorder="1" applyAlignment="1" applyProtection="1">
      <alignment horizontal="center" vertical="center" wrapText="1"/>
    </xf>
    <xf numFmtId="177" fontId="5" fillId="14" borderId="81" xfId="1" applyNumberFormat="1" applyFont="1" applyFill="1" applyBorder="1" applyAlignment="1" applyProtection="1">
      <alignment horizontal="center" vertical="center" wrapText="1"/>
    </xf>
    <xf numFmtId="0" fontId="5" fillId="14" borderId="82" xfId="2" applyFont="1" applyFill="1" applyBorder="1" applyAlignment="1">
      <alignment horizontal="center" vertical="center"/>
    </xf>
    <xf numFmtId="177" fontId="5" fillId="0" borderId="80" xfId="1" applyNumberFormat="1" applyFont="1" applyFill="1" applyBorder="1" applyAlignment="1" applyProtection="1">
      <alignment horizontal="center" vertical="center" wrapText="1"/>
    </xf>
    <xf numFmtId="177" fontId="5" fillId="0" borderId="81" xfId="1" applyNumberFormat="1" applyFont="1" applyFill="1" applyBorder="1" applyAlignment="1" applyProtection="1">
      <alignment horizontal="center" vertical="center" wrapText="1"/>
    </xf>
    <xf numFmtId="177" fontId="5" fillId="0" borderId="82" xfId="1" applyNumberFormat="1" applyFont="1" applyFill="1" applyBorder="1" applyAlignment="1" applyProtection="1">
      <alignment horizontal="center" vertical="center" wrapText="1"/>
    </xf>
    <xf numFmtId="177" fontId="5" fillId="12" borderId="80" xfId="1" applyNumberFormat="1" applyFont="1" applyFill="1" applyBorder="1" applyAlignment="1" applyProtection="1">
      <alignment horizontal="center" vertical="center" wrapText="1"/>
    </xf>
    <xf numFmtId="177" fontId="5" fillId="12" borderId="81" xfId="1" applyNumberFormat="1" applyFont="1" applyFill="1" applyBorder="1" applyAlignment="1" applyProtection="1">
      <alignment horizontal="center" vertical="center" wrapText="1"/>
    </xf>
    <xf numFmtId="177" fontId="5" fillId="12" borderId="82" xfId="1" applyNumberFormat="1" applyFont="1" applyFill="1" applyBorder="1" applyAlignment="1" applyProtection="1">
      <alignment horizontal="center" vertical="center" wrapText="1"/>
    </xf>
    <xf numFmtId="177" fontId="5" fillId="0" borderId="80" xfId="1" applyNumberFormat="1" applyFont="1" applyFill="1" applyBorder="1" applyAlignment="1" applyProtection="1">
      <alignment horizontal="center" vertical="center"/>
    </xf>
    <xf numFmtId="177" fontId="5" fillId="0" borderId="81" xfId="1" applyNumberFormat="1" applyFont="1" applyFill="1" applyBorder="1" applyAlignment="1" applyProtection="1">
      <alignment horizontal="center" vertical="center"/>
    </xf>
    <xf numFmtId="177" fontId="5" fillId="0" borderId="82" xfId="1" applyNumberFormat="1" applyFont="1" applyFill="1" applyBorder="1" applyAlignment="1" applyProtection="1">
      <alignment horizontal="center" vertical="center"/>
    </xf>
    <xf numFmtId="0" fontId="5" fillId="0" borderId="81" xfId="3" applyFont="1" applyBorder="1" applyAlignment="1">
      <alignment horizontal="center" vertical="center" shrinkToFit="1"/>
    </xf>
    <xf numFmtId="0" fontId="5" fillId="0" borderId="82" xfId="3" applyFont="1" applyBorder="1" applyAlignment="1">
      <alignment horizontal="center" vertical="center" shrinkToFit="1"/>
    </xf>
    <xf numFmtId="177" fontId="18" fillId="9" borderId="120" xfId="1" applyNumberFormat="1" applyFont="1" applyFill="1" applyBorder="1" applyAlignment="1" applyProtection="1">
      <alignment horizontal="right" vertical="center" shrinkToFit="1"/>
    </xf>
    <xf numFmtId="177" fontId="18" fillId="9" borderId="121" xfId="1" applyNumberFormat="1" applyFont="1" applyFill="1" applyBorder="1" applyAlignment="1" applyProtection="1">
      <alignment horizontal="right" vertical="center" shrinkToFit="1"/>
    </xf>
    <xf numFmtId="177" fontId="18" fillId="9" borderId="122" xfId="1" applyNumberFormat="1" applyFont="1" applyFill="1" applyBorder="1" applyAlignment="1" applyProtection="1">
      <alignment horizontal="right" vertical="center" shrinkToFit="1"/>
    </xf>
    <xf numFmtId="177" fontId="18" fillId="9" borderId="123" xfId="1" applyNumberFormat="1" applyFont="1" applyFill="1" applyBorder="1" applyAlignment="1" applyProtection="1">
      <alignment horizontal="right" vertical="center" shrinkToFit="1"/>
    </xf>
    <xf numFmtId="177" fontId="18" fillId="9" borderId="124" xfId="1" applyNumberFormat="1" applyFont="1" applyFill="1" applyBorder="1" applyAlignment="1" applyProtection="1">
      <alignment horizontal="right" vertical="center" shrinkToFit="1"/>
    </xf>
    <xf numFmtId="176" fontId="18" fillId="9" borderId="84" xfId="1" applyNumberFormat="1" applyFont="1" applyFill="1" applyBorder="1" applyAlignment="1" applyProtection="1">
      <alignment horizontal="center" vertical="center" shrinkToFit="1"/>
    </xf>
    <xf numFmtId="0" fontId="18" fillId="0" borderId="0" xfId="3" applyFont="1" applyAlignment="1">
      <alignment vertical="center" shrinkToFit="1"/>
    </xf>
    <xf numFmtId="177" fontId="5" fillId="20" borderId="125" xfId="1" applyNumberFormat="1" applyFont="1" applyFill="1" applyBorder="1" applyAlignment="1" applyProtection="1">
      <alignment horizontal="right" vertical="center" shrinkToFit="1"/>
    </xf>
    <xf numFmtId="177" fontId="5" fillId="20" borderId="126" xfId="1" applyNumberFormat="1" applyFont="1" applyFill="1" applyBorder="1" applyAlignment="1" applyProtection="1">
      <alignment horizontal="right" vertical="center" shrinkToFit="1"/>
    </xf>
    <xf numFmtId="177" fontId="19" fillId="20" borderId="127" xfId="1" applyNumberFormat="1" applyFont="1" applyFill="1" applyBorder="1" applyAlignment="1" applyProtection="1">
      <alignment horizontal="right" vertical="center" shrinkToFit="1"/>
    </xf>
    <xf numFmtId="177" fontId="5" fillId="0" borderId="125" xfId="1" applyNumberFormat="1" applyFont="1" applyFill="1" applyBorder="1" applyAlignment="1" applyProtection="1">
      <alignment horizontal="right" vertical="center" shrinkToFit="1"/>
    </xf>
    <xf numFmtId="177" fontId="5" fillId="0" borderId="126" xfId="1" applyNumberFormat="1" applyFont="1" applyFill="1" applyBorder="1" applyAlignment="1" applyProtection="1">
      <alignment horizontal="right" vertical="center" shrinkToFit="1"/>
    </xf>
    <xf numFmtId="177" fontId="19" fillId="0" borderId="128" xfId="1" applyNumberFormat="1" applyFont="1" applyFill="1" applyBorder="1" applyAlignment="1" applyProtection="1">
      <alignment horizontal="right" vertical="center" shrinkToFit="1"/>
    </xf>
    <xf numFmtId="177" fontId="5" fillId="0" borderId="129" xfId="1" applyNumberFormat="1" applyFont="1" applyFill="1" applyBorder="1" applyAlignment="1" applyProtection="1">
      <alignment horizontal="right" vertical="center" shrinkToFit="1"/>
    </xf>
    <xf numFmtId="177" fontId="5" fillId="17" borderId="129" xfId="1" applyNumberFormat="1" applyFont="1" applyFill="1" applyBorder="1" applyAlignment="1" applyProtection="1">
      <alignment horizontal="right" vertical="center" shrinkToFit="1"/>
    </xf>
    <xf numFmtId="177" fontId="5" fillId="17" borderId="126" xfId="1" applyNumberFormat="1" applyFont="1" applyFill="1" applyBorder="1" applyAlignment="1" applyProtection="1">
      <alignment horizontal="right" vertical="center" shrinkToFit="1"/>
    </xf>
    <xf numFmtId="177" fontId="5" fillId="17" borderId="125" xfId="1" applyNumberFormat="1" applyFont="1" applyFill="1" applyBorder="1" applyAlignment="1" applyProtection="1">
      <alignment horizontal="right" vertical="center" shrinkToFit="1"/>
    </xf>
    <xf numFmtId="177" fontId="19" fillId="17" borderId="128" xfId="1" applyNumberFormat="1" applyFont="1" applyFill="1" applyBorder="1" applyAlignment="1" applyProtection="1">
      <alignment horizontal="right" vertical="center" shrinkToFit="1"/>
    </xf>
    <xf numFmtId="177" fontId="19" fillId="0" borderId="127" xfId="1" applyNumberFormat="1" applyFont="1" applyFill="1" applyBorder="1" applyAlignment="1" applyProtection="1">
      <alignment horizontal="right" vertical="center" shrinkToFit="1"/>
    </xf>
    <xf numFmtId="176" fontId="5" fillId="0" borderId="118" xfId="0" applyNumberFormat="1" applyFont="1" applyBorder="1" applyAlignment="1">
      <alignment horizontal="center" vertical="center"/>
    </xf>
    <xf numFmtId="177" fontId="5" fillId="14" borderId="125" xfId="1" applyNumberFormat="1" applyFont="1" applyFill="1" applyBorder="1" applyAlignment="1" applyProtection="1">
      <alignment horizontal="right" vertical="center" shrinkToFit="1"/>
    </xf>
    <xf numFmtId="177" fontId="5" fillId="14" borderId="126" xfId="1" applyNumberFormat="1" applyFont="1" applyFill="1" applyBorder="1" applyAlignment="1" applyProtection="1">
      <alignment horizontal="right" vertical="center" shrinkToFit="1"/>
    </xf>
    <xf numFmtId="177" fontId="19" fillId="14" borderId="126" xfId="1" applyNumberFormat="1" applyFont="1" applyFill="1" applyBorder="1" applyAlignment="1" applyProtection="1">
      <alignment horizontal="right" vertical="center" shrinkToFit="1"/>
    </xf>
    <xf numFmtId="176" fontId="19" fillId="14" borderId="112" xfId="0" applyNumberFormat="1" applyFont="1" applyFill="1" applyBorder="1" applyAlignment="1">
      <alignment horizontal="center" vertical="center"/>
    </xf>
    <xf numFmtId="177" fontId="5" fillId="18" borderId="125" xfId="1" applyNumberFormat="1" applyFont="1" applyFill="1" applyBorder="1" applyAlignment="1" applyProtection="1">
      <alignment horizontal="right" vertical="center" shrinkToFit="1"/>
    </xf>
    <xf numFmtId="177" fontId="5" fillId="18" borderId="126" xfId="1" applyNumberFormat="1" applyFont="1" applyFill="1" applyBorder="1" applyAlignment="1" applyProtection="1">
      <alignment horizontal="right" vertical="center" shrinkToFit="1"/>
    </xf>
    <xf numFmtId="177" fontId="19" fillId="18" borderId="127" xfId="1" applyNumberFormat="1" applyFont="1" applyFill="1" applyBorder="1" applyAlignment="1" applyProtection="1">
      <alignment horizontal="right" vertical="center" shrinkToFit="1"/>
    </xf>
    <xf numFmtId="177" fontId="5" fillId="20" borderId="89" xfId="1" applyNumberFormat="1" applyFont="1" applyFill="1" applyBorder="1" applyAlignment="1" applyProtection="1">
      <alignment horizontal="right" vertical="center" shrinkToFit="1"/>
    </xf>
    <xf numFmtId="177" fontId="5" fillId="20" borderId="90" xfId="1" applyNumberFormat="1" applyFont="1" applyFill="1" applyBorder="1" applyAlignment="1" applyProtection="1">
      <alignment horizontal="right" vertical="center" shrinkToFit="1"/>
    </xf>
    <xf numFmtId="177" fontId="19" fillId="20" borderId="91" xfId="1" applyNumberFormat="1" applyFont="1" applyFill="1" applyBorder="1" applyAlignment="1" applyProtection="1">
      <alignment horizontal="right" vertical="center" shrinkToFit="1"/>
    </xf>
    <xf numFmtId="177" fontId="5" fillId="0" borderId="89" xfId="1" applyNumberFormat="1" applyFont="1" applyFill="1" applyBorder="1" applyAlignment="1" applyProtection="1">
      <alignment horizontal="right" vertical="center" shrinkToFit="1"/>
    </xf>
    <xf numFmtId="177" fontId="5" fillId="0" borderId="90" xfId="1" applyNumberFormat="1" applyFont="1" applyFill="1" applyBorder="1" applyAlignment="1" applyProtection="1">
      <alignment horizontal="right" vertical="center" shrinkToFit="1"/>
    </xf>
    <xf numFmtId="177" fontId="19" fillId="0" borderId="99" xfId="1" applyNumberFormat="1" applyFont="1" applyFill="1" applyBorder="1" applyAlignment="1" applyProtection="1">
      <alignment horizontal="right" vertical="center" shrinkToFit="1"/>
    </xf>
    <xf numFmtId="177" fontId="5" fillId="0" borderId="115" xfId="1" applyNumberFormat="1" applyFont="1" applyFill="1" applyBorder="1" applyAlignment="1" applyProtection="1">
      <alignment horizontal="right" vertical="center" shrinkToFit="1"/>
    </xf>
    <xf numFmtId="177" fontId="5" fillId="17" borderId="115" xfId="1" applyNumberFormat="1" applyFont="1" applyFill="1" applyBorder="1" applyAlignment="1" applyProtection="1">
      <alignment horizontal="right" vertical="center" shrinkToFit="1"/>
    </xf>
    <xf numFmtId="177" fontId="5" fillId="17" borderId="90" xfId="1" applyNumberFormat="1" applyFont="1" applyFill="1" applyBorder="1" applyAlignment="1" applyProtection="1">
      <alignment horizontal="right" vertical="center" shrinkToFit="1"/>
    </xf>
    <xf numFmtId="177" fontId="5" fillId="17" borderId="89" xfId="1" applyNumberFormat="1" applyFont="1" applyFill="1" applyBorder="1" applyAlignment="1" applyProtection="1">
      <alignment horizontal="right" vertical="center" shrinkToFit="1"/>
    </xf>
    <xf numFmtId="177" fontId="19" fillId="17" borderId="99" xfId="1" applyNumberFormat="1" applyFont="1" applyFill="1" applyBorder="1" applyAlignment="1" applyProtection="1">
      <alignment horizontal="right" vertical="center" shrinkToFit="1"/>
    </xf>
    <xf numFmtId="177" fontId="19" fillId="0" borderId="91" xfId="1" applyNumberFormat="1" applyFont="1" applyFill="1" applyBorder="1" applyAlignment="1" applyProtection="1">
      <alignment horizontal="right" vertical="center" shrinkToFit="1"/>
    </xf>
    <xf numFmtId="176" fontId="5" fillId="0" borderId="89" xfId="0" applyNumberFormat="1" applyFont="1" applyBorder="1" applyAlignment="1">
      <alignment horizontal="center" vertical="center"/>
    </xf>
    <xf numFmtId="177" fontId="5" fillId="14" borderId="89" xfId="1" applyNumberFormat="1" applyFont="1" applyFill="1" applyBorder="1" applyAlignment="1" applyProtection="1">
      <alignment horizontal="right" vertical="center" shrinkToFit="1"/>
    </xf>
    <xf numFmtId="177" fontId="5" fillId="14" borderId="90" xfId="1" applyNumberFormat="1" applyFont="1" applyFill="1" applyBorder="1" applyAlignment="1" applyProtection="1">
      <alignment horizontal="right" vertical="center" shrinkToFit="1"/>
    </xf>
    <xf numFmtId="177" fontId="19" fillId="14" borderId="90" xfId="1" applyNumberFormat="1" applyFont="1" applyFill="1" applyBorder="1" applyAlignment="1" applyProtection="1">
      <alignment horizontal="right" vertical="center" shrinkToFit="1"/>
    </xf>
    <xf numFmtId="176" fontId="19" fillId="14" borderId="91" xfId="0" applyNumberFormat="1" applyFont="1" applyFill="1" applyBorder="1" applyAlignment="1">
      <alignment horizontal="center" vertical="center"/>
    </xf>
    <xf numFmtId="177" fontId="5" fillId="18" borderId="89" xfId="1" applyNumberFormat="1" applyFont="1" applyFill="1" applyBorder="1" applyAlignment="1" applyProtection="1">
      <alignment horizontal="right" vertical="center" shrinkToFit="1"/>
    </xf>
    <xf numFmtId="177" fontId="5" fillId="18" borderId="90" xfId="1" applyNumberFormat="1" applyFont="1" applyFill="1" applyBorder="1" applyAlignment="1" applyProtection="1">
      <alignment horizontal="right" vertical="center" shrinkToFit="1"/>
    </xf>
    <xf numFmtId="177" fontId="19" fillId="18" borderId="91" xfId="1" applyNumberFormat="1" applyFont="1" applyFill="1" applyBorder="1" applyAlignment="1" applyProtection="1">
      <alignment horizontal="right" vertical="center" shrinkToFit="1"/>
    </xf>
    <xf numFmtId="176" fontId="5" fillId="19" borderId="90" xfId="1" applyNumberFormat="1" applyFont="1" applyFill="1" applyBorder="1" applyAlignment="1" applyProtection="1">
      <alignment horizontal="center" vertical="center" shrinkToFit="1"/>
    </xf>
    <xf numFmtId="177" fontId="5" fillId="20" borderId="92" xfId="1" applyNumberFormat="1" applyFont="1" applyFill="1" applyBorder="1" applyAlignment="1" applyProtection="1">
      <alignment horizontal="right" vertical="center" shrinkToFit="1"/>
    </xf>
    <xf numFmtId="177" fontId="5" fillId="20" borderId="93" xfId="1" applyNumberFormat="1" applyFont="1" applyFill="1" applyBorder="1" applyAlignment="1" applyProtection="1">
      <alignment horizontal="right" vertical="center" shrinkToFit="1"/>
    </xf>
    <xf numFmtId="177" fontId="19" fillId="20" borderId="94" xfId="1" applyNumberFormat="1" applyFont="1" applyFill="1" applyBorder="1" applyAlignment="1" applyProtection="1">
      <alignment horizontal="right" vertical="center" shrinkToFit="1"/>
    </xf>
    <xf numFmtId="177" fontId="5" fillId="0" borderId="92" xfId="1" applyNumberFormat="1" applyFont="1" applyFill="1" applyBorder="1" applyAlignment="1" applyProtection="1">
      <alignment horizontal="right" vertical="center" shrinkToFit="1"/>
    </xf>
    <xf numFmtId="177" fontId="5" fillId="0" borderId="93" xfId="1" applyNumberFormat="1" applyFont="1" applyFill="1" applyBorder="1" applyAlignment="1" applyProtection="1">
      <alignment horizontal="right" vertical="center" shrinkToFit="1"/>
    </xf>
    <xf numFmtId="177" fontId="19" fillId="0" borderId="100" xfId="1" applyNumberFormat="1" applyFont="1" applyFill="1" applyBorder="1" applyAlignment="1" applyProtection="1">
      <alignment horizontal="right" vertical="center" shrinkToFit="1"/>
    </xf>
    <xf numFmtId="177" fontId="5" fillId="0" borderId="116" xfId="1" applyNumberFormat="1" applyFont="1" applyFill="1" applyBorder="1" applyAlignment="1" applyProtection="1">
      <alignment horizontal="right" vertical="center" shrinkToFit="1"/>
    </xf>
    <xf numFmtId="177" fontId="5" fillId="17" borderId="116" xfId="1" applyNumberFormat="1" applyFont="1" applyFill="1" applyBorder="1" applyAlignment="1" applyProtection="1">
      <alignment horizontal="right" vertical="center" shrinkToFit="1"/>
    </xf>
    <xf numFmtId="177" fontId="5" fillId="17" borderId="93" xfId="1" applyNumberFormat="1" applyFont="1" applyFill="1" applyBorder="1" applyAlignment="1" applyProtection="1">
      <alignment horizontal="right" vertical="center" shrinkToFit="1"/>
    </xf>
    <xf numFmtId="177" fontId="5" fillId="17" borderId="92" xfId="1" applyNumberFormat="1" applyFont="1" applyFill="1" applyBorder="1" applyAlignment="1" applyProtection="1">
      <alignment horizontal="right" vertical="center" shrinkToFit="1"/>
    </xf>
    <xf numFmtId="177" fontId="19" fillId="17" borderId="100" xfId="1" applyNumberFormat="1" applyFont="1" applyFill="1" applyBorder="1" applyAlignment="1" applyProtection="1">
      <alignment horizontal="right" vertical="center" shrinkToFit="1"/>
    </xf>
    <xf numFmtId="177" fontId="19" fillId="0" borderId="94" xfId="1" applyNumberFormat="1" applyFont="1" applyFill="1" applyBorder="1" applyAlignment="1" applyProtection="1">
      <alignment horizontal="right" vertical="center" shrinkToFit="1"/>
    </xf>
    <xf numFmtId="177" fontId="5" fillId="14" borderId="92" xfId="1" applyNumberFormat="1" applyFont="1" applyFill="1" applyBorder="1" applyAlignment="1" applyProtection="1">
      <alignment horizontal="right" vertical="center" shrinkToFit="1"/>
    </xf>
    <xf numFmtId="177" fontId="5" fillId="14" borderId="93" xfId="1" applyNumberFormat="1" applyFont="1" applyFill="1" applyBorder="1" applyAlignment="1" applyProtection="1">
      <alignment horizontal="right" vertical="center" shrinkToFit="1"/>
    </xf>
    <xf numFmtId="177" fontId="19" fillId="14" borderId="93" xfId="1" applyNumberFormat="1" applyFont="1" applyFill="1" applyBorder="1" applyAlignment="1" applyProtection="1">
      <alignment horizontal="right" vertical="center" shrinkToFit="1"/>
    </xf>
    <xf numFmtId="177" fontId="5" fillId="18" borderId="92" xfId="1" applyNumberFormat="1" applyFont="1" applyFill="1" applyBorder="1" applyAlignment="1" applyProtection="1">
      <alignment horizontal="right" vertical="center" shrinkToFit="1"/>
    </xf>
    <xf numFmtId="177" fontId="5" fillId="18" borderId="93" xfId="1" applyNumberFormat="1" applyFont="1" applyFill="1" applyBorder="1" applyAlignment="1" applyProtection="1">
      <alignment horizontal="right" vertical="center" shrinkToFit="1"/>
    </xf>
    <xf numFmtId="177" fontId="19" fillId="18" borderId="94" xfId="1" applyNumberFormat="1" applyFont="1" applyFill="1" applyBorder="1" applyAlignment="1" applyProtection="1">
      <alignment horizontal="right" vertical="center" shrinkToFit="1"/>
    </xf>
    <xf numFmtId="0" fontId="5" fillId="0" borderId="0" xfId="3" applyFont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176" fontId="5" fillId="0" borderId="0" xfId="3" applyNumberFormat="1" applyFont="1" applyAlignment="1">
      <alignment vertical="center" shrinkToFit="1"/>
    </xf>
    <xf numFmtId="177" fontId="22" fillId="16" borderId="80" xfId="1" applyNumberFormat="1" applyFont="1" applyFill="1" applyBorder="1" applyAlignment="1" applyProtection="1">
      <alignment horizontal="center" vertical="center"/>
    </xf>
    <xf numFmtId="177" fontId="22" fillId="16" borderId="81" xfId="1" applyNumberFormat="1" applyFont="1" applyFill="1" applyBorder="1" applyAlignment="1" applyProtection="1">
      <alignment horizontal="center" vertical="center"/>
    </xf>
    <xf numFmtId="177" fontId="22" fillId="16" borderId="96" xfId="1" applyNumberFormat="1" applyFont="1" applyFill="1" applyBorder="1" applyAlignment="1" applyProtection="1">
      <alignment horizontal="center" vertical="center"/>
    </xf>
    <xf numFmtId="38" fontId="5" fillId="20" borderId="113" xfId="1" applyFont="1" applyFill="1" applyBorder="1" applyAlignment="1" applyProtection="1">
      <alignment horizontal="center" vertical="center" wrapText="1"/>
    </xf>
    <xf numFmtId="38" fontId="5" fillId="20" borderId="81" xfId="1" applyFont="1" applyFill="1" applyBorder="1" applyAlignment="1" applyProtection="1">
      <alignment horizontal="center" vertical="center" wrapText="1"/>
    </xf>
    <xf numFmtId="38" fontId="5" fillId="20" borderId="96" xfId="1" applyFont="1" applyFill="1" applyBorder="1" applyAlignment="1" applyProtection="1">
      <alignment horizontal="center" vertical="center" wrapText="1"/>
    </xf>
    <xf numFmtId="38" fontId="23" fillId="23" borderId="113" xfId="1" applyFont="1" applyFill="1" applyBorder="1" applyAlignment="1" applyProtection="1">
      <alignment horizontal="center" vertical="center" wrapText="1"/>
    </xf>
    <xf numFmtId="38" fontId="23" fillId="23" borderId="81" xfId="1" applyFont="1" applyFill="1" applyBorder="1" applyAlignment="1" applyProtection="1">
      <alignment horizontal="center" vertical="center" wrapText="1"/>
    </xf>
    <xf numFmtId="38" fontId="23" fillId="23" borderId="82" xfId="1" applyFont="1" applyFill="1" applyBorder="1" applyAlignment="1" applyProtection="1">
      <alignment horizontal="center" vertical="center" wrapText="1"/>
    </xf>
    <xf numFmtId="38" fontId="5" fillId="0" borderId="80" xfId="1" applyFont="1" applyBorder="1" applyAlignment="1" applyProtection="1">
      <alignment horizontal="center" vertical="center"/>
    </xf>
    <xf numFmtId="38" fontId="5" fillId="0" borderId="81" xfId="1" applyFont="1" applyBorder="1" applyAlignment="1" applyProtection="1">
      <alignment horizontal="center" vertical="center"/>
    </xf>
    <xf numFmtId="38" fontId="5" fillId="0" borderId="96" xfId="1" applyFont="1" applyBorder="1" applyAlignment="1" applyProtection="1">
      <alignment horizontal="center" vertical="center"/>
    </xf>
    <xf numFmtId="38" fontId="5" fillId="0" borderId="113" xfId="1" applyFont="1" applyBorder="1" applyAlignment="1" applyProtection="1">
      <alignment horizontal="center" vertical="center"/>
    </xf>
    <xf numFmtId="38" fontId="5" fillId="17" borderId="113" xfId="1" applyFont="1" applyFill="1" applyBorder="1" applyAlignment="1" applyProtection="1">
      <alignment horizontal="center" vertical="center"/>
    </xf>
    <xf numFmtId="38" fontId="5" fillId="17" borderId="81" xfId="1" applyFont="1" applyFill="1" applyBorder="1" applyAlignment="1" applyProtection="1">
      <alignment horizontal="center" vertical="center"/>
    </xf>
    <xf numFmtId="38" fontId="5" fillId="17" borderId="96" xfId="1" applyFont="1" applyFill="1" applyBorder="1" applyAlignment="1" applyProtection="1">
      <alignment horizontal="center" vertical="center"/>
    </xf>
    <xf numFmtId="38" fontId="5" fillId="17" borderId="82" xfId="1" applyFont="1" applyFill="1" applyBorder="1" applyAlignment="1" applyProtection="1">
      <alignment horizontal="center" vertical="center"/>
    </xf>
    <xf numFmtId="38" fontId="23" fillId="23" borderId="80" xfId="1" applyFont="1" applyFill="1" applyBorder="1" applyAlignment="1" applyProtection="1">
      <alignment horizontal="center" vertical="center"/>
    </xf>
    <xf numFmtId="38" fontId="23" fillId="23" borderId="81" xfId="1" applyFont="1" applyFill="1" applyBorder="1" applyAlignment="1" applyProtection="1">
      <alignment horizontal="center" vertical="center"/>
    </xf>
    <xf numFmtId="38" fontId="23" fillId="23" borderId="82" xfId="1" applyFont="1" applyFill="1" applyBorder="1" applyAlignment="1" applyProtection="1">
      <alignment horizontal="center" vertical="center"/>
    </xf>
    <xf numFmtId="38" fontId="5" fillId="17" borderId="80" xfId="1" applyFont="1" applyFill="1" applyBorder="1" applyAlignment="1" applyProtection="1">
      <alignment horizontal="center" vertical="center" wrapText="1"/>
    </xf>
    <xf numFmtId="38" fontId="5" fillId="17" borderId="81" xfId="1" applyFont="1" applyFill="1" applyBorder="1" applyAlignment="1" applyProtection="1">
      <alignment horizontal="center" vertical="center" wrapText="1"/>
    </xf>
    <xf numFmtId="38" fontId="5" fillId="17" borderId="101" xfId="1" applyFont="1" applyFill="1" applyBorder="1" applyAlignment="1" applyProtection="1">
      <alignment horizontal="center" vertical="center" wrapText="1"/>
    </xf>
    <xf numFmtId="38" fontId="5" fillId="0" borderId="82" xfId="1" applyFont="1" applyBorder="1" applyAlignment="1" applyProtection="1">
      <alignment horizontal="center" vertical="center"/>
    </xf>
    <xf numFmtId="38" fontId="5" fillId="0" borderId="120" xfId="1" applyFont="1" applyBorder="1" applyAlignment="1" applyProtection="1">
      <alignment horizontal="center" vertical="center"/>
    </xf>
    <xf numFmtId="38" fontId="5" fillId="0" borderId="121" xfId="1" applyFont="1" applyBorder="1" applyAlignment="1" applyProtection="1">
      <alignment horizontal="center" vertical="center"/>
    </xf>
    <xf numFmtId="38" fontId="5" fillId="0" borderId="133" xfId="1" applyFont="1" applyBorder="1" applyAlignment="1" applyProtection="1">
      <alignment horizontal="center" vertical="center"/>
    </xf>
    <xf numFmtId="38" fontId="5" fillId="18" borderId="80" xfId="1" applyFont="1" applyFill="1" applyBorder="1" applyAlignment="1" applyProtection="1">
      <alignment horizontal="center" vertical="center"/>
    </xf>
    <xf numFmtId="38" fontId="5" fillId="18" borderId="81" xfId="1" applyFont="1" applyFill="1" applyBorder="1" applyAlignment="1" applyProtection="1">
      <alignment horizontal="center" vertical="center"/>
    </xf>
    <xf numFmtId="38" fontId="5" fillId="18" borderId="82" xfId="1" applyFont="1" applyFill="1" applyBorder="1" applyAlignment="1" applyProtection="1">
      <alignment horizontal="center" vertical="center"/>
    </xf>
    <xf numFmtId="0" fontId="18" fillId="9" borderId="77" xfId="1" applyNumberFormat="1" applyFont="1" applyFill="1" applyBorder="1" applyAlignment="1" applyProtection="1">
      <alignment vertical="center" shrinkToFit="1"/>
    </xf>
    <xf numFmtId="38" fontId="18" fillId="9" borderId="83" xfId="3" applyNumberFormat="1" applyFont="1" applyFill="1" applyBorder="1" applyAlignment="1">
      <alignment horizontal="right" vertical="center" shrinkToFit="1"/>
    </xf>
    <xf numFmtId="38" fontId="18" fillId="9" borderId="84" xfId="3" applyNumberFormat="1" applyFont="1" applyFill="1" applyBorder="1" applyAlignment="1">
      <alignment horizontal="right" vertical="center" shrinkToFit="1"/>
    </xf>
    <xf numFmtId="38" fontId="18" fillId="9" borderId="97" xfId="3" applyNumberFormat="1" applyFont="1" applyFill="1" applyBorder="1" applyAlignment="1">
      <alignment horizontal="right" vertical="center" shrinkToFit="1"/>
    </xf>
    <xf numFmtId="38" fontId="18" fillId="9" borderId="114" xfId="3" applyNumberFormat="1" applyFont="1" applyFill="1" applyBorder="1" applyAlignment="1">
      <alignment horizontal="right" vertical="center" shrinkToFit="1"/>
    </xf>
    <xf numFmtId="38" fontId="18" fillId="9" borderId="85" xfId="3" applyNumberFormat="1" applyFont="1" applyFill="1" applyBorder="1" applyAlignment="1">
      <alignment horizontal="right" vertical="center" shrinkToFit="1"/>
    </xf>
    <xf numFmtId="40" fontId="18" fillId="9" borderId="83" xfId="3" applyNumberFormat="1" applyFont="1" applyFill="1" applyBorder="1" applyAlignment="1">
      <alignment horizontal="center" vertical="center" shrinkToFit="1"/>
    </xf>
    <xf numFmtId="38" fontId="18" fillId="9" borderId="102" xfId="3" applyNumberFormat="1" applyFont="1" applyFill="1" applyBorder="1" applyAlignment="1">
      <alignment horizontal="right" vertical="center" shrinkToFit="1"/>
    </xf>
    <xf numFmtId="176" fontId="18" fillId="9" borderId="114" xfId="2" applyNumberFormat="1" applyFont="1" applyFill="1" applyBorder="1" applyAlignment="1">
      <alignment horizontal="center" vertical="center"/>
    </xf>
    <xf numFmtId="176" fontId="18" fillId="9" borderId="84" xfId="2" applyNumberFormat="1" applyFont="1" applyFill="1" applyBorder="1" applyAlignment="1">
      <alignment horizontal="center" vertical="center"/>
    </xf>
    <xf numFmtId="176" fontId="18" fillId="9" borderId="85" xfId="2" applyNumberFormat="1" applyFont="1" applyFill="1" applyBorder="1" applyAlignment="1">
      <alignment horizontal="center" vertical="center"/>
    </xf>
    <xf numFmtId="0" fontId="5" fillId="0" borderId="71" xfId="1" applyNumberFormat="1" applyFont="1" applyBorder="1" applyAlignment="1" applyProtection="1">
      <alignment vertical="center"/>
    </xf>
    <xf numFmtId="38" fontId="5" fillId="0" borderId="118" xfId="1" applyFont="1" applyFill="1" applyBorder="1" applyAlignment="1" applyProtection="1">
      <alignment horizontal="right" vertical="center" shrinkToFit="1"/>
    </xf>
    <xf numFmtId="38" fontId="5" fillId="0" borderId="111" xfId="1" applyFont="1" applyFill="1" applyBorder="1" applyAlignment="1" applyProtection="1">
      <alignment horizontal="right" vertical="center" shrinkToFit="1"/>
    </xf>
    <xf numFmtId="38" fontId="19" fillId="0" borderId="119" xfId="1" applyFont="1" applyFill="1" applyBorder="1" applyAlignment="1" applyProtection="1">
      <alignment horizontal="right" vertical="center" shrinkToFit="1"/>
    </xf>
    <xf numFmtId="38" fontId="5" fillId="20" borderId="110" xfId="1" applyFont="1" applyFill="1" applyBorder="1" applyAlignment="1" applyProtection="1">
      <alignment horizontal="right" vertical="center" shrinkToFit="1"/>
    </xf>
    <xf numFmtId="38" fontId="5" fillId="20" borderId="111" xfId="1" applyFont="1" applyFill="1" applyBorder="1" applyAlignment="1" applyProtection="1">
      <alignment horizontal="right" vertical="center" shrinkToFit="1"/>
    </xf>
    <xf numFmtId="38" fontId="19" fillId="20" borderId="119" xfId="1" applyFont="1" applyFill="1" applyBorder="1" applyAlignment="1" applyProtection="1">
      <alignment horizontal="right" vertical="center" shrinkToFit="1"/>
    </xf>
    <xf numFmtId="38" fontId="5" fillId="0" borderId="110" xfId="1" applyFont="1" applyFill="1" applyBorder="1" applyAlignment="1" applyProtection="1">
      <alignment horizontal="right" vertical="center" shrinkToFit="1"/>
    </xf>
    <xf numFmtId="38" fontId="5" fillId="17" borderId="110" xfId="1" applyFont="1" applyFill="1" applyBorder="1" applyAlignment="1" applyProtection="1">
      <alignment horizontal="right" vertical="center" shrinkToFit="1"/>
    </xf>
    <xf numFmtId="38" fontId="5" fillId="17" borderId="111" xfId="1" applyFont="1" applyFill="1" applyBorder="1" applyAlignment="1" applyProtection="1">
      <alignment horizontal="right" vertical="center" shrinkToFit="1"/>
    </xf>
    <xf numFmtId="38" fontId="19" fillId="17" borderId="119" xfId="1" applyFont="1" applyFill="1" applyBorder="1" applyAlignment="1" applyProtection="1">
      <alignment horizontal="right" vertical="center" shrinkToFit="1"/>
    </xf>
    <xf numFmtId="38" fontId="19" fillId="17" borderId="112" xfId="1" applyFont="1" applyFill="1" applyBorder="1" applyAlignment="1" applyProtection="1">
      <alignment horizontal="right" vertical="center" shrinkToFit="1"/>
    </xf>
    <xf numFmtId="38" fontId="5" fillId="17" borderId="118" xfId="1" applyFont="1" applyFill="1" applyBorder="1" applyAlignment="1" applyProtection="1">
      <alignment horizontal="right" vertical="center" shrinkToFit="1"/>
    </xf>
    <xf numFmtId="38" fontId="19" fillId="17" borderId="131" xfId="1" applyFont="1" applyFill="1" applyBorder="1" applyAlignment="1" applyProtection="1">
      <alignment horizontal="right" vertical="center" shrinkToFit="1"/>
    </xf>
    <xf numFmtId="176" fontId="5" fillId="0" borderId="110" xfId="2" applyNumberFormat="1" applyFont="1" applyBorder="1" applyAlignment="1">
      <alignment horizontal="center" vertical="center"/>
    </xf>
    <xf numFmtId="176" fontId="5" fillId="0" borderId="111" xfId="2" applyNumberFormat="1" applyFont="1" applyBorder="1" applyAlignment="1">
      <alignment horizontal="center" vertical="center"/>
    </xf>
    <xf numFmtId="176" fontId="19" fillId="0" borderId="112" xfId="2" applyNumberFormat="1" applyFont="1" applyBorder="1" applyAlignment="1">
      <alignment horizontal="center" vertical="center"/>
    </xf>
    <xf numFmtId="38" fontId="19" fillId="0" borderId="112" xfId="1" applyFont="1" applyFill="1" applyBorder="1" applyAlignment="1" applyProtection="1">
      <alignment horizontal="right" vertical="center" shrinkToFit="1"/>
    </xf>
    <xf numFmtId="38" fontId="19" fillId="0" borderId="131" xfId="1" applyFont="1" applyFill="1" applyBorder="1" applyAlignment="1" applyProtection="1">
      <alignment horizontal="right" vertical="center" shrinkToFit="1"/>
    </xf>
    <xf numFmtId="38" fontId="5" fillId="18" borderId="118" xfId="1" applyFont="1" applyFill="1" applyBorder="1" applyAlignment="1" applyProtection="1">
      <alignment horizontal="right" vertical="center" shrinkToFit="1"/>
    </xf>
    <xf numFmtId="38" fontId="5" fillId="18" borderId="111" xfId="1" applyFont="1" applyFill="1" applyBorder="1" applyAlignment="1" applyProtection="1">
      <alignment horizontal="right" vertical="center" shrinkToFit="1"/>
    </xf>
    <xf numFmtId="38" fontId="19" fillId="18" borderId="112" xfId="1" applyFont="1" applyFill="1" applyBorder="1" applyAlignment="1" applyProtection="1">
      <alignment horizontal="right" vertical="center" shrinkToFit="1"/>
    </xf>
    <xf numFmtId="0" fontId="5" fillId="0" borderId="62" xfId="1" applyNumberFormat="1" applyFont="1" applyBorder="1" applyAlignment="1" applyProtection="1">
      <alignment vertical="center"/>
    </xf>
    <xf numFmtId="38" fontId="5" fillId="0" borderId="89" xfId="1" applyFont="1" applyFill="1" applyBorder="1" applyAlignment="1" applyProtection="1">
      <alignment horizontal="right" vertical="center" shrinkToFit="1"/>
    </xf>
    <xf numFmtId="38" fontId="5" fillId="0" borderId="90" xfId="1" applyFont="1" applyFill="1" applyBorder="1" applyAlignment="1" applyProtection="1">
      <alignment horizontal="right" vertical="center" shrinkToFit="1"/>
    </xf>
    <xf numFmtId="38" fontId="19" fillId="0" borderId="99" xfId="1" applyFont="1" applyFill="1" applyBorder="1" applyAlignment="1" applyProtection="1">
      <alignment horizontal="right" vertical="center" shrinkToFit="1"/>
    </xf>
    <xf numFmtId="38" fontId="5" fillId="20" borderId="115" xfId="1" applyFont="1" applyFill="1" applyBorder="1" applyAlignment="1" applyProtection="1">
      <alignment horizontal="right" vertical="center" shrinkToFit="1"/>
    </xf>
    <xf numFmtId="38" fontId="5" fillId="20" borderId="90" xfId="1" applyFont="1" applyFill="1" applyBorder="1" applyAlignment="1" applyProtection="1">
      <alignment horizontal="right" vertical="center" shrinkToFit="1"/>
    </xf>
    <xf numFmtId="38" fontId="19" fillId="20" borderId="99" xfId="1" applyFont="1" applyFill="1" applyBorder="1" applyAlignment="1" applyProtection="1">
      <alignment horizontal="right" vertical="center" shrinkToFit="1"/>
    </xf>
    <xf numFmtId="178" fontId="5" fillId="19" borderId="115" xfId="3" applyNumberFormat="1" applyFont="1" applyFill="1" applyBorder="1" applyAlignment="1">
      <alignment horizontal="center" vertical="center" shrinkToFit="1"/>
    </xf>
    <xf numFmtId="178" fontId="19" fillId="19" borderId="91" xfId="3" applyNumberFormat="1" applyFont="1" applyFill="1" applyBorder="1" applyAlignment="1">
      <alignment horizontal="center" vertical="center" shrinkToFit="1"/>
    </xf>
    <xf numFmtId="38" fontId="5" fillId="0" borderId="115" xfId="1" applyFont="1" applyFill="1" applyBorder="1" applyAlignment="1" applyProtection="1">
      <alignment horizontal="right" vertical="center" shrinkToFit="1"/>
    </xf>
    <xf numFmtId="38" fontId="5" fillId="17" borderId="115" xfId="1" applyFont="1" applyFill="1" applyBorder="1" applyAlignment="1" applyProtection="1">
      <alignment horizontal="right" vertical="center" shrinkToFit="1"/>
    </xf>
    <xf numFmtId="38" fontId="5" fillId="17" borderId="90" xfId="1" applyFont="1" applyFill="1" applyBorder="1" applyAlignment="1" applyProtection="1">
      <alignment horizontal="right" vertical="center" shrinkToFit="1"/>
    </xf>
    <xf numFmtId="38" fontId="19" fillId="17" borderId="99" xfId="1" applyFont="1" applyFill="1" applyBorder="1" applyAlignment="1" applyProtection="1">
      <alignment horizontal="right" vertical="center" shrinkToFit="1"/>
    </xf>
    <xf numFmtId="38" fontId="19" fillId="17" borderId="91" xfId="1" applyFont="1" applyFill="1" applyBorder="1" applyAlignment="1" applyProtection="1">
      <alignment horizontal="right" vertical="center" shrinkToFit="1"/>
    </xf>
    <xf numFmtId="40" fontId="23" fillId="19" borderId="118" xfId="3" applyNumberFormat="1" applyFont="1" applyFill="1" applyBorder="1" applyAlignment="1">
      <alignment horizontal="center" vertical="center" shrinkToFit="1"/>
    </xf>
    <xf numFmtId="38" fontId="5" fillId="17" borderId="89" xfId="1" applyFont="1" applyFill="1" applyBorder="1" applyAlignment="1" applyProtection="1">
      <alignment horizontal="right" vertical="center" shrinkToFit="1"/>
    </xf>
    <xf numFmtId="38" fontId="19" fillId="17" borderId="104" xfId="1" applyFont="1" applyFill="1" applyBorder="1" applyAlignment="1" applyProtection="1">
      <alignment horizontal="right" vertical="center" shrinkToFit="1"/>
    </xf>
    <xf numFmtId="176" fontId="5" fillId="0" borderId="90" xfId="2" applyNumberFormat="1" applyFont="1" applyBorder="1" applyAlignment="1">
      <alignment horizontal="center" vertical="center"/>
    </xf>
    <xf numFmtId="176" fontId="19" fillId="0" borderId="91" xfId="2" applyNumberFormat="1" applyFont="1" applyBorder="1" applyAlignment="1">
      <alignment horizontal="center" vertical="center"/>
    </xf>
    <xf numFmtId="38" fontId="19" fillId="0" borderId="91" xfId="1" applyFont="1" applyFill="1" applyBorder="1" applyAlignment="1" applyProtection="1">
      <alignment horizontal="right" vertical="center" shrinkToFit="1"/>
    </xf>
    <xf numFmtId="38" fontId="19" fillId="0" borderId="104" xfId="1" applyFont="1" applyFill="1" applyBorder="1" applyAlignment="1" applyProtection="1">
      <alignment horizontal="right" vertical="center" shrinkToFit="1"/>
    </xf>
    <xf numFmtId="176" fontId="5" fillId="0" borderId="89" xfId="2" applyNumberFormat="1" applyFont="1" applyBorder="1" applyAlignment="1">
      <alignment horizontal="center" vertical="center"/>
    </xf>
    <xf numFmtId="38" fontId="5" fillId="18" borderId="89" xfId="1" applyFont="1" applyFill="1" applyBorder="1" applyAlignment="1" applyProtection="1">
      <alignment horizontal="right" vertical="center" shrinkToFit="1"/>
    </xf>
    <xf numFmtId="38" fontId="5" fillId="18" borderId="90" xfId="1" applyFont="1" applyFill="1" applyBorder="1" applyAlignment="1" applyProtection="1">
      <alignment horizontal="right" vertical="center" shrinkToFit="1"/>
    </xf>
    <xf numFmtId="38" fontId="19" fillId="18" borderId="91" xfId="1" applyFont="1" applyFill="1" applyBorder="1" applyAlignment="1" applyProtection="1">
      <alignment horizontal="right" vertical="center" shrinkToFit="1"/>
    </xf>
    <xf numFmtId="0" fontId="5" fillId="0" borderId="64" xfId="1" applyNumberFormat="1" applyFont="1" applyBorder="1" applyAlignment="1" applyProtection="1">
      <alignment vertical="center"/>
    </xf>
    <xf numFmtId="38" fontId="5" fillId="0" borderId="92" xfId="1" applyFont="1" applyFill="1" applyBorder="1" applyAlignment="1" applyProtection="1">
      <alignment horizontal="right" vertical="center" shrinkToFit="1"/>
    </xf>
    <xf numFmtId="38" fontId="5" fillId="0" borderId="93" xfId="1" applyFont="1" applyFill="1" applyBorder="1" applyAlignment="1" applyProtection="1">
      <alignment horizontal="right" vertical="center" shrinkToFit="1"/>
    </xf>
    <xf numFmtId="38" fontId="19" fillId="0" borderId="100" xfId="1" applyFont="1" applyFill="1" applyBorder="1" applyAlignment="1" applyProtection="1">
      <alignment horizontal="right" vertical="center" shrinkToFit="1"/>
    </xf>
    <xf numFmtId="38" fontId="5" fillId="20" borderId="116" xfId="1" applyFont="1" applyFill="1" applyBorder="1" applyAlignment="1" applyProtection="1">
      <alignment horizontal="right" vertical="center" shrinkToFit="1"/>
    </xf>
    <xf numFmtId="38" fontId="5" fillId="20" borderId="93" xfId="1" applyFont="1" applyFill="1" applyBorder="1" applyAlignment="1" applyProtection="1">
      <alignment horizontal="right" vertical="center" shrinkToFit="1"/>
    </xf>
    <xf numFmtId="38" fontId="19" fillId="20" borderId="100" xfId="1" applyFont="1" applyFill="1" applyBorder="1" applyAlignment="1" applyProtection="1">
      <alignment horizontal="right" vertical="center" shrinkToFit="1"/>
    </xf>
    <xf numFmtId="38" fontId="5" fillId="0" borderId="116" xfId="1" applyFont="1" applyFill="1" applyBorder="1" applyAlignment="1" applyProtection="1">
      <alignment horizontal="right" vertical="center" shrinkToFit="1"/>
    </xf>
    <xf numFmtId="38" fontId="5" fillId="17" borderId="116" xfId="1" applyFont="1" applyFill="1" applyBorder="1" applyAlignment="1" applyProtection="1">
      <alignment horizontal="right" vertical="center" shrinkToFit="1"/>
    </xf>
    <xf numFmtId="38" fontId="5" fillId="17" borderId="93" xfId="1" applyFont="1" applyFill="1" applyBorder="1" applyAlignment="1" applyProtection="1">
      <alignment horizontal="right" vertical="center" shrinkToFit="1"/>
    </xf>
    <xf numFmtId="38" fontId="19" fillId="17" borderId="100" xfId="1" applyFont="1" applyFill="1" applyBorder="1" applyAlignment="1" applyProtection="1">
      <alignment horizontal="right" vertical="center" shrinkToFit="1"/>
    </xf>
    <xf numFmtId="38" fontId="19" fillId="17" borderId="94" xfId="1" applyFont="1" applyFill="1" applyBorder="1" applyAlignment="1" applyProtection="1">
      <alignment horizontal="right" vertical="center" shrinkToFit="1"/>
    </xf>
    <xf numFmtId="38" fontId="5" fillId="17" borderId="92" xfId="1" applyFont="1" applyFill="1" applyBorder="1" applyAlignment="1" applyProtection="1">
      <alignment horizontal="right" vertical="center" shrinkToFit="1"/>
    </xf>
    <xf numFmtId="38" fontId="19" fillId="17" borderId="105" xfId="1" applyFont="1" applyFill="1" applyBorder="1" applyAlignment="1" applyProtection="1">
      <alignment horizontal="right" vertical="center" shrinkToFit="1"/>
    </xf>
    <xf numFmtId="38" fontId="19" fillId="0" borderId="94" xfId="1" applyFont="1" applyFill="1" applyBorder="1" applyAlignment="1" applyProtection="1">
      <alignment horizontal="right" vertical="center" shrinkToFit="1"/>
    </xf>
    <xf numFmtId="38" fontId="19" fillId="0" borderId="105" xfId="1" applyFont="1" applyFill="1" applyBorder="1" applyAlignment="1" applyProtection="1">
      <alignment horizontal="right" vertical="center" shrinkToFit="1"/>
    </xf>
    <xf numFmtId="38" fontId="5" fillId="18" borderId="92" xfId="1" applyFont="1" applyFill="1" applyBorder="1" applyAlignment="1" applyProtection="1">
      <alignment horizontal="right" vertical="center" shrinkToFit="1"/>
    </xf>
    <xf numFmtId="38" fontId="5" fillId="18" borderId="93" xfId="1" applyFont="1" applyFill="1" applyBorder="1" applyAlignment="1" applyProtection="1">
      <alignment horizontal="right" vertical="center" shrinkToFit="1"/>
    </xf>
    <xf numFmtId="38" fontId="19" fillId="18" borderId="94" xfId="1" applyFont="1" applyFill="1" applyBorder="1" applyAlignment="1" applyProtection="1">
      <alignment horizontal="right" vertical="center" shrinkToFit="1"/>
    </xf>
    <xf numFmtId="0" fontId="5" fillId="0" borderId="89" xfId="3" applyFont="1" applyBorder="1" applyAlignment="1">
      <alignment horizontal="right" vertical="center" shrinkToFit="1"/>
    </xf>
    <xf numFmtId="0" fontId="5" fillId="0" borderId="90" xfId="3" applyFont="1" applyBorder="1" applyAlignment="1">
      <alignment horizontal="right" vertical="center" shrinkToFit="1"/>
    </xf>
    <xf numFmtId="0" fontId="5" fillId="20" borderId="115" xfId="3" applyFont="1" applyFill="1" applyBorder="1" applyAlignment="1">
      <alignment horizontal="right" vertical="center" shrinkToFit="1"/>
    </xf>
    <xf numFmtId="0" fontId="5" fillId="20" borderId="90" xfId="3" applyFont="1" applyFill="1" applyBorder="1" applyAlignment="1">
      <alignment horizontal="right" vertical="center" shrinkToFit="1"/>
    </xf>
    <xf numFmtId="0" fontId="5" fillId="0" borderId="115" xfId="3" applyFont="1" applyBorder="1" applyAlignment="1">
      <alignment horizontal="right" vertical="center" shrinkToFit="1"/>
    </xf>
    <xf numFmtId="0" fontId="5" fillId="17" borderId="115" xfId="3" applyFont="1" applyFill="1" applyBorder="1" applyAlignment="1">
      <alignment horizontal="right" vertical="center" shrinkToFit="1"/>
    </xf>
    <xf numFmtId="0" fontId="5" fillId="17" borderId="90" xfId="3" applyFont="1" applyFill="1" applyBorder="1" applyAlignment="1">
      <alignment horizontal="right" vertical="center" shrinkToFit="1"/>
    </xf>
    <xf numFmtId="0" fontId="5" fillId="17" borderId="89" xfId="3" applyFont="1" applyFill="1" applyBorder="1" applyAlignment="1">
      <alignment horizontal="right" vertical="center" shrinkToFit="1"/>
    </xf>
    <xf numFmtId="0" fontId="5" fillId="18" borderId="89" xfId="3" applyFont="1" applyFill="1" applyBorder="1" applyAlignment="1">
      <alignment horizontal="right" vertical="center" shrinkToFit="1"/>
    </xf>
    <xf numFmtId="0" fontId="5" fillId="18" borderId="90" xfId="3" applyFont="1" applyFill="1" applyBorder="1" applyAlignment="1">
      <alignment horizontal="right" vertical="center" shrinkToFit="1"/>
    </xf>
    <xf numFmtId="0" fontId="5" fillId="0" borderId="92" xfId="3" applyFont="1" applyBorder="1" applyAlignment="1">
      <alignment horizontal="right" vertical="center" shrinkToFit="1"/>
    </xf>
    <xf numFmtId="0" fontId="5" fillId="0" borderId="93" xfId="3" applyFont="1" applyBorder="1" applyAlignment="1">
      <alignment horizontal="right" vertical="center" shrinkToFit="1"/>
    </xf>
    <xf numFmtId="0" fontId="5" fillId="20" borderId="116" xfId="3" applyFont="1" applyFill="1" applyBorder="1" applyAlignment="1">
      <alignment horizontal="right" vertical="center" shrinkToFit="1"/>
    </xf>
    <xf numFmtId="0" fontId="5" fillId="20" borderId="93" xfId="3" applyFont="1" applyFill="1" applyBorder="1" applyAlignment="1">
      <alignment horizontal="right" vertical="center" shrinkToFit="1"/>
    </xf>
    <xf numFmtId="0" fontId="5" fillId="0" borderId="116" xfId="3" applyFont="1" applyBorder="1" applyAlignment="1">
      <alignment horizontal="right" vertical="center" shrinkToFit="1"/>
    </xf>
    <xf numFmtId="0" fontId="5" fillId="17" borderId="116" xfId="3" applyFont="1" applyFill="1" applyBorder="1" applyAlignment="1">
      <alignment horizontal="right" vertical="center" shrinkToFit="1"/>
    </xf>
    <xf numFmtId="0" fontId="5" fillId="17" borderId="93" xfId="3" applyFont="1" applyFill="1" applyBorder="1" applyAlignment="1">
      <alignment horizontal="right" vertical="center" shrinkToFit="1"/>
    </xf>
    <xf numFmtId="0" fontId="5" fillId="17" borderId="92" xfId="3" applyFont="1" applyFill="1" applyBorder="1" applyAlignment="1">
      <alignment horizontal="right" vertical="center" shrinkToFit="1"/>
    </xf>
    <xf numFmtId="0" fontId="5" fillId="18" borderId="92" xfId="3" applyFont="1" applyFill="1" applyBorder="1" applyAlignment="1">
      <alignment horizontal="right" vertical="center" shrinkToFit="1"/>
    </xf>
    <xf numFmtId="0" fontId="5" fillId="18" borderId="93" xfId="3" applyFont="1" applyFill="1" applyBorder="1" applyAlignment="1">
      <alignment horizontal="right" vertical="center" shrinkToFit="1"/>
    </xf>
    <xf numFmtId="177" fontId="20" fillId="9" borderId="44" xfId="0" applyNumberFormat="1" applyFont="1" applyFill="1" applyBorder="1" applyAlignment="1">
      <alignment vertical="center"/>
    </xf>
    <xf numFmtId="38" fontId="18" fillId="9" borderId="59" xfId="1" applyFont="1" applyFill="1" applyBorder="1" applyAlignment="1" applyProtection="1">
      <alignment vertical="center" shrinkToFit="1"/>
    </xf>
    <xf numFmtId="176" fontId="18" fillId="9" borderId="60" xfId="2" applyNumberFormat="1" applyFont="1" applyFill="1" applyBorder="1" applyAlignment="1">
      <alignment horizontal="center" vertical="center" wrapText="1" shrinkToFit="1"/>
    </xf>
    <xf numFmtId="38" fontId="18" fillId="9" borderId="61" xfId="1" applyFont="1" applyFill="1" applyBorder="1" applyAlignment="1" applyProtection="1">
      <alignment vertical="center" shrinkToFit="1"/>
    </xf>
    <xf numFmtId="38" fontId="18" fillId="9" borderId="77" xfId="1" applyFont="1" applyFill="1" applyBorder="1" applyAlignment="1" applyProtection="1">
      <alignment vertical="center" shrinkToFit="1"/>
    </xf>
    <xf numFmtId="38" fontId="18" fillId="9" borderId="57" xfId="1" applyFont="1" applyFill="1" applyBorder="1" applyAlignment="1" applyProtection="1">
      <alignment vertical="center" shrinkToFit="1"/>
    </xf>
    <xf numFmtId="38" fontId="18" fillId="9" borderId="60" xfId="1" applyFont="1" applyFill="1" applyBorder="1" applyAlignment="1" applyProtection="1">
      <alignment vertical="center" shrinkToFit="1"/>
    </xf>
    <xf numFmtId="0" fontId="5" fillId="0" borderId="70" xfId="1" applyNumberFormat="1" applyFont="1" applyBorder="1" applyAlignment="1" applyProtection="1">
      <alignment vertical="center"/>
    </xf>
    <xf numFmtId="38" fontId="5" fillId="20" borderId="55" xfId="1" applyFont="1" applyFill="1" applyBorder="1" applyAlignment="1" applyProtection="1">
      <alignment vertical="center"/>
    </xf>
    <xf numFmtId="38" fontId="5" fillId="17" borderId="40" xfId="1" applyFont="1" applyFill="1" applyBorder="1" applyAlignment="1" applyProtection="1">
      <alignment vertical="center" shrinkToFit="1"/>
    </xf>
    <xf numFmtId="176" fontId="5" fillId="0" borderId="54" xfId="2" applyNumberFormat="1" applyFont="1" applyBorder="1" applyAlignment="1">
      <alignment horizontal="center" vertical="center" wrapText="1" shrinkToFit="1"/>
    </xf>
    <xf numFmtId="38" fontId="5" fillId="0" borderId="18" xfId="1" applyFont="1" applyFill="1" applyBorder="1" applyAlignment="1" applyProtection="1">
      <alignment vertical="center" shrinkToFit="1"/>
    </xf>
    <xf numFmtId="38" fontId="5" fillId="0" borderId="71" xfId="1" applyFont="1" applyFill="1" applyBorder="1" applyAlignment="1" applyProtection="1">
      <alignment vertical="center" shrinkToFit="1"/>
    </xf>
    <xf numFmtId="38" fontId="5" fillId="0" borderId="71" xfId="1" applyFont="1" applyFill="1" applyBorder="1" applyAlignment="1" applyProtection="1">
      <alignment vertical="center" wrapText="1"/>
    </xf>
    <xf numFmtId="38" fontId="5" fillId="12" borderId="71" xfId="1" applyFont="1" applyFill="1" applyBorder="1" applyAlignment="1" applyProtection="1">
      <alignment vertical="center" wrapText="1"/>
    </xf>
    <xf numFmtId="38" fontId="5" fillId="0" borderId="71" xfId="1" applyFont="1" applyFill="1" applyBorder="1" applyAlignment="1" applyProtection="1">
      <alignment vertical="center"/>
    </xf>
    <xf numFmtId="38" fontId="5" fillId="8" borderId="55" xfId="1" applyFont="1" applyFill="1" applyBorder="1" applyAlignment="1" applyProtection="1">
      <alignment vertical="center"/>
    </xf>
    <xf numFmtId="38" fontId="5" fillId="0" borderId="50" xfId="1" applyFont="1" applyFill="1" applyBorder="1" applyAlignment="1" applyProtection="1">
      <alignment vertical="center"/>
    </xf>
    <xf numFmtId="38" fontId="5" fillId="0" borderId="51" xfId="1" applyFont="1" applyFill="1" applyBorder="1" applyAlignment="1" applyProtection="1">
      <alignment vertical="center"/>
    </xf>
    <xf numFmtId="38" fontId="5" fillId="6" borderId="55" xfId="1" applyFont="1" applyFill="1" applyBorder="1" applyAlignment="1" applyProtection="1">
      <alignment vertical="center"/>
    </xf>
    <xf numFmtId="38" fontId="5" fillId="6" borderId="50" xfId="1" applyFont="1" applyFill="1" applyBorder="1" applyAlignment="1" applyProtection="1">
      <alignment vertical="center"/>
    </xf>
    <xf numFmtId="38" fontId="5" fillId="6" borderId="51" xfId="1" applyFont="1" applyFill="1" applyBorder="1" applyAlignment="1" applyProtection="1">
      <alignment vertical="center"/>
    </xf>
    <xf numFmtId="38" fontId="5" fillId="20" borderId="25" xfId="1" applyFont="1" applyFill="1" applyBorder="1" applyAlignment="1" applyProtection="1">
      <alignment vertical="center"/>
    </xf>
    <xf numFmtId="38" fontId="5" fillId="17" borderId="25" xfId="1" applyFont="1" applyFill="1" applyBorder="1" applyAlignment="1" applyProtection="1">
      <alignment vertical="center" shrinkToFit="1"/>
    </xf>
    <xf numFmtId="38" fontId="5" fillId="0" borderId="29" xfId="1" applyFont="1" applyFill="1" applyBorder="1" applyAlignment="1" applyProtection="1">
      <alignment vertical="center" shrinkToFit="1"/>
    </xf>
    <xf numFmtId="38" fontId="5" fillId="0" borderId="62" xfId="1" applyFont="1" applyFill="1" applyBorder="1" applyAlignment="1" applyProtection="1">
      <alignment vertical="center" shrinkToFit="1"/>
    </xf>
    <xf numFmtId="38" fontId="5" fillId="0" borderId="62" xfId="1" applyFont="1" applyFill="1" applyBorder="1" applyAlignment="1" applyProtection="1">
      <alignment vertical="center" wrapText="1"/>
    </xf>
    <xf numFmtId="38" fontId="5" fillId="12" borderId="62" xfId="1" applyFont="1" applyFill="1" applyBorder="1" applyAlignment="1" applyProtection="1">
      <alignment vertical="center" wrapText="1"/>
    </xf>
    <xf numFmtId="38" fontId="5" fillId="0" borderId="62" xfId="1" applyFont="1" applyFill="1" applyBorder="1" applyAlignment="1" applyProtection="1">
      <alignment vertical="center"/>
    </xf>
    <xf numFmtId="38" fontId="5" fillId="8" borderId="25" xfId="1" applyFont="1" applyFill="1" applyBorder="1" applyAlignment="1" applyProtection="1">
      <alignment vertical="center"/>
    </xf>
    <xf numFmtId="38" fontId="5" fillId="0" borderId="26" xfId="1" applyFont="1" applyFill="1" applyBorder="1" applyAlignment="1" applyProtection="1">
      <alignment vertical="center"/>
    </xf>
    <xf numFmtId="38" fontId="5" fillId="0" borderId="39" xfId="1" applyFont="1" applyFill="1" applyBorder="1" applyAlignment="1" applyProtection="1">
      <alignment vertical="center"/>
    </xf>
    <xf numFmtId="38" fontId="5" fillId="6" borderId="25" xfId="1" applyFont="1" applyFill="1" applyBorder="1" applyAlignment="1" applyProtection="1">
      <alignment vertical="center"/>
    </xf>
    <xf numFmtId="38" fontId="5" fillId="6" borderId="26" xfId="1" applyFont="1" applyFill="1" applyBorder="1" applyAlignment="1" applyProtection="1">
      <alignment vertical="center"/>
    </xf>
    <xf numFmtId="38" fontId="5" fillId="6" borderId="39" xfId="1" applyFont="1" applyFill="1" applyBorder="1" applyAlignment="1" applyProtection="1">
      <alignment vertical="center"/>
    </xf>
    <xf numFmtId="177" fontId="20" fillId="9" borderId="25" xfId="0" applyNumberFormat="1" applyFont="1" applyFill="1" applyBorder="1" applyAlignment="1">
      <alignment vertical="center"/>
    </xf>
    <xf numFmtId="177" fontId="20" fillId="9" borderId="62" xfId="0" applyNumberFormat="1" applyFont="1" applyFill="1" applyBorder="1" applyAlignment="1">
      <alignment vertical="center"/>
    </xf>
    <xf numFmtId="177" fontId="20" fillId="9" borderId="39" xfId="0" applyNumberFormat="1" applyFont="1" applyFill="1" applyBorder="1" applyAlignment="1">
      <alignment vertical="center"/>
    </xf>
    <xf numFmtId="177" fontId="20" fillId="9" borderId="63" xfId="0" applyNumberFormat="1" applyFont="1" applyFill="1" applyBorder="1" applyAlignment="1">
      <alignment vertical="center"/>
    </xf>
    <xf numFmtId="38" fontId="5" fillId="20" borderId="33" xfId="1" applyFont="1" applyFill="1" applyBorder="1" applyAlignment="1" applyProtection="1">
      <alignment vertical="center"/>
    </xf>
    <xf numFmtId="38" fontId="5" fillId="17" borderId="33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vertical="center" shrinkToFit="1"/>
    </xf>
    <xf numFmtId="38" fontId="5" fillId="0" borderId="64" xfId="1" applyFont="1" applyFill="1" applyBorder="1" applyAlignment="1" applyProtection="1">
      <alignment vertical="center" shrinkToFit="1"/>
    </xf>
    <xf numFmtId="38" fontId="5" fillId="0" borderId="64" xfId="1" applyFont="1" applyFill="1" applyBorder="1" applyAlignment="1" applyProtection="1">
      <alignment vertical="center" wrapText="1"/>
    </xf>
    <xf numFmtId="38" fontId="5" fillId="12" borderId="64" xfId="1" applyFont="1" applyFill="1" applyBorder="1" applyAlignment="1" applyProtection="1">
      <alignment vertical="center" wrapText="1"/>
    </xf>
    <xf numFmtId="38" fontId="5" fillId="0" borderId="64" xfId="1" applyFont="1" applyFill="1" applyBorder="1" applyAlignment="1" applyProtection="1">
      <alignment vertical="center"/>
    </xf>
    <xf numFmtId="38" fontId="5" fillId="8" borderId="33" xfId="1" applyFont="1" applyFill="1" applyBorder="1" applyAlignment="1" applyProtection="1">
      <alignment vertical="center"/>
    </xf>
    <xf numFmtId="38" fontId="5" fillId="0" borderId="19" xfId="1" applyFont="1" applyFill="1" applyBorder="1" applyAlignment="1" applyProtection="1">
      <alignment vertical="center"/>
    </xf>
    <xf numFmtId="38" fontId="5" fillId="0" borderId="20" xfId="1" applyFont="1" applyFill="1" applyBorder="1" applyAlignment="1" applyProtection="1">
      <alignment vertical="center"/>
    </xf>
    <xf numFmtId="38" fontId="5" fillId="6" borderId="33" xfId="1" applyFont="1" applyFill="1" applyBorder="1" applyAlignment="1" applyProtection="1">
      <alignment vertical="center"/>
    </xf>
    <xf numFmtId="38" fontId="5" fillId="6" borderId="19" xfId="1" applyFont="1" applyFill="1" applyBorder="1" applyAlignment="1" applyProtection="1">
      <alignment vertical="center"/>
    </xf>
    <xf numFmtId="38" fontId="5" fillId="6" borderId="20" xfId="1" applyFont="1" applyFill="1" applyBorder="1" applyAlignment="1" applyProtection="1">
      <alignment vertical="center"/>
    </xf>
    <xf numFmtId="177" fontId="20" fillId="9" borderId="52" xfId="0" applyNumberFormat="1" applyFont="1" applyFill="1" applyBorder="1" applyAlignment="1">
      <alignment vertical="center"/>
    </xf>
    <xf numFmtId="177" fontId="20" fillId="9" borderId="66" xfId="0" applyNumberFormat="1" applyFont="1" applyFill="1" applyBorder="1" applyAlignment="1">
      <alignment vertical="center"/>
    </xf>
    <xf numFmtId="177" fontId="20" fillId="9" borderId="42" xfId="0" applyNumberFormat="1" applyFont="1" applyFill="1" applyBorder="1" applyAlignment="1">
      <alignment vertical="center"/>
    </xf>
    <xf numFmtId="177" fontId="20" fillId="9" borderId="43" xfId="0" applyNumberFormat="1" applyFont="1" applyFill="1" applyBorder="1" applyAlignment="1">
      <alignment vertical="center"/>
    </xf>
    <xf numFmtId="177" fontId="20" fillId="9" borderId="79" xfId="0" applyNumberFormat="1" applyFont="1" applyFill="1" applyBorder="1" applyAlignment="1">
      <alignment vertical="center"/>
    </xf>
    <xf numFmtId="38" fontId="5" fillId="0" borderId="5" xfId="1" applyFont="1" applyBorder="1" applyAlignment="1" applyProtection="1">
      <alignment vertical="center"/>
    </xf>
    <xf numFmtId="38" fontId="5" fillId="16" borderId="33" xfId="1" applyFont="1" applyFill="1" applyBorder="1" applyAlignment="1" applyProtection="1">
      <alignment horizontal="center" vertical="center" wrapText="1" shrinkToFit="1"/>
    </xf>
    <xf numFmtId="38" fontId="5" fillId="14" borderId="30" xfId="1" applyFont="1" applyFill="1" applyBorder="1" applyAlignment="1" applyProtection="1">
      <alignment horizontal="center" vertical="center" textRotation="255" justifyLastLine="1"/>
    </xf>
    <xf numFmtId="38" fontId="5" fillId="15" borderId="30" xfId="1" applyFont="1" applyFill="1" applyBorder="1" applyAlignment="1" applyProtection="1">
      <alignment horizontal="center" vertical="center" textRotation="255" justifyLastLine="1"/>
    </xf>
    <xf numFmtId="38" fontId="5" fillId="14" borderId="29" xfId="1" applyFont="1" applyFill="1" applyBorder="1" applyAlignment="1" applyProtection="1">
      <alignment horizontal="center" vertical="center" textRotation="255" justifyLastLine="1"/>
    </xf>
    <xf numFmtId="38" fontId="5" fillId="15" borderId="29" xfId="1" applyFont="1" applyFill="1" applyBorder="1" applyAlignment="1" applyProtection="1">
      <alignment horizontal="center" vertical="center" textRotation="255" justifyLastLine="1"/>
    </xf>
    <xf numFmtId="177" fontId="18" fillId="9" borderId="59" xfId="1" applyNumberFormat="1" applyFont="1" applyFill="1" applyBorder="1" applyAlignment="1" applyProtection="1">
      <alignment horizontal="right" vertical="center" shrinkToFit="1"/>
    </xf>
    <xf numFmtId="177" fontId="18" fillId="9" borderId="57" xfId="1" applyNumberFormat="1" applyFont="1" applyFill="1" applyBorder="1" applyAlignment="1" applyProtection="1">
      <alignment horizontal="right" vertical="center" shrinkToFit="1"/>
    </xf>
    <xf numFmtId="177" fontId="18" fillId="9" borderId="56" xfId="1" applyNumberFormat="1" applyFont="1" applyFill="1" applyBorder="1" applyAlignment="1" applyProtection="1">
      <alignment horizontal="right" vertical="center" shrinkToFit="1"/>
    </xf>
    <xf numFmtId="177" fontId="18" fillId="9" borderId="78" xfId="1" applyNumberFormat="1" applyFont="1" applyFill="1" applyBorder="1" applyAlignment="1" applyProtection="1">
      <alignment horizontal="right" vertical="center" shrinkToFit="1"/>
    </xf>
    <xf numFmtId="177" fontId="18" fillId="9" borderId="77" xfId="1" applyNumberFormat="1" applyFont="1" applyFill="1" applyBorder="1" applyAlignment="1" applyProtection="1">
      <alignment horizontal="right" vertical="center" shrinkToFit="1"/>
    </xf>
    <xf numFmtId="177" fontId="18" fillId="9" borderId="58" xfId="1" applyNumberFormat="1" applyFont="1" applyFill="1" applyBorder="1" applyAlignment="1" applyProtection="1">
      <alignment horizontal="right" vertical="center" shrinkToFit="1"/>
    </xf>
    <xf numFmtId="177" fontId="18" fillId="9" borderId="60" xfId="1" applyNumberFormat="1" applyFont="1" applyFill="1" applyBorder="1" applyAlignment="1" applyProtection="1">
      <alignment horizontal="right" vertical="center" shrinkToFit="1"/>
    </xf>
    <xf numFmtId="177" fontId="18" fillId="9" borderId="68" xfId="1" applyNumberFormat="1" applyFont="1" applyFill="1" applyBorder="1" applyAlignment="1" applyProtection="1">
      <alignment horizontal="right" vertical="center" shrinkToFit="1"/>
    </xf>
    <xf numFmtId="177" fontId="5" fillId="20" borderId="13" xfId="1" applyNumberFormat="1" applyFont="1" applyFill="1" applyBorder="1" applyAlignment="1" applyProtection="1">
      <alignment horizontal="right" vertical="center"/>
    </xf>
    <xf numFmtId="177" fontId="5" fillId="0" borderId="55" xfId="1" applyNumberFormat="1" applyFont="1" applyFill="1" applyBorder="1" applyAlignment="1" applyProtection="1">
      <alignment horizontal="right" vertical="center" wrapText="1"/>
    </xf>
    <xf numFmtId="177" fontId="5" fillId="0" borderId="50" xfId="1" applyNumberFormat="1" applyFont="1" applyFill="1" applyBorder="1" applyAlignment="1" applyProtection="1">
      <alignment horizontal="right" vertical="center" wrapText="1"/>
    </xf>
    <xf numFmtId="177" fontId="5" fillId="3" borderId="7" xfId="1" applyNumberFormat="1" applyFont="1" applyFill="1" applyBorder="1" applyAlignment="1" applyProtection="1">
      <alignment horizontal="right" vertical="center" shrinkToFit="1"/>
    </xf>
    <xf numFmtId="177" fontId="5" fillId="0" borderId="5" xfId="1" applyNumberFormat="1" applyFont="1" applyFill="1" applyBorder="1" applyAlignment="1" applyProtection="1">
      <alignment horizontal="right" vertical="center" shrinkToFit="1"/>
    </xf>
    <xf numFmtId="176" fontId="5" fillId="0" borderId="17" xfId="2" applyNumberFormat="1" applyFont="1" applyBorder="1" applyAlignment="1">
      <alignment horizontal="center" vertical="center" wrapText="1" shrinkToFit="1"/>
    </xf>
    <xf numFmtId="177" fontId="5" fillId="16" borderId="55" xfId="1" applyNumberFormat="1" applyFont="1" applyFill="1" applyBorder="1" applyAlignment="1" applyProtection="1">
      <alignment horizontal="right" vertical="center" wrapText="1"/>
    </xf>
    <xf numFmtId="177" fontId="5" fillId="16" borderId="50" xfId="1" applyNumberFormat="1" applyFont="1" applyFill="1" applyBorder="1" applyAlignment="1" applyProtection="1">
      <alignment horizontal="right" vertical="center" wrapText="1"/>
    </xf>
    <xf numFmtId="177" fontId="5" fillId="0" borderId="5" xfId="1" applyNumberFormat="1" applyFont="1" applyFill="1" applyBorder="1" applyAlignment="1" applyProtection="1">
      <alignment horizontal="right" vertical="center" wrapText="1"/>
    </xf>
    <xf numFmtId="177" fontId="5" fillId="0" borderId="70" xfId="1" applyNumberFormat="1" applyFont="1" applyFill="1" applyBorder="1" applyAlignment="1" applyProtection="1">
      <alignment horizontal="right" vertical="center"/>
    </xf>
    <xf numFmtId="177" fontId="5" fillId="0" borderId="6" xfId="1" applyNumberFormat="1" applyFont="1" applyFill="1" applyBorder="1" applyAlignment="1" applyProtection="1">
      <alignment horizontal="right" vertical="center"/>
    </xf>
    <xf numFmtId="177" fontId="5" fillId="14" borderId="55" xfId="1" applyNumberFormat="1" applyFont="1" applyFill="1" applyBorder="1" applyAlignment="1" applyProtection="1">
      <alignment horizontal="right" vertical="center" shrinkToFit="1"/>
    </xf>
    <xf numFmtId="177" fontId="5" fillId="0" borderId="50" xfId="1" applyNumberFormat="1" applyFont="1" applyBorder="1" applyAlignment="1" applyProtection="1">
      <alignment horizontal="right" vertical="center" wrapText="1"/>
    </xf>
    <xf numFmtId="177" fontId="5" fillId="15" borderId="50" xfId="1" applyNumberFormat="1" applyFont="1" applyFill="1" applyBorder="1" applyAlignment="1" applyProtection="1">
      <alignment horizontal="right" vertical="center" shrinkToFit="1"/>
    </xf>
    <xf numFmtId="177" fontId="5" fillId="0" borderId="51" xfId="1" applyNumberFormat="1" applyFont="1" applyBorder="1" applyAlignment="1" applyProtection="1">
      <alignment horizontal="right" vertical="center" wrapText="1"/>
    </xf>
    <xf numFmtId="177" fontId="5" fillId="7" borderId="55" xfId="1" applyNumberFormat="1" applyFont="1" applyFill="1" applyBorder="1" applyAlignment="1" applyProtection="1">
      <alignment horizontal="right" vertical="center" shrinkToFit="1"/>
    </xf>
    <xf numFmtId="177" fontId="5" fillId="15" borderId="50" xfId="1" applyNumberFormat="1" applyFont="1" applyFill="1" applyBorder="1" applyAlignment="1" applyProtection="1">
      <alignment horizontal="right" vertical="center" wrapText="1"/>
    </xf>
    <xf numFmtId="177" fontId="5" fillId="0" borderId="5" xfId="1" applyNumberFormat="1" applyFont="1" applyBorder="1" applyAlignment="1" applyProtection="1">
      <alignment horizontal="right" vertical="center" wrapText="1"/>
    </xf>
    <xf numFmtId="177" fontId="5" fillId="0" borderId="4" xfId="1" applyNumberFormat="1" applyFont="1" applyBorder="1" applyAlignment="1" applyProtection="1">
      <alignment horizontal="right" vertical="center" wrapText="1"/>
    </xf>
    <xf numFmtId="177" fontId="5" fillId="0" borderId="55" xfId="1" applyNumberFormat="1" applyFont="1" applyBorder="1" applyAlignment="1" applyProtection="1">
      <alignment horizontal="right" vertical="center" wrapText="1"/>
    </xf>
    <xf numFmtId="177" fontId="5" fillId="6" borderId="70" xfId="1" applyNumberFormat="1" applyFont="1" applyFill="1" applyBorder="1" applyAlignment="1" applyProtection="1">
      <alignment horizontal="right" vertical="center" shrinkToFit="1"/>
    </xf>
    <xf numFmtId="177" fontId="5" fillId="20" borderId="29" xfId="1" applyNumberFormat="1" applyFont="1" applyFill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 wrapText="1"/>
    </xf>
    <xf numFmtId="177" fontId="5" fillId="3" borderId="37" xfId="1" applyNumberFormat="1" applyFont="1" applyFill="1" applyBorder="1" applyAlignment="1" applyProtection="1">
      <alignment horizontal="right" vertical="center" shrinkToFit="1"/>
    </xf>
    <xf numFmtId="177" fontId="5" fillId="0" borderId="30" xfId="1" applyNumberFormat="1" applyFont="1" applyFill="1" applyBorder="1" applyAlignment="1" applyProtection="1">
      <alignment horizontal="right" vertical="center" shrinkToFit="1"/>
    </xf>
    <xf numFmtId="177" fontId="5" fillId="16" borderId="25" xfId="1" applyNumberFormat="1" applyFont="1" applyFill="1" applyBorder="1" applyAlignment="1" applyProtection="1">
      <alignment horizontal="right" vertical="center" wrapText="1"/>
    </xf>
    <xf numFmtId="177" fontId="5" fillId="16" borderId="26" xfId="1" applyNumberFormat="1" applyFont="1" applyFill="1" applyBorder="1" applyAlignment="1" applyProtection="1">
      <alignment horizontal="right" vertical="center" wrapText="1"/>
    </xf>
    <xf numFmtId="177" fontId="5" fillId="0" borderId="30" xfId="1" applyNumberFormat="1" applyFont="1" applyFill="1" applyBorder="1" applyAlignment="1" applyProtection="1">
      <alignment horizontal="right" vertical="center" wrapText="1"/>
    </xf>
    <xf numFmtId="177" fontId="5" fillId="0" borderId="62" xfId="1" applyNumberFormat="1" applyFont="1" applyFill="1" applyBorder="1" applyAlignment="1" applyProtection="1">
      <alignment horizontal="right" vertical="center"/>
    </xf>
    <xf numFmtId="177" fontId="5" fillId="0" borderId="63" xfId="1" applyNumberFormat="1" applyFont="1" applyFill="1" applyBorder="1" applyAlignment="1" applyProtection="1">
      <alignment horizontal="right" vertical="center"/>
    </xf>
    <xf numFmtId="177" fontId="5" fillId="14" borderId="25" xfId="1" applyNumberFormat="1" applyFont="1" applyFill="1" applyBorder="1" applyAlignment="1" applyProtection="1">
      <alignment horizontal="right" vertical="center" shrinkToFit="1"/>
    </xf>
    <xf numFmtId="177" fontId="5" fillId="0" borderId="26" xfId="1" applyNumberFormat="1" applyFont="1" applyBorder="1" applyAlignment="1" applyProtection="1">
      <alignment horizontal="right" vertical="center" wrapText="1"/>
    </xf>
    <xf numFmtId="177" fontId="5" fillId="15" borderId="26" xfId="1" applyNumberFormat="1" applyFont="1" applyFill="1" applyBorder="1" applyAlignment="1" applyProtection="1">
      <alignment horizontal="right" vertical="center" shrinkToFit="1"/>
    </xf>
    <xf numFmtId="177" fontId="5" fillId="0" borderId="39" xfId="1" applyNumberFormat="1" applyFont="1" applyBorder="1" applyAlignment="1" applyProtection="1">
      <alignment horizontal="right" vertical="center" wrapText="1"/>
    </xf>
    <xf numFmtId="177" fontId="5" fillId="7" borderId="25" xfId="1" applyNumberFormat="1" applyFont="1" applyFill="1" applyBorder="1" applyAlignment="1" applyProtection="1">
      <alignment horizontal="right" vertical="center" shrinkToFit="1"/>
    </xf>
    <xf numFmtId="177" fontId="5" fillId="15" borderId="26" xfId="1" applyNumberFormat="1" applyFont="1" applyFill="1" applyBorder="1" applyAlignment="1" applyProtection="1">
      <alignment horizontal="right" vertical="center" wrapText="1"/>
    </xf>
    <xf numFmtId="177" fontId="5" fillId="0" borderId="30" xfId="1" applyNumberFormat="1" applyFont="1" applyBorder="1" applyAlignment="1" applyProtection="1">
      <alignment horizontal="right" vertical="center" wrapText="1"/>
    </xf>
    <xf numFmtId="177" fontId="5" fillId="0" borderId="28" xfId="1" applyNumberFormat="1" applyFont="1" applyBorder="1" applyAlignment="1" applyProtection="1">
      <alignment horizontal="right" vertical="center" wrapText="1"/>
    </xf>
    <xf numFmtId="177" fontId="5" fillId="0" borderId="25" xfId="1" applyNumberFormat="1" applyFont="1" applyBorder="1" applyAlignment="1" applyProtection="1">
      <alignment horizontal="right" vertical="center" wrapText="1"/>
    </xf>
    <xf numFmtId="177" fontId="5" fillId="6" borderId="62" xfId="1" applyNumberFormat="1" applyFont="1" applyFill="1" applyBorder="1" applyAlignment="1" applyProtection="1">
      <alignment horizontal="right" vertical="center" shrinkToFit="1"/>
    </xf>
    <xf numFmtId="177" fontId="20" fillId="9" borderId="37" xfId="0" applyNumberFormat="1" applyFont="1" applyFill="1" applyBorder="1" applyAlignment="1">
      <alignment vertical="center"/>
    </xf>
    <xf numFmtId="177" fontId="20" fillId="9" borderId="30" xfId="0" applyNumberFormat="1" applyFont="1" applyFill="1" applyBorder="1" applyAlignment="1">
      <alignment vertical="center"/>
    </xf>
    <xf numFmtId="177" fontId="20" fillId="9" borderId="28" xfId="0" applyNumberFormat="1" applyFont="1" applyFill="1" applyBorder="1" applyAlignment="1">
      <alignment vertical="center"/>
    </xf>
    <xf numFmtId="177" fontId="5" fillId="20" borderId="23" xfId="1" applyNumberFormat="1" applyFont="1" applyFill="1" applyBorder="1" applyAlignment="1" applyProtection="1">
      <alignment horizontal="right" vertical="center"/>
    </xf>
    <xf numFmtId="177" fontId="5" fillId="0" borderId="33" xfId="1" applyNumberFormat="1" applyFont="1" applyFill="1" applyBorder="1" applyAlignment="1" applyProtection="1">
      <alignment horizontal="right" vertical="center" wrapText="1"/>
    </xf>
    <xf numFmtId="177" fontId="5" fillId="0" borderId="19" xfId="1" applyNumberFormat="1" applyFont="1" applyFill="1" applyBorder="1" applyAlignment="1" applyProtection="1">
      <alignment horizontal="right" vertical="center" wrapText="1"/>
    </xf>
    <xf numFmtId="177" fontId="5" fillId="3" borderId="21" xfId="1" applyNumberFormat="1" applyFont="1" applyFill="1" applyBorder="1" applyAlignment="1" applyProtection="1">
      <alignment horizontal="right" vertical="center" shrinkToFit="1"/>
    </xf>
    <xf numFmtId="177" fontId="5" fillId="0" borderId="22" xfId="1" applyNumberFormat="1" applyFont="1" applyFill="1" applyBorder="1" applyAlignment="1" applyProtection="1">
      <alignment horizontal="right" vertical="center" shrinkToFit="1"/>
    </xf>
    <xf numFmtId="177" fontId="5" fillId="16" borderId="33" xfId="1" applyNumberFormat="1" applyFont="1" applyFill="1" applyBorder="1" applyAlignment="1" applyProtection="1">
      <alignment horizontal="right" vertical="center" wrapText="1"/>
    </xf>
    <xf numFmtId="177" fontId="5" fillId="16" borderId="19" xfId="1" applyNumberFormat="1" applyFont="1" applyFill="1" applyBorder="1" applyAlignment="1" applyProtection="1">
      <alignment horizontal="right" vertical="center" wrapText="1"/>
    </xf>
    <xf numFmtId="177" fontId="5" fillId="0" borderId="22" xfId="1" applyNumberFormat="1" applyFont="1" applyFill="1" applyBorder="1" applyAlignment="1" applyProtection="1">
      <alignment horizontal="right" vertical="center" wrapText="1"/>
    </xf>
    <xf numFmtId="177" fontId="5" fillId="0" borderId="64" xfId="1" applyNumberFormat="1" applyFont="1" applyFill="1" applyBorder="1" applyAlignment="1" applyProtection="1">
      <alignment horizontal="right" vertical="center"/>
    </xf>
    <xf numFmtId="177" fontId="5" fillId="0" borderId="31" xfId="1" applyNumberFormat="1" applyFont="1" applyFill="1" applyBorder="1" applyAlignment="1" applyProtection="1">
      <alignment horizontal="right" vertical="center"/>
    </xf>
    <xf numFmtId="177" fontId="5" fillId="14" borderId="33" xfId="1" applyNumberFormat="1" applyFont="1" applyFill="1" applyBorder="1" applyAlignment="1" applyProtection="1">
      <alignment horizontal="right" vertical="center" shrinkToFit="1"/>
    </xf>
    <xf numFmtId="177" fontId="5" fillId="0" borderId="19" xfId="1" applyNumberFormat="1" applyFont="1" applyBorder="1" applyAlignment="1" applyProtection="1">
      <alignment horizontal="right" vertical="center" wrapText="1"/>
    </xf>
    <xf numFmtId="177" fontId="5" fillId="15" borderId="19" xfId="1" applyNumberFormat="1" applyFont="1" applyFill="1" applyBorder="1" applyAlignment="1" applyProtection="1">
      <alignment horizontal="right" vertical="center" shrinkToFit="1"/>
    </xf>
    <xf numFmtId="177" fontId="5" fillId="0" borderId="20" xfId="1" applyNumberFormat="1" applyFont="1" applyBorder="1" applyAlignment="1" applyProtection="1">
      <alignment horizontal="right" vertical="center" wrapText="1"/>
    </xf>
    <xf numFmtId="177" fontId="5" fillId="7" borderId="33" xfId="1" applyNumberFormat="1" applyFont="1" applyFill="1" applyBorder="1" applyAlignment="1" applyProtection="1">
      <alignment horizontal="right" vertical="center" shrinkToFit="1"/>
    </xf>
    <xf numFmtId="177" fontId="5" fillId="15" borderId="19" xfId="1" applyNumberFormat="1" applyFont="1" applyFill="1" applyBorder="1" applyAlignment="1" applyProtection="1">
      <alignment horizontal="right" vertical="center" wrapText="1"/>
    </xf>
    <xf numFmtId="177" fontId="5" fillId="0" borderId="22" xfId="1" applyNumberFormat="1" applyFont="1" applyBorder="1" applyAlignment="1" applyProtection="1">
      <alignment horizontal="right" vertical="center" wrapText="1"/>
    </xf>
    <xf numFmtId="177" fontId="5" fillId="0" borderId="24" xfId="1" applyNumberFormat="1" applyFont="1" applyBorder="1" applyAlignment="1" applyProtection="1">
      <alignment horizontal="right" vertical="center" wrapText="1"/>
    </xf>
    <xf numFmtId="177" fontId="5" fillId="0" borderId="33" xfId="1" applyNumberFormat="1" applyFont="1" applyBorder="1" applyAlignment="1" applyProtection="1">
      <alignment horizontal="right" vertical="center" wrapText="1"/>
    </xf>
    <xf numFmtId="177" fontId="5" fillId="6" borderId="64" xfId="1" applyNumberFormat="1" applyFont="1" applyFill="1" applyBorder="1" applyAlignment="1" applyProtection="1">
      <alignment horizontal="right" vertical="center" shrinkToFit="1"/>
    </xf>
    <xf numFmtId="177" fontId="20" fillId="9" borderId="67" xfId="0" applyNumberFormat="1" applyFont="1" applyFill="1" applyBorder="1" applyAlignment="1">
      <alignment vertical="center"/>
    </xf>
    <xf numFmtId="177" fontId="20" fillId="9" borderId="76" xfId="0" applyNumberFormat="1" applyFont="1" applyFill="1" applyBorder="1" applyAlignment="1">
      <alignment vertical="center"/>
    </xf>
    <xf numFmtId="177" fontId="20" fillId="9" borderId="45" xfId="0" applyNumberFormat="1" applyFont="1" applyFill="1" applyBorder="1" applyAlignment="1">
      <alignment vertical="center"/>
    </xf>
    <xf numFmtId="0" fontId="18" fillId="9" borderId="56" xfId="1" applyNumberFormat="1" applyFont="1" applyFill="1" applyBorder="1" applyAlignment="1" applyProtection="1">
      <alignment horizontal="left" vertical="center" shrinkToFit="1"/>
    </xf>
    <xf numFmtId="0" fontId="18" fillId="9" borderId="72" xfId="1" applyNumberFormat="1" applyFont="1" applyFill="1" applyBorder="1" applyAlignment="1" applyProtection="1">
      <alignment horizontal="left" vertical="center" shrinkToFit="1"/>
    </xf>
    <xf numFmtId="38" fontId="18" fillId="9" borderId="77" xfId="1" applyFont="1" applyFill="1" applyBorder="1" applyAlignment="1" applyProtection="1">
      <alignment horizontal="left" vertical="center" shrinkToFit="1"/>
    </xf>
    <xf numFmtId="177" fontId="20" fillId="9" borderId="33" xfId="0" applyNumberFormat="1" applyFont="1" applyFill="1" applyBorder="1" applyAlignment="1">
      <alignment vertical="center"/>
    </xf>
    <xf numFmtId="177" fontId="5" fillId="6" borderId="51" xfId="1" applyNumberFormat="1" applyFont="1" applyFill="1" applyBorder="1" applyAlignment="1" applyProtection="1">
      <alignment horizontal="right" vertical="center" wrapText="1"/>
    </xf>
    <xf numFmtId="177" fontId="5" fillId="6" borderId="39" xfId="1" applyNumberFormat="1" applyFont="1" applyFill="1" applyBorder="1" applyAlignment="1" applyProtection="1">
      <alignment horizontal="right" vertical="center" wrapText="1"/>
    </xf>
    <xf numFmtId="177" fontId="5" fillId="6" borderId="20" xfId="1" applyNumberFormat="1" applyFont="1" applyFill="1" applyBorder="1" applyAlignment="1" applyProtection="1">
      <alignment horizontal="right" vertical="center" wrapText="1"/>
    </xf>
    <xf numFmtId="178" fontId="24" fillId="9" borderId="115" xfId="3" applyNumberFormat="1" applyFont="1" applyFill="1" applyBorder="1" applyAlignment="1">
      <alignment horizontal="center" vertical="center" shrinkToFit="1"/>
    </xf>
    <xf numFmtId="178" fontId="18" fillId="9" borderId="106" xfId="3" applyNumberFormat="1" applyFont="1" applyFill="1" applyBorder="1" applyAlignment="1">
      <alignment horizontal="center" vertical="center" shrinkToFit="1"/>
    </xf>
    <xf numFmtId="178" fontId="18" fillId="9" borderId="134" xfId="3" applyNumberFormat="1" applyFont="1" applyFill="1" applyBorder="1" applyAlignment="1">
      <alignment horizontal="center" vertical="center" shrinkToFit="1"/>
    </xf>
    <xf numFmtId="40" fontId="23" fillId="19" borderId="125" xfId="3" applyNumberFormat="1" applyFont="1" applyFill="1" applyBorder="1" applyAlignment="1">
      <alignment horizontal="center" vertical="center" shrinkToFit="1"/>
    </xf>
    <xf numFmtId="40" fontId="25" fillId="9" borderId="118" xfId="3" applyNumberFormat="1" applyFont="1" applyFill="1" applyBorder="1" applyAlignment="1">
      <alignment horizontal="center" vertical="center" shrinkToFit="1"/>
    </xf>
    <xf numFmtId="176" fontId="25" fillId="9" borderId="110" xfId="2" applyNumberFormat="1" applyFont="1" applyFill="1" applyBorder="1" applyAlignment="1">
      <alignment horizontal="center" vertical="center"/>
    </xf>
    <xf numFmtId="176" fontId="5" fillId="0" borderId="129" xfId="2" applyNumberFormat="1" applyFont="1" applyBorder="1" applyAlignment="1">
      <alignment horizontal="center" vertical="center"/>
    </xf>
    <xf numFmtId="176" fontId="5" fillId="0" borderId="126" xfId="2" applyNumberFormat="1" applyFont="1" applyBorder="1" applyAlignment="1">
      <alignment horizontal="center" vertical="center"/>
    </xf>
    <xf numFmtId="176" fontId="19" fillId="0" borderId="127" xfId="2" applyNumberFormat="1" applyFont="1" applyBorder="1" applyAlignment="1">
      <alignment horizontal="center" vertical="center"/>
    </xf>
    <xf numFmtId="176" fontId="25" fillId="9" borderId="111" xfId="2" applyNumberFormat="1" applyFont="1" applyFill="1" applyBorder="1" applyAlignment="1">
      <alignment horizontal="center" vertical="center"/>
    </xf>
    <xf numFmtId="176" fontId="25" fillId="9" borderId="112" xfId="2" applyNumberFormat="1" applyFont="1" applyFill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/>
    </xf>
    <xf numFmtId="179" fontId="4" fillId="0" borderId="42" xfId="0" applyNumberFormat="1" applyFont="1" applyBorder="1" applyAlignment="1">
      <alignment horizontal="center"/>
    </xf>
    <xf numFmtId="176" fontId="24" fillId="9" borderId="110" xfId="2" applyNumberFormat="1" applyFont="1" applyFill="1" applyBorder="1" applyAlignment="1">
      <alignment horizontal="center" vertical="center"/>
    </xf>
    <xf numFmtId="0" fontId="26" fillId="9" borderId="62" xfId="0" applyFont="1" applyFill="1" applyBorder="1" applyAlignment="1">
      <alignment vertical="center"/>
    </xf>
    <xf numFmtId="177" fontId="26" fillId="9" borderId="89" xfId="0" applyNumberFormat="1" applyFont="1" applyFill="1" applyBorder="1" applyAlignment="1">
      <alignment vertical="center"/>
    </xf>
    <xf numFmtId="177" fontId="26" fillId="9" borderId="90" xfId="0" applyNumberFormat="1" applyFont="1" applyFill="1" applyBorder="1" applyAlignment="1">
      <alignment vertical="center"/>
    </xf>
    <xf numFmtId="177" fontId="26" fillId="9" borderId="99" xfId="0" applyNumberFormat="1" applyFont="1" applyFill="1" applyBorder="1" applyAlignment="1">
      <alignment vertical="center"/>
    </xf>
    <xf numFmtId="177" fontId="26" fillId="9" borderId="115" xfId="0" applyNumberFormat="1" applyFont="1" applyFill="1" applyBorder="1" applyAlignment="1">
      <alignment vertical="center"/>
    </xf>
    <xf numFmtId="178" fontId="26" fillId="9" borderId="115" xfId="3" applyNumberFormat="1" applyFont="1" applyFill="1" applyBorder="1" applyAlignment="1">
      <alignment horizontal="center" vertical="center" shrinkToFit="1"/>
    </xf>
    <xf numFmtId="178" fontId="26" fillId="9" borderId="91" xfId="3" applyNumberFormat="1" applyFont="1" applyFill="1" applyBorder="1" applyAlignment="1">
      <alignment horizontal="center" vertical="center" shrinkToFit="1"/>
    </xf>
    <xf numFmtId="177" fontId="26" fillId="9" borderId="91" xfId="0" applyNumberFormat="1" applyFont="1" applyFill="1" applyBorder="1" applyAlignment="1">
      <alignment vertical="center"/>
    </xf>
    <xf numFmtId="40" fontId="26" fillId="9" borderId="118" xfId="3" applyNumberFormat="1" applyFont="1" applyFill="1" applyBorder="1" applyAlignment="1">
      <alignment horizontal="center" vertical="center" shrinkToFit="1"/>
    </xf>
    <xf numFmtId="177" fontId="26" fillId="9" borderId="104" xfId="0" applyNumberFormat="1" applyFont="1" applyFill="1" applyBorder="1" applyAlignment="1">
      <alignment vertical="center"/>
    </xf>
    <xf numFmtId="176" fontId="26" fillId="9" borderId="110" xfId="2" applyNumberFormat="1" applyFont="1" applyFill="1" applyBorder="1" applyAlignment="1">
      <alignment horizontal="center" vertical="center"/>
    </xf>
    <xf numFmtId="176" fontId="26" fillId="9" borderId="111" xfId="2" applyNumberFormat="1" applyFont="1" applyFill="1" applyBorder="1" applyAlignment="1">
      <alignment horizontal="center" vertical="center"/>
    </xf>
    <xf numFmtId="176" fontId="26" fillId="9" borderId="112" xfId="2" applyNumberFormat="1" applyFont="1" applyFill="1" applyBorder="1" applyAlignment="1">
      <alignment horizontal="center" vertical="center"/>
    </xf>
    <xf numFmtId="14" fontId="5" fillId="0" borderId="62" xfId="1" applyNumberFormat="1" applyFont="1" applyBorder="1" applyAlignment="1" applyProtection="1">
      <alignment vertical="center"/>
    </xf>
    <xf numFmtId="40" fontId="4" fillId="0" borderId="35" xfId="1" applyNumberFormat="1" applyFont="1" applyFill="1" applyBorder="1" applyAlignment="1">
      <alignment horizontal="right"/>
    </xf>
    <xf numFmtId="38" fontId="5" fillId="0" borderId="109" xfId="1" applyFont="1" applyFill="1" applyBorder="1" applyAlignment="1" applyProtection="1">
      <alignment horizontal="center" vertical="center" shrinkToFit="1"/>
    </xf>
    <xf numFmtId="38" fontId="5" fillId="0" borderId="87" xfId="1" applyFont="1" applyFill="1" applyBorder="1" applyAlignment="1" applyProtection="1">
      <alignment horizontal="center" vertical="center" shrinkToFit="1"/>
    </xf>
    <xf numFmtId="38" fontId="5" fillId="0" borderId="88" xfId="1" applyFont="1" applyFill="1" applyBorder="1" applyAlignment="1" applyProtection="1">
      <alignment horizontal="center" vertical="center" shrinkToFit="1"/>
    </xf>
    <xf numFmtId="176" fontId="5" fillId="0" borderId="129" xfId="0" applyNumberFormat="1" applyFont="1" applyBorder="1" applyAlignment="1">
      <alignment horizontal="center" vertical="center"/>
    </xf>
    <xf numFmtId="176" fontId="5" fillId="0" borderId="126" xfId="0" applyNumberFormat="1" applyFont="1" applyBorder="1" applyAlignment="1">
      <alignment horizontal="center" vertical="center"/>
    </xf>
    <xf numFmtId="176" fontId="19" fillId="0" borderId="127" xfId="0" applyNumberFormat="1" applyFont="1" applyBorder="1" applyAlignment="1">
      <alignment horizontal="center" vertical="center"/>
    </xf>
    <xf numFmtId="176" fontId="5" fillId="0" borderId="125" xfId="0" applyNumberFormat="1" applyFont="1" applyBorder="1" applyAlignment="1">
      <alignment horizontal="center" vertical="center"/>
    </xf>
    <xf numFmtId="178" fontId="5" fillId="19" borderId="129" xfId="3" applyNumberFormat="1" applyFont="1" applyFill="1" applyBorder="1" applyAlignment="1">
      <alignment horizontal="center" vertical="center" shrinkToFit="1"/>
    </xf>
    <xf numFmtId="178" fontId="5" fillId="19" borderId="126" xfId="3" applyNumberFormat="1" applyFont="1" applyFill="1" applyBorder="1" applyAlignment="1">
      <alignment horizontal="center" vertical="center" shrinkToFit="1"/>
    </xf>
    <xf numFmtId="178" fontId="19" fillId="19" borderId="127" xfId="3" applyNumberFormat="1" applyFont="1" applyFill="1" applyBorder="1" applyAlignment="1">
      <alignment horizontal="center" vertical="center" shrinkToFit="1"/>
    </xf>
    <xf numFmtId="178" fontId="5" fillId="19" borderId="90" xfId="3" applyNumberFormat="1" applyFont="1" applyFill="1" applyBorder="1" applyAlignment="1">
      <alignment horizontal="center" vertical="center" shrinkToFit="1"/>
    </xf>
    <xf numFmtId="178" fontId="26" fillId="9" borderId="90" xfId="3" applyNumberFormat="1" applyFont="1" applyFill="1" applyBorder="1" applyAlignment="1">
      <alignment horizontal="center" vertical="center" shrinkToFit="1"/>
    </xf>
    <xf numFmtId="178" fontId="24" fillId="9" borderId="90" xfId="3" applyNumberFormat="1" applyFont="1" applyFill="1" applyBorder="1" applyAlignment="1">
      <alignment horizontal="center" vertical="center" shrinkToFit="1"/>
    </xf>
    <xf numFmtId="178" fontId="24" fillId="9" borderId="91" xfId="3" applyNumberFormat="1" applyFont="1" applyFill="1" applyBorder="1" applyAlignment="1">
      <alignment horizontal="center" vertical="center" shrinkToFit="1"/>
    </xf>
    <xf numFmtId="40" fontId="23" fillId="19" borderId="126" xfId="3" applyNumberFormat="1" applyFont="1" applyFill="1" applyBorder="1" applyAlignment="1">
      <alignment horizontal="center" vertical="center" shrinkToFit="1"/>
    </xf>
    <xf numFmtId="40" fontId="26" fillId="9" borderId="111" xfId="3" applyNumberFormat="1" applyFont="1" applyFill="1" applyBorder="1" applyAlignment="1">
      <alignment horizontal="center" vertical="center" shrinkToFit="1"/>
    </xf>
    <xf numFmtId="40" fontId="26" fillId="9" borderId="112" xfId="3" applyNumberFormat="1" applyFont="1" applyFill="1" applyBorder="1" applyAlignment="1">
      <alignment horizontal="center" vertical="center" shrinkToFit="1"/>
    </xf>
    <xf numFmtId="40" fontId="23" fillId="19" borderId="111" xfId="3" applyNumberFormat="1" applyFont="1" applyFill="1" applyBorder="1" applyAlignment="1">
      <alignment horizontal="center" vertical="center" shrinkToFit="1"/>
    </xf>
    <xf numFmtId="40" fontId="25" fillId="9" borderId="111" xfId="3" applyNumberFormat="1" applyFont="1" applyFill="1" applyBorder="1" applyAlignment="1">
      <alignment horizontal="center" vertical="center" shrinkToFit="1"/>
    </xf>
    <xf numFmtId="40" fontId="25" fillId="9" borderId="112" xfId="3" applyNumberFormat="1" applyFont="1" applyFill="1" applyBorder="1" applyAlignment="1">
      <alignment horizontal="center" vertical="center" shrinkToFit="1"/>
    </xf>
    <xf numFmtId="40" fontId="23" fillId="19" borderId="89" xfId="3" applyNumberFormat="1" applyFont="1" applyFill="1" applyBorder="1" applyAlignment="1">
      <alignment horizontal="center" vertical="center" shrinkToFit="1"/>
    </xf>
    <xf numFmtId="40" fontId="23" fillId="19" borderId="90" xfId="3" applyNumberFormat="1" applyFont="1" applyFill="1" applyBorder="1" applyAlignment="1">
      <alignment horizontal="center" vertical="center" shrinkToFit="1"/>
    </xf>
    <xf numFmtId="40" fontId="18" fillId="9" borderId="84" xfId="3" applyNumberFormat="1" applyFont="1" applyFill="1" applyBorder="1" applyAlignment="1">
      <alignment horizontal="center" vertical="center" shrinkToFit="1"/>
    </xf>
    <xf numFmtId="40" fontId="18" fillId="9" borderId="85" xfId="3" applyNumberFormat="1" applyFont="1" applyFill="1" applyBorder="1" applyAlignment="1">
      <alignment horizontal="center" vertical="center" shrinkToFit="1"/>
    </xf>
    <xf numFmtId="176" fontId="22" fillId="9" borderId="110" xfId="2" applyNumberFormat="1" applyFont="1" applyFill="1" applyBorder="1" applyAlignment="1">
      <alignment horizontal="center" vertical="center"/>
    </xf>
    <xf numFmtId="176" fontId="22" fillId="9" borderId="111" xfId="2" applyNumberFormat="1" applyFont="1" applyFill="1" applyBorder="1" applyAlignment="1">
      <alignment horizontal="center" vertical="center"/>
    </xf>
    <xf numFmtId="176" fontId="22" fillId="9" borderId="112" xfId="2" applyNumberFormat="1" applyFont="1" applyFill="1" applyBorder="1" applyAlignment="1">
      <alignment horizontal="center" vertical="center"/>
    </xf>
    <xf numFmtId="176" fontId="5" fillId="0" borderId="115" xfId="2" applyNumberFormat="1" applyFont="1" applyBorder="1" applyAlignment="1">
      <alignment horizontal="center" vertical="center"/>
    </xf>
    <xf numFmtId="176" fontId="18" fillId="0" borderId="91" xfId="2" applyNumberFormat="1" applyFont="1" applyBorder="1" applyAlignment="1">
      <alignment horizontal="center" vertical="center"/>
    </xf>
    <xf numFmtId="176" fontId="5" fillId="0" borderId="118" xfId="2" applyNumberFormat="1" applyFont="1" applyBorder="1" applyAlignment="1">
      <alignment horizontal="center" vertical="center"/>
    </xf>
    <xf numFmtId="176" fontId="22" fillId="0" borderId="89" xfId="2" applyNumberFormat="1" applyFont="1" applyBorder="1" applyAlignment="1">
      <alignment horizontal="center" vertical="center"/>
    </xf>
    <xf numFmtId="176" fontId="22" fillId="0" borderId="90" xfId="2" applyNumberFormat="1" applyFont="1" applyBorder="1" applyAlignment="1">
      <alignment horizontal="center" vertical="center"/>
    </xf>
    <xf numFmtId="176" fontId="22" fillId="9" borderId="89" xfId="2" applyNumberFormat="1" applyFont="1" applyFill="1" applyBorder="1" applyAlignment="1">
      <alignment horizontal="center" vertical="center"/>
    </xf>
    <xf numFmtId="176" fontId="22" fillId="9" borderId="90" xfId="2" applyNumberFormat="1" applyFont="1" applyFill="1" applyBorder="1" applyAlignment="1">
      <alignment horizontal="center" vertical="center"/>
    </xf>
    <xf numFmtId="176" fontId="18" fillId="9" borderId="83" xfId="2" applyNumberFormat="1" applyFont="1" applyFill="1" applyBorder="1" applyAlignment="1">
      <alignment horizontal="center" vertical="center"/>
    </xf>
    <xf numFmtId="176" fontId="22" fillId="9" borderId="91" xfId="2" applyNumberFormat="1" applyFont="1" applyFill="1" applyBorder="1" applyAlignment="1">
      <alignment horizontal="center" vertical="center"/>
    </xf>
    <xf numFmtId="176" fontId="22" fillId="9" borderId="92" xfId="2" applyNumberFormat="1" applyFont="1" applyFill="1" applyBorder="1" applyAlignment="1">
      <alignment horizontal="center" vertical="center"/>
    </xf>
    <xf numFmtId="176" fontId="22" fillId="9" borderId="93" xfId="2" applyNumberFormat="1" applyFont="1" applyFill="1" applyBorder="1" applyAlignment="1">
      <alignment horizontal="center" vertical="center"/>
    </xf>
    <xf numFmtId="176" fontId="22" fillId="9" borderId="94" xfId="2" applyNumberFormat="1" applyFont="1" applyFill="1" applyBorder="1" applyAlignment="1">
      <alignment horizontal="center" vertical="center"/>
    </xf>
    <xf numFmtId="176" fontId="18" fillId="9" borderId="68" xfId="2" applyNumberFormat="1" applyFont="1" applyFill="1" applyBorder="1" applyAlignment="1">
      <alignment horizontal="center" vertical="center"/>
    </xf>
    <xf numFmtId="176" fontId="19" fillId="0" borderId="16" xfId="2" applyNumberFormat="1" applyFont="1" applyBorder="1" applyAlignment="1">
      <alignment horizontal="center" vertical="center"/>
    </xf>
    <xf numFmtId="176" fontId="18" fillId="9" borderId="16" xfId="2" applyNumberFormat="1" applyFont="1" applyFill="1" applyBorder="1" applyAlignment="1">
      <alignment horizontal="center" vertical="center"/>
    </xf>
    <xf numFmtId="176" fontId="18" fillId="9" borderId="60" xfId="2" applyNumberFormat="1" applyFont="1" applyFill="1" applyBorder="1" applyAlignment="1">
      <alignment horizontal="center" vertical="center"/>
    </xf>
    <xf numFmtId="176" fontId="26" fillId="9" borderId="54" xfId="2" applyNumberFormat="1" applyFont="1" applyFill="1" applyBorder="1" applyAlignment="1">
      <alignment horizontal="center" vertical="center"/>
    </xf>
    <xf numFmtId="176" fontId="25" fillId="9" borderId="54" xfId="2" applyNumberFormat="1" applyFont="1" applyFill="1" applyBorder="1" applyAlignment="1">
      <alignment horizontal="center" vertical="center"/>
    </xf>
    <xf numFmtId="178" fontId="24" fillId="9" borderId="113" xfId="3" applyNumberFormat="1" applyFont="1" applyFill="1" applyBorder="1" applyAlignment="1">
      <alignment horizontal="center" vertical="center" shrinkToFit="1"/>
    </xf>
    <xf numFmtId="178" fontId="24" fillId="9" borderId="81" xfId="3" applyNumberFormat="1" applyFont="1" applyFill="1" applyBorder="1" applyAlignment="1">
      <alignment horizontal="center" vertical="center" shrinkToFit="1"/>
    </xf>
    <xf numFmtId="178" fontId="24" fillId="9" borderId="82" xfId="3" applyNumberFormat="1" applyFont="1" applyFill="1" applyBorder="1" applyAlignment="1">
      <alignment horizontal="center" vertical="center" shrinkToFit="1"/>
    </xf>
    <xf numFmtId="40" fontId="25" fillId="9" borderId="120" xfId="3" applyNumberFormat="1" applyFont="1" applyFill="1" applyBorder="1" applyAlignment="1">
      <alignment horizontal="center" vertical="center" shrinkToFit="1"/>
    </xf>
    <xf numFmtId="40" fontId="25" fillId="9" borderId="140" xfId="3" applyNumberFormat="1" applyFont="1" applyFill="1" applyBorder="1" applyAlignment="1">
      <alignment horizontal="center" vertical="center" shrinkToFit="1"/>
    </xf>
    <xf numFmtId="40" fontId="25" fillId="9" borderId="141" xfId="3" applyNumberFormat="1" applyFont="1" applyFill="1" applyBorder="1" applyAlignment="1">
      <alignment horizontal="center" vertical="center" shrinkToFit="1"/>
    </xf>
    <xf numFmtId="176" fontId="25" fillId="9" borderId="124" xfId="2" applyNumberFormat="1" applyFont="1" applyFill="1" applyBorder="1" applyAlignment="1">
      <alignment horizontal="center" vertical="center"/>
    </xf>
    <xf numFmtId="176" fontId="25" fillId="9" borderId="74" xfId="2" applyNumberFormat="1" applyFont="1" applyFill="1" applyBorder="1" applyAlignment="1">
      <alignment horizontal="center" vertical="center"/>
    </xf>
    <xf numFmtId="176" fontId="18" fillId="9" borderId="73" xfId="2" applyNumberFormat="1" applyFont="1" applyFill="1" applyBorder="1" applyAlignment="1">
      <alignment horizontal="center" vertical="center"/>
    </xf>
    <xf numFmtId="176" fontId="22" fillId="9" borderId="121" xfId="2" applyNumberFormat="1" applyFont="1" applyFill="1" applyBorder="1" applyAlignment="1">
      <alignment horizontal="center" vertical="center"/>
    </xf>
    <xf numFmtId="176" fontId="22" fillId="9" borderId="122" xfId="2" applyNumberFormat="1" applyFont="1" applyFill="1" applyBorder="1" applyAlignment="1">
      <alignment horizontal="center" vertical="center"/>
    </xf>
    <xf numFmtId="176" fontId="22" fillId="9" borderId="80" xfId="2" applyNumberFormat="1" applyFont="1" applyFill="1" applyBorder="1" applyAlignment="1">
      <alignment horizontal="center" vertical="center"/>
    </xf>
    <xf numFmtId="176" fontId="22" fillId="9" borderId="81" xfId="2" applyNumberFormat="1" applyFont="1" applyFill="1" applyBorder="1" applyAlignment="1">
      <alignment horizontal="center" vertical="center"/>
    </xf>
    <xf numFmtId="176" fontId="22" fillId="9" borderId="82" xfId="2" applyNumberFormat="1" applyFont="1" applyFill="1" applyBorder="1" applyAlignment="1">
      <alignment horizontal="center" vertical="center"/>
    </xf>
    <xf numFmtId="40" fontId="19" fillId="19" borderId="127" xfId="3" applyNumberFormat="1" applyFont="1" applyFill="1" applyBorder="1" applyAlignment="1">
      <alignment horizontal="center" vertical="center" shrinkToFit="1"/>
    </xf>
    <xf numFmtId="40" fontId="19" fillId="19" borderId="91" xfId="3" applyNumberFormat="1" applyFont="1" applyFill="1" applyBorder="1" applyAlignment="1">
      <alignment horizontal="center" vertical="center" shrinkToFit="1"/>
    </xf>
    <xf numFmtId="40" fontId="19" fillId="19" borderId="112" xfId="3" applyNumberFormat="1" applyFont="1" applyFill="1" applyBorder="1" applyAlignment="1">
      <alignment horizontal="center" vertical="center" shrinkToFit="1"/>
    </xf>
    <xf numFmtId="176" fontId="19" fillId="0" borderId="54" xfId="2" applyNumberFormat="1" applyFont="1" applyBorder="1" applyAlignment="1">
      <alignment horizontal="center" vertical="center"/>
    </xf>
    <xf numFmtId="176" fontId="18" fillId="9" borderId="129" xfId="0" applyNumberFormat="1" applyFont="1" applyFill="1" applyBorder="1" applyAlignment="1">
      <alignment horizontal="center" vertical="center"/>
    </xf>
    <xf numFmtId="176" fontId="18" fillId="9" borderId="126" xfId="0" applyNumberFormat="1" applyFont="1" applyFill="1" applyBorder="1" applyAlignment="1">
      <alignment horizontal="center" vertical="center"/>
    </xf>
    <xf numFmtId="176" fontId="18" fillId="9" borderId="127" xfId="0" applyNumberFormat="1" applyFont="1" applyFill="1" applyBorder="1" applyAlignment="1">
      <alignment horizontal="center" vertical="center"/>
    </xf>
    <xf numFmtId="176" fontId="22" fillId="9" borderId="110" xfId="0" applyNumberFormat="1" applyFont="1" applyFill="1" applyBorder="1" applyAlignment="1">
      <alignment horizontal="center" vertical="center"/>
    </xf>
    <xf numFmtId="176" fontId="22" fillId="9" borderId="111" xfId="0" applyNumberFormat="1" applyFont="1" applyFill="1" applyBorder="1" applyAlignment="1">
      <alignment horizontal="center" vertical="center"/>
    </xf>
    <xf numFmtId="176" fontId="22" fillId="9" borderId="112" xfId="0" applyNumberFormat="1" applyFont="1" applyFill="1" applyBorder="1" applyAlignment="1">
      <alignment horizontal="center" vertical="center"/>
    </xf>
    <xf numFmtId="176" fontId="22" fillId="9" borderId="115" xfId="0" applyNumberFormat="1" applyFont="1" applyFill="1" applyBorder="1" applyAlignment="1">
      <alignment horizontal="center" vertical="center"/>
    </xf>
    <xf numFmtId="176" fontId="22" fillId="9" borderId="90" xfId="0" applyNumberFormat="1" applyFont="1" applyFill="1" applyBorder="1" applyAlignment="1">
      <alignment horizontal="center" vertical="center"/>
    </xf>
    <xf numFmtId="176" fontId="22" fillId="9" borderId="91" xfId="0" applyNumberFormat="1" applyFont="1" applyFill="1" applyBorder="1" applyAlignment="1">
      <alignment horizontal="center" vertical="center"/>
    </xf>
    <xf numFmtId="177" fontId="19" fillId="17" borderId="130" xfId="1" applyNumberFormat="1" applyFont="1" applyFill="1" applyBorder="1" applyAlignment="1" applyProtection="1">
      <alignment horizontal="right" vertical="center" shrinkToFit="1"/>
    </xf>
    <xf numFmtId="177" fontId="19" fillId="17" borderId="104" xfId="1" applyNumberFormat="1" applyFont="1" applyFill="1" applyBorder="1" applyAlignment="1" applyProtection="1">
      <alignment horizontal="right" vertical="center" shrinkToFit="1"/>
    </xf>
    <xf numFmtId="177" fontId="19" fillId="17" borderId="105" xfId="1" applyNumberFormat="1" applyFont="1" applyFill="1" applyBorder="1" applyAlignment="1" applyProtection="1">
      <alignment horizontal="right" vertical="center" shrinkToFit="1"/>
    </xf>
    <xf numFmtId="176" fontId="18" fillId="9" borderId="125" xfId="0" applyNumberFormat="1" applyFont="1" applyFill="1" applyBorder="1" applyAlignment="1">
      <alignment horizontal="center" vertical="center"/>
    </xf>
    <xf numFmtId="176" fontId="22" fillId="9" borderId="118" xfId="0" applyNumberFormat="1" applyFont="1" applyFill="1" applyBorder="1" applyAlignment="1">
      <alignment horizontal="center" vertical="center"/>
    </xf>
    <xf numFmtId="176" fontId="22" fillId="9" borderId="81" xfId="0" applyNumberFormat="1" applyFont="1" applyFill="1" applyBorder="1" applyAlignment="1">
      <alignment horizontal="center" vertical="center"/>
    </xf>
    <xf numFmtId="176" fontId="22" fillId="9" borderId="82" xfId="0" applyNumberFormat="1" applyFont="1" applyFill="1" applyBorder="1" applyAlignment="1">
      <alignment horizontal="center" vertical="center"/>
    </xf>
    <xf numFmtId="177" fontId="5" fillId="0" borderId="101" xfId="1" applyNumberFormat="1" applyFont="1" applyFill="1" applyBorder="1" applyAlignment="1" applyProtection="1">
      <alignment horizontal="center" vertical="center" shrinkToFit="1"/>
    </xf>
    <xf numFmtId="177" fontId="19" fillId="0" borderId="130" xfId="1" applyNumberFormat="1" applyFont="1" applyFill="1" applyBorder="1" applyAlignment="1" applyProtection="1">
      <alignment horizontal="right" vertical="center" shrinkToFit="1"/>
    </xf>
    <xf numFmtId="177" fontId="19" fillId="0" borderId="104" xfId="1" applyNumberFormat="1" applyFont="1" applyFill="1" applyBorder="1" applyAlignment="1" applyProtection="1">
      <alignment horizontal="right" vertical="center" shrinkToFit="1"/>
    </xf>
    <xf numFmtId="177" fontId="19" fillId="0" borderId="105" xfId="1" applyNumberFormat="1" applyFont="1" applyFill="1" applyBorder="1" applyAlignment="1" applyProtection="1">
      <alignment horizontal="right" vertical="center" shrinkToFit="1"/>
    </xf>
    <xf numFmtId="176" fontId="22" fillId="9" borderId="90" xfId="1" applyNumberFormat="1" applyFont="1" applyFill="1" applyBorder="1" applyAlignment="1" applyProtection="1">
      <alignment horizontal="center" vertical="center" shrinkToFit="1"/>
    </xf>
    <xf numFmtId="176" fontId="22" fillId="9" borderId="81" xfId="1" applyNumberFormat="1" applyFont="1" applyFill="1" applyBorder="1" applyAlignment="1" applyProtection="1">
      <alignment horizontal="center" vertical="center" shrinkToFit="1"/>
    </xf>
    <xf numFmtId="176" fontId="5" fillId="19" borderId="111" xfId="1" applyNumberFormat="1" applyFont="1" applyFill="1" applyBorder="1" applyAlignment="1" applyProtection="1">
      <alignment horizontal="center" vertical="center" shrinkToFit="1"/>
    </xf>
    <xf numFmtId="176" fontId="22" fillId="9" borderId="120" xfId="0" applyNumberFormat="1" applyFont="1" applyFill="1" applyBorder="1" applyAlignment="1">
      <alignment horizontal="center" vertical="center"/>
    </xf>
    <xf numFmtId="176" fontId="22" fillId="9" borderId="121" xfId="0" applyNumberFormat="1" applyFont="1" applyFill="1" applyBorder="1" applyAlignment="1">
      <alignment horizontal="center" vertical="center"/>
    </xf>
    <xf numFmtId="176" fontId="22" fillId="9" borderId="122" xfId="0" applyNumberFormat="1" applyFont="1" applyFill="1" applyBorder="1" applyAlignment="1">
      <alignment horizontal="center" vertical="center"/>
    </xf>
    <xf numFmtId="38" fontId="5" fillId="0" borderId="105" xfId="1" applyFont="1" applyFill="1" applyBorder="1" applyAlignment="1" applyProtection="1">
      <alignment horizontal="center" vertical="center" textRotation="255" justifyLastLine="1" shrinkToFit="1"/>
    </xf>
    <xf numFmtId="177" fontId="19" fillId="16" borderId="130" xfId="1" applyNumberFormat="1" applyFont="1" applyFill="1" applyBorder="1" applyAlignment="1" applyProtection="1">
      <alignment horizontal="right" vertical="center" wrapText="1"/>
    </xf>
    <xf numFmtId="177" fontId="19" fillId="16" borderId="104" xfId="1" applyNumberFormat="1" applyFont="1" applyFill="1" applyBorder="1" applyAlignment="1" applyProtection="1">
      <alignment horizontal="right" vertical="center" wrapText="1"/>
    </xf>
    <xf numFmtId="177" fontId="19" fillId="16" borderId="105" xfId="1" applyNumberFormat="1" applyFont="1" applyFill="1" applyBorder="1" applyAlignment="1" applyProtection="1">
      <alignment horizontal="right" vertical="center" wrapText="1"/>
    </xf>
    <xf numFmtId="176" fontId="22" fillId="9" borderId="124" xfId="0" applyNumberFormat="1" applyFont="1" applyFill="1" applyBorder="1" applyAlignment="1">
      <alignment horizontal="center" vertical="center"/>
    </xf>
    <xf numFmtId="176" fontId="22" fillId="9" borderId="112" xfId="0" applyNumberFormat="1" applyFont="1" applyFill="1" applyBorder="1" applyAlignment="1">
      <alignment horizontal="right" vertical="center"/>
    </xf>
    <xf numFmtId="176" fontId="22" fillId="9" borderId="113" xfId="0" applyNumberFormat="1" applyFont="1" applyFill="1" applyBorder="1" applyAlignment="1">
      <alignment horizontal="center" vertical="center"/>
    </xf>
    <xf numFmtId="176" fontId="22" fillId="9" borderId="122" xfId="0" applyNumberFormat="1" applyFont="1" applyFill="1" applyBorder="1" applyAlignment="1">
      <alignment horizontal="right" vertical="center"/>
    </xf>
    <xf numFmtId="177" fontId="5" fillId="17" borderId="101" xfId="1" applyNumberFormat="1" applyFont="1" applyFill="1" applyBorder="1" applyAlignment="1" applyProtection="1">
      <alignment horizontal="center" vertical="center"/>
    </xf>
    <xf numFmtId="177" fontId="18" fillId="9" borderId="133" xfId="1" applyNumberFormat="1" applyFont="1" applyFill="1" applyBorder="1" applyAlignment="1" applyProtection="1">
      <alignment horizontal="right" vertical="center" shrinkToFit="1"/>
    </xf>
    <xf numFmtId="177" fontId="5" fillId="19" borderId="113" xfId="1" applyNumberFormat="1" applyFont="1" applyFill="1" applyBorder="1" applyAlignment="1" applyProtection="1">
      <alignment horizontal="center" vertical="center"/>
    </xf>
    <xf numFmtId="176" fontId="18" fillId="9" borderId="114" xfId="1" applyNumberFormat="1" applyFont="1" applyFill="1" applyBorder="1" applyAlignment="1" applyProtection="1">
      <alignment horizontal="center" vertical="center" shrinkToFit="1"/>
    </xf>
    <xf numFmtId="176" fontId="5" fillId="19" borderId="110" xfId="1" applyNumberFormat="1" applyFont="1" applyFill="1" applyBorder="1" applyAlignment="1" applyProtection="1">
      <alignment horizontal="center" vertical="center" shrinkToFit="1"/>
    </xf>
    <xf numFmtId="176" fontId="5" fillId="19" borderId="115" xfId="1" applyNumberFormat="1" applyFont="1" applyFill="1" applyBorder="1" applyAlignment="1" applyProtection="1">
      <alignment horizontal="center" vertical="center" shrinkToFit="1"/>
    </xf>
    <xf numFmtId="176" fontId="22" fillId="9" borderId="115" xfId="1" applyNumberFormat="1" applyFont="1" applyFill="1" applyBorder="1" applyAlignment="1" applyProtection="1">
      <alignment horizontal="center" vertical="center" shrinkToFit="1"/>
    </xf>
    <xf numFmtId="176" fontId="22" fillId="9" borderId="113" xfId="1" applyNumberFormat="1" applyFont="1" applyFill="1" applyBorder="1" applyAlignment="1" applyProtection="1">
      <alignment horizontal="center" vertical="center" shrinkToFit="1"/>
    </xf>
    <xf numFmtId="177" fontId="5" fillId="19" borderId="101" xfId="1" applyNumberFormat="1" applyFont="1" applyFill="1" applyBorder="1" applyAlignment="1" applyProtection="1">
      <alignment horizontal="center" vertical="center"/>
    </xf>
    <xf numFmtId="176" fontId="18" fillId="9" borderId="102" xfId="1" applyNumberFormat="1" applyFont="1" applyFill="1" applyBorder="1" applyAlignment="1" applyProtection="1">
      <alignment horizontal="center" vertical="center" shrinkToFit="1"/>
    </xf>
    <xf numFmtId="176" fontId="19" fillId="19" borderId="131" xfId="1" applyNumberFormat="1" applyFont="1" applyFill="1" applyBorder="1" applyAlignment="1" applyProtection="1">
      <alignment horizontal="center" vertical="center" shrinkToFit="1"/>
    </xf>
    <xf numFmtId="176" fontId="19" fillId="19" borderId="104" xfId="1" applyNumberFormat="1" applyFont="1" applyFill="1" applyBorder="1" applyAlignment="1" applyProtection="1">
      <alignment horizontal="center" vertical="center" shrinkToFit="1"/>
    </xf>
    <xf numFmtId="176" fontId="22" fillId="9" borderId="104" xfId="1" applyNumberFormat="1" applyFont="1" applyFill="1" applyBorder="1" applyAlignment="1" applyProtection="1">
      <alignment horizontal="center" vertical="center" shrinkToFit="1"/>
    </xf>
    <xf numFmtId="176" fontId="22" fillId="9" borderId="101" xfId="1" applyNumberFormat="1" applyFont="1" applyFill="1" applyBorder="1" applyAlignment="1" applyProtection="1">
      <alignment horizontal="center" vertical="center" shrinkToFit="1"/>
    </xf>
    <xf numFmtId="0" fontId="5" fillId="11" borderId="142" xfId="2" applyFont="1" applyFill="1" applyBorder="1" applyAlignment="1">
      <alignment horizontal="center" vertical="center"/>
    </xf>
    <xf numFmtId="176" fontId="18" fillId="9" borderId="137" xfId="0" applyNumberFormat="1" applyFont="1" applyFill="1" applyBorder="1" applyAlignment="1">
      <alignment horizontal="center" vertical="center"/>
    </xf>
    <xf numFmtId="176" fontId="5" fillId="0" borderId="137" xfId="0" applyNumberFormat="1" applyFont="1" applyBorder="1" applyAlignment="1">
      <alignment horizontal="center" vertical="center"/>
    </xf>
    <xf numFmtId="176" fontId="5" fillId="0" borderId="138" xfId="0" applyNumberFormat="1" applyFont="1" applyBorder="1" applyAlignment="1">
      <alignment horizontal="center" vertical="center"/>
    </xf>
    <xf numFmtId="176" fontId="22" fillId="9" borderId="138" xfId="0" applyNumberFormat="1" applyFont="1" applyFill="1" applyBorder="1" applyAlignment="1">
      <alignment horizontal="center" vertical="center"/>
    </xf>
    <xf numFmtId="176" fontId="5" fillId="0" borderId="135" xfId="0" applyNumberFormat="1" applyFont="1" applyBorder="1" applyAlignment="1">
      <alignment horizontal="center" vertical="center"/>
    </xf>
    <xf numFmtId="176" fontId="22" fillId="9" borderId="135" xfId="0" applyNumberFormat="1" applyFont="1" applyFill="1" applyBorder="1" applyAlignment="1">
      <alignment horizontal="center" vertical="center"/>
    </xf>
    <xf numFmtId="176" fontId="22" fillId="9" borderId="142" xfId="0" applyNumberFormat="1" applyFont="1" applyFill="1" applyBorder="1" applyAlignment="1">
      <alignment horizontal="center" vertical="center"/>
    </xf>
    <xf numFmtId="176" fontId="18" fillId="9" borderId="136" xfId="0" applyNumberFormat="1" applyFont="1" applyFill="1" applyBorder="1" applyAlignment="1">
      <alignment horizontal="center" vertical="center"/>
    </xf>
    <xf numFmtId="176" fontId="22" fillId="9" borderId="54" xfId="2" applyNumberFormat="1" applyFont="1" applyFill="1" applyBorder="1" applyAlignment="1">
      <alignment horizontal="center" vertical="center" wrapText="1" shrinkToFit="1"/>
    </xf>
    <xf numFmtId="176" fontId="22" fillId="9" borderId="74" xfId="2" applyNumberFormat="1" applyFont="1" applyFill="1" applyBorder="1" applyAlignment="1">
      <alignment horizontal="center" vertical="center" wrapText="1" shrinkToFit="1"/>
    </xf>
    <xf numFmtId="176" fontId="22" fillId="9" borderId="124" xfId="2" applyNumberFormat="1" applyFont="1" applyFill="1" applyBorder="1" applyAlignment="1">
      <alignment horizontal="center" vertical="center"/>
    </xf>
    <xf numFmtId="177" fontId="5" fillId="20" borderId="125" xfId="1" applyNumberFormat="1" applyFont="1" applyFill="1" applyBorder="1" applyAlignment="1" applyProtection="1">
      <alignment vertical="center"/>
    </xf>
    <xf numFmtId="177" fontId="5" fillId="20" borderId="126" xfId="1" applyNumberFormat="1" applyFont="1" applyFill="1" applyBorder="1" applyAlignment="1" applyProtection="1">
      <alignment vertical="center"/>
    </xf>
    <xf numFmtId="177" fontId="5" fillId="16" borderId="29" xfId="1" applyNumberFormat="1" applyFont="1" applyFill="1" applyBorder="1" applyAlignment="1" applyProtection="1">
      <alignment horizontal="right" vertical="center" wrapText="1"/>
    </xf>
    <xf numFmtId="177" fontId="5" fillId="16" borderId="23" xfId="1" applyNumberFormat="1" applyFont="1" applyFill="1" applyBorder="1" applyAlignment="1" applyProtection="1">
      <alignment horizontal="right" vertical="center" wrapText="1"/>
    </xf>
    <xf numFmtId="176" fontId="26" fillId="9" borderId="17" xfId="2" applyNumberFormat="1" applyFont="1" applyFill="1" applyBorder="1" applyAlignment="1">
      <alignment horizontal="center" vertical="center" wrapText="1" shrinkToFit="1"/>
    </xf>
    <xf numFmtId="177" fontId="15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 textRotation="255" wrapText="1"/>
    </xf>
    <xf numFmtId="176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179" fontId="4" fillId="0" borderId="0" xfId="0" applyNumberFormat="1" applyFont="1" applyBorder="1" applyAlignment="1">
      <alignment horizontal="right"/>
    </xf>
    <xf numFmtId="40" fontId="4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vertical="center"/>
    </xf>
    <xf numFmtId="0" fontId="4" fillId="0" borderId="0" xfId="2" applyFont="1" applyFill="1" applyBorder="1" applyAlignment="1">
      <alignment vertical="center" shrinkToFit="1"/>
    </xf>
    <xf numFmtId="176" fontId="18" fillId="9" borderId="78" xfId="2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 shrinkToFit="1"/>
    </xf>
    <xf numFmtId="176" fontId="6" fillId="0" borderId="0" xfId="0" applyNumberFormat="1" applyFont="1" applyFill="1"/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3" applyFont="1" applyFill="1" applyAlignment="1">
      <alignment vertical="center" shrinkToFit="1"/>
    </xf>
    <xf numFmtId="176" fontId="26" fillId="0" borderId="0" xfId="3" applyNumberFormat="1" applyFont="1" applyFill="1" applyAlignment="1">
      <alignment vertical="center" shrinkToFit="1"/>
    </xf>
    <xf numFmtId="0" fontId="26" fillId="0" borderId="0" xfId="3" applyFont="1" applyFill="1" applyAlignment="1">
      <alignment vertical="center" shrinkToFit="1"/>
    </xf>
    <xf numFmtId="176" fontId="20" fillId="0" borderId="0" xfId="3" applyNumberFormat="1" applyFont="1" applyFill="1" applyAlignment="1">
      <alignment vertical="center" shrinkToFit="1"/>
    </xf>
    <xf numFmtId="177" fontId="20" fillId="9" borderId="110" xfId="0" applyNumberFormat="1" applyFont="1" applyFill="1" applyBorder="1" applyAlignment="1">
      <alignment vertical="center"/>
    </xf>
    <xf numFmtId="177" fontId="20" fillId="9" borderId="111" xfId="0" applyNumberFormat="1" applyFont="1" applyFill="1" applyBorder="1" applyAlignment="1">
      <alignment vertical="center"/>
    </xf>
    <xf numFmtId="177" fontId="20" fillId="9" borderId="112" xfId="0" applyNumberFormat="1" applyFont="1" applyFill="1" applyBorder="1" applyAlignment="1">
      <alignment vertical="center"/>
    </xf>
    <xf numFmtId="0" fontId="20" fillId="0" borderId="0" xfId="3" applyFont="1" applyFill="1">
      <alignment vertical="center"/>
    </xf>
    <xf numFmtId="177" fontId="20" fillId="9" borderId="22" xfId="0" applyNumberFormat="1" applyFont="1" applyFill="1" applyBorder="1" applyAlignment="1">
      <alignment vertical="center"/>
    </xf>
    <xf numFmtId="0" fontId="5" fillId="0" borderId="0" xfId="3" applyFont="1" applyBorder="1" applyAlignment="1">
      <alignment vertical="center" shrinkToFit="1"/>
    </xf>
    <xf numFmtId="176" fontId="26" fillId="9" borderId="0" xfId="2" applyNumberFormat="1" applyFont="1" applyFill="1" applyBorder="1" applyAlignment="1">
      <alignment horizontal="center" vertical="center" wrapText="1" shrinkToFit="1"/>
    </xf>
    <xf numFmtId="0" fontId="5" fillId="0" borderId="9" xfId="3" applyFont="1" applyBorder="1" applyAlignment="1">
      <alignment horizontal="center" vertical="center"/>
    </xf>
    <xf numFmtId="0" fontId="5" fillId="0" borderId="9" xfId="3" applyFont="1" applyBorder="1" applyAlignment="1">
      <alignment vertical="center" shrinkToFit="1"/>
    </xf>
    <xf numFmtId="176" fontId="7" fillId="0" borderId="9" xfId="0" applyNumberFormat="1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9" borderId="70" xfId="0" applyFont="1" applyFill="1" applyBorder="1" applyAlignment="1">
      <alignment horizontal="center" vertical="center"/>
    </xf>
    <xf numFmtId="0" fontId="15" fillId="9" borderId="66" xfId="0" applyFont="1" applyFill="1" applyBorder="1" applyAlignment="1">
      <alignment horizontal="center" vertical="center"/>
    </xf>
    <xf numFmtId="177" fontId="15" fillId="9" borderId="7" xfId="0" applyNumberFormat="1" applyFont="1" applyFill="1" applyBorder="1" applyAlignment="1">
      <alignment horizontal="center" vertical="center"/>
    </xf>
    <xf numFmtId="177" fontId="15" fillId="9" borderId="5" xfId="0" applyNumberFormat="1" applyFont="1" applyFill="1" applyBorder="1" applyAlignment="1">
      <alignment horizontal="center" vertical="center"/>
    </xf>
    <xf numFmtId="177" fontId="15" fillId="9" borderId="6" xfId="0" applyNumberFormat="1" applyFont="1" applyFill="1" applyBorder="1" applyAlignment="1">
      <alignment horizontal="center" vertical="center"/>
    </xf>
    <xf numFmtId="177" fontId="15" fillId="9" borderId="55" xfId="0" applyNumberFormat="1" applyFont="1" applyFill="1" applyBorder="1" applyAlignment="1">
      <alignment horizontal="center" vertical="center"/>
    </xf>
    <xf numFmtId="177" fontId="15" fillId="9" borderId="50" xfId="0" applyNumberFormat="1" applyFont="1" applyFill="1" applyBorder="1" applyAlignment="1">
      <alignment horizontal="center" vertical="center"/>
    </xf>
    <xf numFmtId="177" fontId="15" fillId="9" borderId="51" xfId="0" applyNumberFormat="1" applyFont="1" applyFill="1" applyBorder="1" applyAlignment="1">
      <alignment horizontal="center" vertical="center"/>
    </xf>
    <xf numFmtId="38" fontId="5" fillId="6" borderId="95" xfId="1" applyFont="1" applyFill="1" applyBorder="1" applyAlignment="1" applyProtection="1">
      <alignment horizontal="center" vertical="center" wrapText="1"/>
    </xf>
    <xf numFmtId="38" fontId="5" fillId="6" borderId="107" xfId="1" applyFont="1" applyFill="1" applyBorder="1" applyAlignment="1" applyProtection="1">
      <alignment horizontal="center" vertical="center" wrapText="1"/>
    </xf>
    <xf numFmtId="38" fontId="5" fillId="6" borderId="108" xfId="1" applyFont="1" applyFill="1" applyBorder="1" applyAlignment="1" applyProtection="1">
      <alignment horizontal="center" vertical="center" wrapText="1"/>
    </xf>
    <xf numFmtId="38" fontId="5" fillId="6" borderId="86" xfId="1" applyFont="1" applyFill="1" applyBorder="1" applyAlignment="1" applyProtection="1">
      <alignment horizontal="center" vertical="center" wrapText="1"/>
    </xf>
    <xf numFmtId="38" fontId="5" fillId="6" borderId="87" xfId="1" applyFont="1" applyFill="1" applyBorder="1" applyAlignment="1" applyProtection="1">
      <alignment horizontal="center" vertical="center" wrapText="1"/>
    </xf>
    <xf numFmtId="38" fontId="5" fillId="6" borderId="88" xfId="1" applyFont="1" applyFill="1" applyBorder="1" applyAlignment="1" applyProtection="1">
      <alignment horizontal="center" vertical="center" wrapText="1"/>
    </xf>
    <xf numFmtId="38" fontId="5" fillId="6" borderId="95" xfId="1" applyFont="1" applyFill="1" applyBorder="1" applyAlignment="1" applyProtection="1">
      <alignment horizontal="center" vertical="center"/>
    </xf>
    <xf numFmtId="38" fontId="5" fillId="6" borderId="107" xfId="1" applyFont="1" applyFill="1" applyBorder="1" applyAlignment="1" applyProtection="1">
      <alignment horizontal="center" vertical="center"/>
    </xf>
    <xf numFmtId="38" fontId="5" fillId="6" borderId="117" xfId="1" applyFont="1" applyFill="1" applyBorder="1" applyAlignment="1" applyProtection="1">
      <alignment horizontal="center" vertical="center"/>
    </xf>
    <xf numFmtId="38" fontId="5" fillId="6" borderId="86" xfId="1" applyFont="1" applyFill="1" applyBorder="1" applyAlignment="1" applyProtection="1">
      <alignment horizontal="center" vertical="center"/>
    </xf>
    <xf numFmtId="38" fontId="5" fillId="6" borderId="87" xfId="1" applyFont="1" applyFill="1" applyBorder="1" applyAlignment="1" applyProtection="1">
      <alignment horizontal="center" vertical="center"/>
    </xf>
    <xf numFmtId="38" fontId="5" fillId="6" borderId="98" xfId="1" applyFont="1" applyFill="1" applyBorder="1" applyAlignment="1" applyProtection="1">
      <alignment horizontal="center" vertical="center"/>
    </xf>
    <xf numFmtId="38" fontId="5" fillId="6" borderId="106" xfId="1" applyFont="1" applyFill="1" applyBorder="1" applyAlignment="1" applyProtection="1">
      <alignment horizontal="center" vertical="center"/>
    </xf>
    <xf numFmtId="38" fontId="5" fillId="6" borderId="109" xfId="1" applyFont="1" applyFill="1" applyBorder="1" applyAlignment="1" applyProtection="1">
      <alignment horizontal="center" vertical="center"/>
    </xf>
    <xf numFmtId="38" fontId="5" fillId="6" borderId="106" xfId="1" applyFont="1" applyFill="1" applyBorder="1" applyAlignment="1" applyProtection="1">
      <alignment horizontal="center" vertical="center" wrapText="1" shrinkToFit="1"/>
    </xf>
    <xf numFmtId="38" fontId="5" fillId="6" borderId="107" xfId="1" applyFont="1" applyFill="1" applyBorder="1" applyAlignment="1" applyProtection="1">
      <alignment horizontal="center" vertical="center" wrapText="1" shrinkToFit="1"/>
    </xf>
    <xf numFmtId="38" fontId="5" fillId="6" borderId="117" xfId="1" applyFont="1" applyFill="1" applyBorder="1" applyAlignment="1" applyProtection="1">
      <alignment horizontal="center" vertical="center" wrapText="1" shrinkToFit="1"/>
    </xf>
    <xf numFmtId="38" fontId="5" fillId="6" borderId="109" xfId="1" applyFont="1" applyFill="1" applyBorder="1" applyAlignment="1" applyProtection="1">
      <alignment horizontal="center" vertical="center" wrapText="1" shrinkToFit="1"/>
    </xf>
    <xf numFmtId="38" fontId="5" fillId="6" borderId="87" xfId="1" applyFont="1" applyFill="1" applyBorder="1" applyAlignment="1" applyProtection="1">
      <alignment horizontal="center" vertical="center" wrapText="1" shrinkToFit="1"/>
    </xf>
    <xf numFmtId="38" fontId="5" fillId="6" borderId="98" xfId="1" applyFont="1" applyFill="1" applyBorder="1" applyAlignment="1" applyProtection="1">
      <alignment horizontal="center" vertical="center" wrapText="1" shrinkToFit="1"/>
    </xf>
    <xf numFmtId="38" fontId="5" fillId="6" borderId="108" xfId="1" applyFont="1" applyFill="1" applyBorder="1" applyAlignment="1" applyProtection="1">
      <alignment horizontal="center" vertical="center"/>
    </xf>
    <xf numFmtId="38" fontId="5" fillId="6" borderId="88" xfId="1" applyFont="1" applyFill="1" applyBorder="1" applyAlignment="1" applyProtection="1">
      <alignment horizontal="center" vertical="center"/>
    </xf>
    <xf numFmtId="38" fontId="5" fillId="0" borderId="95" xfId="1" applyFont="1" applyFill="1" applyBorder="1" applyAlignment="1" applyProtection="1">
      <alignment horizontal="center" vertical="center" wrapText="1"/>
    </xf>
    <xf numFmtId="38" fontId="5" fillId="0" borderId="107" xfId="1" applyFont="1" applyFill="1" applyBorder="1" applyAlignment="1" applyProtection="1">
      <alignment horizontal="center" vertical="center" wrapText="1"/>
    </xf>
    <xf numFmtId="38" fontId="5" fillId="0" borderId="108" xfId="1" applyFont="1" applyFill="1" applyBorder="1" applyAlignment="1" applyProtection="1">
      <alignment horizontal="center" vertical="center" wrapText="1"/>
    </xf>
    <xf numFmtId="38" fontId="5" fillId="0" borderId="86" xfId="1" applyFont="1" applyFill="1" applyBorder="1" applyAlignment="1" applyProtection="1">
      <alignment horizontal="center" vertical="center" wrapText="1"/>
    </xf>
    <xf numFmtId="38" fontId="5" fillId="0" borderId="87" xfId="1" applyFont="1" applyFill="1" applyBorder="1" applyAlignment="1" applyProtection="1">
      <alignment horizontal="center" vertical="center" wrapText="1"/>
    </xf>
    <xf numFmtId="38" fontId="5" fillId="0" borderId="88" xfId="1" applyFont="1" applyFill="1" applyBorder="1" applyAlignment="1" applyProtection="1">
      <alignment horizontal="center" vertical="center" wrapText="1"/>
    </xf>
    <xf numFmtId="38" fontId="5" fillId="16" borderId="95" xfId="1" applyFont="1" applyFill="1" applyBorder="1" applyAlignment="1" applyProtection="1">
      <alignment horizontal="center" vertical="center" wrapText="1"/>
    </xf>
    <xf numFmtId="38" fontId="5" fillId="16" borderId="107" xfId="1" applyFont="1" applyFill="1" applyBorder="1" applyAlignment="1" applyProtection="1">
      <alignment horizontal="center" vertical="center" wrapText="1"/>
    </xf>
    <xf numFmtId="38" fontId="5" fillId="16" borderId="108" xfId="1" applyFont="1" applyFill="1" applyBorder="1" applyAlignment="1" applyProtection="1">
      <alignment horizontal="center" vertical="center" wrapText="1"/>
    </xf>
    <xf numFmtId="38" fontId="5" fillId="16" borderId="86" xfId="1" applyFont="1" applyFill="1" applyBorder="1" applyAlignment="1" applyProtection="1">
      <alignment horizontal="center" vertical="center" wrapText="1"/>
    </xf>
    <xf numFmtId="38" fontId="5" fillId="16" borderId="87" xfId="1" applyFont="1" applyFill="1" applyBorder="1" applyAlignment="1" applyProtection="1">
      <alignment horizontal="center" vertical="center" wrapText="1"/>
    </xf>
    <xf numFmtId="38" fontId="5" fillId="16" borderId="88" xfId="1" applyFont="1" applyFill="1" applyBorder="1" applyAlignment="1" applyProtection="1">
      <alignment horizontal="center" vertical="center" wrapText="1"/>
    </xf>
    <xf numFmtId="38" fontId="21" fillId="0" borderId="46" xfId="1" applyFont="1" applyBorder="1" applyAlignment="1" applyProtection="1">
      <alignment horizontal="center" vertical="center" wrapText="1"/>
    </xf>
    <xf numFmtId="38" fontId="21" fillId="0" borderId="48" xfId="1" applyFont="1" applyBorder="1" applyAlignment="1" applyProtection="1">
      <alignment horizontal="center" vertical="center"/>
    </xf>
    <xf numFmtId="38" fontId="21" fillId="0" borderId="49" xfId="1" applyFont="1" applyBorder="1" applyAlignment="1" applyProtection="1">
      <alignment horizontal="center" vertical="center"/>
    </xf>
    <xf numFmtId="38" fontId="5" fillId="20" borderId="8" xfId="1" applyFont="1" applyFill="1" applyBorder="1" applyAlignment="1" applyProtection="1">
      <alignment horizontal="center" vertical="center" wrapText="1"/>
    </xf>
    <xf numFmtId="38" fontId="5" fillId="20" borderId="9" xfId="1" applyFont="1" applyFill="1" applyBorder="1" applyAlignment="1" applyProtection="1">
      <alignment horizontal="center" vertical="center"/>
    </xf>
    <xf numFmtId="38" fontId="5" fillId="20" borderId="10" xfId="1" applyFont="1" applyFill="1" applyBorder="1" applyAlignment="1" applyProtection="1">
      <alignment horizontal="center" vertical="center"/>
    </xf>
    <xf numFmtId="38" fontId="5" fillId="20" borderId="38" xfId="1" applyFont="1" applyFill="1" applyBorder="1" applyAlignment="1" applyProtection="1">
      <alignment horizontal="center" vertical="center"/>
    </xf>
    <xf numFmtId="38" fontId="5" fillId="20" borderId="0" xfId="1" applyFont="1" applyFill="1" applyBorder="1" applyAlignment="1" applyProtection="1">
      <alignment horizontal="center" vertical="center"/>
    </xf>
    <xf numFmtId="38" fontId="5" fillId="20" borderId="36" xfId="1" applyFont="1" applyFill="1" applyBorder="1" applyAlignment="1" applyProtection="1">
      <alignment horizontal="center" vertical="center"/>
    </xf>
    <xf numFmtId="38" fontId="5" fillId="3" borderId="8" xfId="1" applyFont="1" applyFill="1" applyBorder="1" applyAlignment="1" applyProtection="1">
      <alignment horizontal="center" vertical="center" wrapText="1" shrinkToFit="1"/>
    </xf>
    <xf numFmtId="38" fontId="5" fillId="3" borderId="9" xfId="1" applyFont="1" applyFill="1" applyBorder="1" applyAlignment="1" applyProtection="1">
      <alignment horizontal="center" vertical="center" shrinkToFit="1"/>
    </xf>
    <xf numFmtId="38" fontId="5" fillId="3" borderId="38" xfId="1" applyFont="1" applyFill="1" applyBorder="1" applyAlignment="1" applyProtection="1">
      <alignment horizontal="center" vertical="center" shrinkToFit="1"/>
    </xf>
    <xf numFmtId="38" fontId="5" fillId="3" borderId="0" xfId="1" applyFont="1" applyFill="1" applyBorder="1" applyAlignment="1" applyProtection="1">
      <alignment horizontal="center" vertical="center" shrinkToFit="1"/>
    </xf>
    <xf numFmtId="0" fontId="5" fillId="11" borderId="106" xfId="2" applyFont="1" applyFill="1" applyBorder="1" applyAlignment="1">
      <alignment horizontal="center" vertical="center" wrapText="1" shrinkToFit="1"/>
    </xf>
    <xf numFmtId="0" fontId="5" fillId="11" borderId="107" xfId="2" applyFont="1" applyFill="1" applyBorder="1" applyAlignment="1">
      <alignment horizontal="center" vertical="center" wrapText="1" shrinkToFit="1"/>
    </xf>
    <xf numFmtId="0" fontId="5" fillId="11" borderId="108" xfId="2" applyFont="1" applyFill="1" applyBorder="1" applyAlignment="1">
      <alignment horizontal="center" vertical="center" wrapText="1" shrinkToFit="1"/>
    </xf>
    <xf numFmtId="0" fontId="5" fillId="11" borderId="109" xfId="2" applyFont="1" applyFill="1" applyBorder="1" applyAlignment="1">
      <alignment horizontal="center" vertical="center" wrapText="1" shrinkToFit="1"/>
    </xf>
    <xf numFmtId="0" fontId="5" fillId="11" borderId="87" xfId="2" applyFont="1" applyFill="1" applyBorder="1" applyAlignment="1">
      <alignment horizontal="center" vertical="center" wrapText="1" shrinkToFit="1"/>
    </xf>
    <xf numFmtId="0" fontId="5" fillId="11" borderId="88" xfId="2" applyFont="1" applyFill="1" applyBorder="1" applyAlignment="1">
      <alignment horizontal="center" vertical="center" wrapText="1" shrinkToFit="1"/>
    </xf>
    <xf numFmtId="38" fontId="5" fillId="16" borderId="95" xfId="1" applyFont="1" applyFill="1" applyBorder="1" applyAlignment="1" applyProtection="1">
      <alignment horizontal="center" vertical="center" wrapText="1" shrinkToFit="1"/>
    </xf>
    <xf numFmtId="38" fontId="5" fillId="16" borderId="107" xfId="1" applyFont="1" applyFill="1" applyBorder="1" applyAlignment="1" applyProtection="1">
      <alignment horizontal="center" vertical="center" wrapText="1" shrinkToFit="1"/>
    </xf>
    <xf numFmtId="38" fontId="5" fillId="16" borderId="117" xfId="1" applyFont="1" applyFill="1" applyBorder="1" applyAlignment="1" applyProtection="1">
      <alignment horizontal="center" vertical="center" wrapText="1" shrinkToFit="1"/>
    </xf>
    <xf numFmtId="38" fontId="5" fillId="16" borderId="86" xfId="1" applyFont="1" applyFill="1" applyBorder="1" applyAlignment="1" applyProtection="1">
      <alignment horizontal="center" vertical="center" wrapText="1" shrinkToFit="1"/>
    </xf>
    <xf numFmtId="38" fontId="5" fillId="16" borderId="87" xfId="1" applyFont="1" applyFill="1" applyBorder="1" applyAlignment="1" applyProtection="1">
      <alignment horizontal="center" vertical="center" wrapText="1" shrinkToFit="1"/>
    </xf>
    <xf numFmtId="38" fontId="5" fillId="16" borderId="98" xfId="1" applyFont="1" applyFill="1" applyBorder="1" applyAlignment="1" applyProtection="1">
      <alignment horizontal="center" vertical="center" wrapText="1" shrinkToFit="1"/>
    </xf>
    <xf numFmtId="38" fontId="5" fillId="16" borderId="108" xfId="1" applyFont="1" applyFill="1" applyBorder="1" applyAlignment="1" applyProtection="1">
      <alignment horizontal="center" vertical="center" wrapText="1" shrinkToFit="1"/>
    </xf>
    <xf numFmtId="38" fontId="5" fillId="16" borderId="88" xfId="1" applyFont="1" applyFill="1" applyBorder="1" applyAlignment="1" applyProtection="1">
      <alignment horizontal="center" vertical="center" wrapText="1" shrinkToFit="1"/>
    </xf>
    <xf numFmtId="38" fontId="5" fillId="7" borderId="95" xfId="1" applyFont="1" applyFill="1" applyBorder="1" applyAlignment="1" applyProtection="1">
      <alignment horizontal="center" vertical="center" shrinkToFit="1"/>
    </xf>
    <xf numFmtId="38" fontId="5" fillId="7" borderId="107" xfId="1" applyFont="1" applyFill="1" applyBorder="1" applyAlignment="1" applyProtection="1">
      <alignment horizontal="center" vertical="center" shrinkToFit="1"/>
    </xf>
    <xf numFmtId="38" fontId="5" fillId="7" borderId="117" xfId="1" applyFont="1" applyFill="1" applyBorder="1" applyAlignment="1" applyProtection="1">
      <alignment horizontal="center" vertical="center" shrinkToFit="1"/>
    </xf>
    <xf numFmtId="38" fontId="5" fillId="7" borderId="86" xfId="1" applyFont="1" applyFill="1" applyBorder="1" applyAlignment="1" applyProtection="1">
      <alignment horizontal="center" vertical="center" shrinkToFit="1"/>
    </xf>
    <xf numFmtId="38" fontId="5" fillId="7" borderId="87" xfId="1" applyFont="1" applyFill="1" applyBorder="1" applyAlignment="1" applyProtection="1">
      <alignment horizontal="center" vertical="center" shrinkToFit="1"/>
    </xf>
    <xf numFmtId="38" fontId="5" fillId="7" borderId="98" xfId="1" applyFont="1" applyFill="1" applyBorder="1" applyAlignment="1" applyProtection="1">
      <alignment horizontal="center" vertical="center" shrinkToFit="1"/>
    </xf>
    <xf numFmtId="38" fontId="5" fillId="0" borderId="106" xfId="1" applyFont="1" applyFill="1" applyBorder="1" applyAlignment="1" applyProtection="1">
      <alignment horizontal="center" vertical="center" shrinkToFit="1"/>
    </xf>
    <xf numFmtId="38" fontId="5" fillId="0" borderId="107" xfId="1" applyFont="1" applyFill="1" applyBorder="1" applyAlignment="1" applyProtection="1">
      <alignment horizontal="center" vertical="center" shrinkToFit="1"/>
    </xf>
    <xf numFmtId="38" fontId="5" fillId="0" borderId="117" xfId="1" applyFont="1" applyFill="1" applyBorder="1" applyAlignment="1" applyProtection="1">
      <alignment horizontal="center" vertical="center" shrinkToFit="1"/>
    </xf>
    <xf numFmtId="38" fontId="5" fillId="0" borderId="109" xfId="1" applyFont="1" applyFill="1" applyBorder="1" applyAlignment="1" applyProtection="1">
      <alignment horizontal="center" vertical="center" shrinkToFit="1"/>
    </xf>
    <xf numFmtId="38" fontId="5" fillId="0" borderId="87" xfId="1" applyFont="1" applyFill="1" applyBorder="1" applyAlignment="1" applyProtection="1">
      <alignment horizontal="center" vertical="center" shrinkToFit="1"/>
    </xf>
    <xf numFmtId="38" fontId="5" fillId="0" borderId="98" xfId="1" applyFont="1" applyFill="1" applyBorder="1" applyAlignment="1" applyProtection="1">
      <alignment horizontal="center" vertical="center" shrinkToFit="1"/>
    </xf>
    <xf numFmtId="38" fontId="5" fillId="0" borderId="108" xfId="1" applyFont="1" applyFill="1" applyBorder="1" applyAlignment="1" applyProtection="1">
      <alignment horizontal="center" vertical="center" shrinkToFit="1"/>
    </xf>
    <xf numFmtId="38" fontId="5" fillId="0" borderId="88" xfId="1" applyFont="1" applyFill="1" applyBorder="1" applyAlignment="1" applyProtection="1">
      <alignment horizontal="center" vertical="center" shrinkToFit="1"/>
    </xf>
    <xf numFmtId="0" fontId="5" fillId="11" borderId="134" xfId="2" applyFont="1" applyFill="1" applyBorder="1" applyAlignment="1">
      <alignment horizontal="center" vertical="center" wrapText="1" shrinkToFit="1"/>
    </xf>
    <xf numFmtId="0" fontId="5" fillId="11" borderId="139" xfId="2" applyFont="1" applyFill="1" applyBorder="1" applyAlignment="1">
      <alignment horizontal="center" vertical="center" wrapText="1" shrinkToFit="1"/>
    </xf>
    <xf numFmtId="177" fontId="5" fillId="0" borderId="95" xfId="1" applyNumberFormat="1" applyFont="1" applyFill="1" applyBorder="1" applyAlignment="1" applyProtection="1">
      <alignment horizontal="center" vertical="center" wrapText="1" shrinkToFit="1"/>
    </xf>
    <xf numFmtId="177" fontId="5" fillId="0" borderId="107" xfId="1" applyNumberFormat="1" applyFont="1" applyFill="1" applyBorder="1" applyAlignment="1" applyProtection="1">
      <alignment horizontal="center" vertical="center" wrapText="1" shrinkToFit="1"/>
    </xf>
    <xf numFmtId="177" fontId="5" fillId="0" borderId="108" xfId="1" applyNumberFormat="1" applyFont="1" applyFill="1" applyBorder="1" applyAlignment="1" applyProtection="1">
      <alignment horizontal="center" vertical="center" wrapText="1" shrinkToFit="1"/>
    </xf>
    <xf numFmtId="177" fontId="5" fillId="0" borderId="86" xfId="1" applyNumberFormat="1" applyFont="1" applyFill="1" applyBorder="1" applyAlignment="1" applyProtection="1">
      <alignment horizontal="center" vertical="center" wrapText="1" shrinkToFit="1"/>
    </xf>
    <xf numFmtId="177" fontId="5" fillId="0" borderId="87" xfId="1" applyNumberFormat="1" applyFont="1" applyFill="1" applyBorder="1" applyAlignment="1" applyProtection="1">
      <alignment horizontal="center" vertical="center" wrapText="1" shrinkToFit="1"/>
    </xf>
    <xf numFmtId="177" fontId="5" fillId="0" borderId="88" xfId="1" applyNumberFormat="1" applyFont="1" applyFill="1" applyBorder="1" applyAlignment="1" applyProtection="1">
      <alignment horizontal="center" vertical="center" wrapText="1" shrinkToFit="1"/>
    </xf>
    <xf numFmtId="177" fontId="5" fillId="16" borderId="95" xfId="1" applyNumberFormat="1" applyFont="1" applyFill="1" applyBorder="1" applyAlignment="1" applyProtection="1">
      <alignment horizontal="center" vertical="center" wrapText="1" shrinkToFit="1"/>
    </xf>
    <xf numFmtId="177" fontId="5" fillId="16" borderId="107" xfId="1" applyNumberFormat="1" applyFont="1" applyFill="1" applyBorder="1" applyAlignment="1" applyProtection="1">
      <alignment horizontal="center" vertical="center" wrapText="1" shrinkToFit="1"/>
    </xf>
    <xf numFmtId="177" fontId="5" fillId="16" borderId="132" xfId="1" applyNumberFormat="1" applyFont="1" applyFill="1" applyBorder="1" applyAlignment="1" applyProtection="1">
      <alignment horizontal="center" vertical="center" wrapText="1" shrinkToFit="1"/>
    </xf>
    <xf numFmtId="177" fontId="5" fillId="16" borderId="86" xfId="1" applyNumberFormat="1" applyFont="1" applyFill="1" applyBorder="1" applyAlignment="1" applyProtection="1">
      <alignment horizontal="center" vertical="center" wrapText="1" shrinkToFit="1"/>
    </xf>
    <xf numFmtId="177" fontId="5" fillId="16" borderId="87" xfId="1" applyNumberFormat="1" applyFont="1" applyFill="1" applyBorder="1" applyAlignment="1" applyProtection="1">
      <alignment horizontal="center" vertical="center" wrapText="1" shrinkToFit="1"/>
    </xf>
    <xf numFmtId="177" fontId="5" fillId="16" borderId="103" xfId="1" applyNumberFormat="1" applyFont="1" applyFill="1" applyBorder="1" applyAlignment="1" applyProtection="1">
      <alignment horizontal="center" vertical="center" wrapText="1" shrinkToFit="1"/>
    </xf>
    <xf numFmtId="0" fontId="5" fillId="11" borderId="95" xfId="2" applyFont="1" applyFill="1" applyBorder="1" applyAlignment="1">
      <alignment horizontal="center" vertical="center" wrapText="1" shrinkToFit="1"/>
    </xf>
    <xf numFmtId="0" fontId="5" fillId="11" borderId="86" xfId="2" applyFont="1" applyFill="1" applyBorder="1" applyAlignment="1">
      <alignment horizontal="center" vertical="center" wrapText="1" shrinkToFit="1"/>
    </xf>
    <xf numFmtId="177" fontId="5" fillId="0" borderId="95" xfId="1" applyNumberFormat="1" applyFont="1" applyFill="1" applyBorder="1" applyAlignment="1" applyProtection="1">
      <alignment horizontal="center" vertical="center" wrapText="1"/>
    </xf>
    <xf numFmtId="177" fontId="5" fillId="0" borderId="107" xfId="1" applyNumberFormat="1" applyFont="1" applyFill="1" applyBorder="1" applyAlignment="1" applyProtection="1">
      <alignment horizontal="center" vertical="center" wrapText="1"/>
    </xf>
    <xf numFmtId="177" fontId="5" fillId="0" borderId="108" xfId="1" applyNumberFormat="1" applyFont="1" applyFill="1" applyBorder="1" applyAlignment="1" applyProtection="1">
      <alignment horizontal="center" vertical="center" wrapText="1"/>
    </xf>
    <xf numFmtId="177" fontId="5" fillId="0" borderId="86" xfId="1" applyNumberFormat="1" applyFont="1" applyFill="1" applyBorder="1" applyAlignment="1" applyProtection="1">
      <alignment horizontal="center" vertical="center" wrapText="1"/>
    </xf>
    <xf numFmtId="177" fontId="5" fillId="0" borderId="87" xfId="1" applyNumberFormat="1" applyFont="1" applyFill="1" applyBorder="1" applyAlignment="1" applyProtection="1">
      <alignment horizontal="center" vertical="center" wrapText="1"/>
    </xf>
    <xf numFmtId="177" fontId="5" fillId="0" borderId="88" xfId="1" applyNumberFormat="1" applyFont="1" applyFill="1" applyBorder="1" applyAlignment="1" applyProtection="1">
      <alignment horizontal="center" vertical="center" wrapText="1"/>
    </xf>
    <xf numFmtId="177" fontId="5" fillId="14" borderId="95" xfId="1" applyNumberFormat="1" applyFont="1" applyFill="1" applyBorder="1" applyAlignment="1" applyProtection="1">
      <alignment horizontal="center" vertical="center" wrapText="1"/>
    </xf>
    <xf numFmtId="177" fontId="5" fillId="14" borderId="107" xfId="1" applyNumberFormat="1" applyFont="1" applyFill="1" applyBorder="1" applyAlignment="1" applyProtection="1">
      <alignment horizontal="center" vertical="center" wrapText="1"/>
    </xf>
    <xf numFmtId="177" fontId="5" fillId="14" borderId="108" xfId="1" applyNumberFormat="1" applyFont="1" applyFill="1" applyBorder="1" applyAlignment="1" applyProtection="1">
      <alignment horizontal="center" vertical="center" wrapText="1"/>
    </xf>
    <xf numFmtId="177" fontId="5" fillId="14" borderId="86" xfId="1" applyNumberFormat="1" applyFont="1" applyFill="1" applyBorder="1" applyAlignment="1" applyProtection="1">
      <alignment horizontal="center" vertical="center" wrapText="1"/>
    </xf>
    <xf numFmtId="177" fontId="5" fillId="14" borderId="87" xfId="1" applyNumberFormat="1" applyFont="1" applyFill="1" applyBorder="1" applyAlignment="1" applyProtection="1">
      <alignment horizontal="center" vertical="center" wrapText="1"/>
    </xf>
    <xf numFmtId="177" fontId="5" fillId="14" borderId="88" xfId="1" applyNumberFormat="1" applyFont="1" applyFill="1" applyBorder="1" applyAlignment="1" applyProtection="1">
      <alignment horizontal="center" vertical="center" wrapText="1"/>
    </xf>
    <xf numFmtId="177" fontId="5" fillId="12" borderId="95" xfId="1" applyNumberFormat="1" applyFont="1" applyFill="1" applyBorder="1" applyAlignment="1" applyProtection="1">
      <alignment horizontal="center" vertical="center" wrapText="1"/>
    </xf>
    <xf numFmtId="177" fontId="5" fillId="12" borderId="107" xfId="1" applyNumberFormat="1" applyFont="1" applyFill="1" applyBorder="1" applyAlignment="1" applyProtection="1">
      <alignment horizontal="center" vertical="center" wrapText="1"/>
    </xf>
    <xf numFmtId="177" fontId="5" fillId="12" borderId="108" xfId="1" applyNumberFormat="1" applyFont="1" applyFill="1" applyBorder="1" applyAlignment="1" applyProtection="1">
      <alignment horizontal="center" vertical="center" wrapText="1"/>
    </xf>
    <xf numFmtId="177" fontId="5" fillId="12" borderId="86" xfId="1" applyNumberFormat="1" applyFont="1" applyFill="1" applyBorder="1" applyAlignment="1" applyProtection="1">
      <alignment horizontal="center" vertical="center" wrapText="1"/>
    </xf>
    <xf numFmtId="177" fontId="5" fillId="12" borderId="87" xfId="1" applyNumberFormat="1" applyFont="1" applyFill="1" applyBorder="1" applyAlignment="1" applyProtection="1">
      <alignment horizontal="center" vertical="center" wrapText="1"/>
    </xf>
    <xf numFmtId="177" fontId="5" fillId="12" borderId="88" xfId="1" applyNumberFormat="1" applyFont="1" applyFill="1" applyBorder="1" applyAlignment="1" applyProtection="1">
      <alignment horizontal="center" vertical="center" wrapText="1"/>
    </xf>
    <xf numFmtId="38" fontId="21" fillId="0" borderId="8" xfId="1" applyFont="1" applyBorder="1" applyAlignment="1" applyProtection="1">
      <alignment horizontal="center" vertical="center" wrapText="1"/>
    </xf>
    <xf numFmtId="38" fontId="21" fillId="0" borderId="38" xfId="1" applyFont="1" applyBorder="1" applyAlignment="1" applyProtection="1">
      <alignment horizontal="center" vertical="center" wrapText="1"/>
    </xf>
    <xf numFmtId="38" fontId="21" fillId="0" borderId="72" xfId="1" applyFont="1" applyBorder="1" applyAlignment="1" applyProtection="1">
      <alignment horizontal="center" vertical="center" wrapText="1"/>
    </xf>
    <xf numFmtId="177" fontId="22" fillId="20" borderId="95" xfId="1" applyNumberFormat="1" applyFont="1" applyFill="1" applyBorder="1" applyAlignment="1" applyProtection="1">
      <alignment horizontal="center" vertical="center" wrapText="1"/>
    </xf>
    <xf numFmtId="177" fontId="22" fillId="20" borderId="107" xfId="1" applyNumberFormat="1" applyFont="1" applyFill="1" applyBorder="1" applyAlignment="1" applyProtection="1">
      <alignment horizontal="center" vertical="center"/>
    </xf>
    <xf numFmtId="177" fontId="22" fillId="20" borderId="108" xfId="1" applyNumberFormat="1" applyFont="1" applyFill="1" applyBorder="1" applyAlignment="1" applyProtection="1">
      <alignment horizontal="center" vertical="center"/>
    </xf>
    <xf numFmtId="177" fontId="22" fillId="20" borderId="86" xfId="1" applyNumberFormat="1" applyFont="1" applyFill="1" applyBorder="1" applyAlignment="1" applyProtection="1">
      <alignment horizontal="center" vertical="center"/>
    </xf>
    <xf numFmtId="177" fontId="22" fillId="20" borderId="87" xfId="1" applyNumberFormat="1" applyFont="1" applyFill="1" applyBorder="1" applyAlignment="1" applyProtection="1">
      <alignment horizontal="center" vertical="center"/>
    </xf>
    <xf numFmtId="177" fontId="22" fillId="20" borderId="88" xfId="1" applyNumberFormat="1" applyFont="1" applyFill="1" applyBorder="1" applyAlignment="1" applyProtection="1">
      <alignment horizontal="center" vertical="center"/>
    </xf>
    <xf numFmtId="177" fontId="22" fillId="20" borderId="103" xfId="1" applyNumberFormat="1" applyFont="1" applyFill="1" applyBorder="1" applyAlignment="1" applyProtection="1">
      <alignment horizontal="center" vertical="center"/>
    </xf>
    <xf numFmtId="177" fontId="22" fillId="3" borderId="125" xfId="1" applyNumberFormat="1" applyFont="1" applyFill="1" applyBorder="1" applyAlignment="1" applyProtection="1">
      <alignment horizontal="center" vertical="center" wrapText="1" shrinkToFit="1"/>
    </xf>
    <xf numFmtId="177" fontId="22" fillId="3" borderId="126" xfId="1" applyNumberFormat="1" applyFont="1" applyFill="1" applyBorder="1" applyAlignment="1" applyProtection="1">
      <alignment horizontal="center" vertical="center" shrinkToFit="1"/>
    </xf>
    <xf numFmtId="177" fontId="22" fillId="3" borderId="128" xfId="1" applyNumberFormat="1" applyFont="1" applyFill="1" applyBorder="1" applyAlignment="1" applyProtection="1">
      <alignment horizontal="center" vertical="center" shrinkToFit="1"/>
    </xf>
    <xf numFmtId="177" fontId="22" fillId="3" borderId="89" xfId="1" applyNumberFormat="1" applyFont="1" applyFill="1" applyBorder="1" applyAlignment="1" applyProtection="1">
      <alignment horizontal="center" vertical="center" shrinkToFit="1"/>
    </xf>
    <xf numFmtId="177" fontId="22" fillId="3" borderId="90" xfId="1" applyNumberFormat="1" applyFont="1" applyFill="1" applyBorder="1" applyAlignment="1" applyProtection="1">
      <alignment horizontal="center" vertical="center" shrinkToFit="1"/>
    </xf>
    <xf numFmtId="177" fontId="22" fillId="3" borderId="99" xfId="1" applyNumberFormat="1" applyFont="1" applyFill="1" applyBorder="1" applyAlignment="1" applyProtection="1">
      <alignment horizontal="center" vertical="center" shrinkToFit="1"/>
    </xf>
    <xf numFmtId="177" fontId="5" fillId="23" borderId="11" xfId="1" applyNumberFormat="1" applyFont="1" applyFill="1" applyBorder="1" applyAlignment="1" applyProtection="1">
      <alignment horizontal="center" vertical="center" wrapText="1"/>
    </xf>
    <xf numFmtId="177" fontId="5" fillId="23" borderId="9" xfId="1" applyNumberFormat="1" applyFont="1" applyFill="1" applyBorder="1" applyAlignment="1" applyProtection="1">
      <alignment horizontal="center" vertical="center"/>
    </xf>
    <xf numFmtId="177" fontId="5" fillId="23" borderId="32" xfId="1" applyNumberFormat="1" applyFont="1" applyFill="1" applyBorder="1" applyAlignment="1" applyProtection="1">
      <alignment horizontal="center" vertical="center"/>
    </xf>
    <xf numFmtId="177" fontId="5" fillId="23" borderId="0" xfId="1" applyNumberFormat="1" applyFont="1" applyFill="1" applyBorder="1" applyAlignment="1" applyProtection="1">
      <alignment horizontal="center" vertical="center"/>
    </xf>
    <xf numFmtId="177" fontId="5" fillId="23" borderId="16" xfId="1" applyNumberFormat="1" applyFont="1" applyFill="1" applyBorder="1" applyAlignment="1" applyProtection="1">
      <alignment horizontal="center" vertical="center"/>
    </xf>
    <xf numFmtId="177" fontId="5" fillId="23" borderId="17" xfId="1" applyNumberFormat="1" applyFont="1" applyFill="1" applyBorder="1" applyAlignment="1" applyProtection="1">
      <alignment horizontal="center" vertical="center"/>
    </xf>
    <xf numFmtId="177" fontId="5" fillId="0" borderId="24" xfId="1" applyNumberFormat="1" applyFont="1" applyBorder="1" applyAlignment="1" applyProtection="1">
      <alignment horizontal="center" vertical="center"/>
    </xf>
    <xf numFmtId="177" fontId="5" fillId="0" borderId="22" xfId="1" applyNumberFormat="1" applyFont="1" applyBorder="1" applyAlignment="1" applyProtection="1">
      <alignment horizontal="center" vertical="center"/>
    </xf>
    <xf numFmtId="177" fontId="5" fillId="0" borderId="23" xfId="1" applyNumberFormat="1" applyFont="1" applyBorder="1" applyAlignment="1" applyProtection="1">
      <alignment horizontal="center" vertical="center"/>
    </xf>
    <xf numFmtId="177" fontId="5" fillId="0" borderId="16" xfId="1" applyNumberFormat="1" applyFont="1" applyBorder="1" applyAlignment="1" applyProtection="1">
      <alignment horizontal="center" vertical="center"/>
    </xf>
    <xf numFmtId="177" fontId="5" fillId="0" borderId="17" xfId="1" applyNumberFormat="1" applyFont="1" applyBorder="1" applyAlignment="1" applyProtection="1">
      <alignment horizontal="center" vertical="center"/>
    </xf>
    <xf numFmtId="177" fontId="5" fillId="0" borderId="18" xfId="1" applyNumberFormat="1" applyFont="1" applyBorder="1" applyAlignment="1" applyProtection="1">
      <alignment horizontal="center" vertical="center"/>
    </xf>
    <xf numFmtId="177" fontId="5" fillId="3" borderId="24" xfId="1" applyNumberFormat="1" applyFont="1" applyFill="1" applyBorder="1" applyAlignment="1" applyProtection="1">
      <alignment horizontal="center" vertical="center"/>
    </xf>
    <xf numFmtId="177" fontId="5" fillId="3" borderId="22" xfId="1" applyNumberFormat="1" applyFont="1" applyFill="1" applyBorder="1" applyAlignment="1" applyProtection="1">
      <alignment horizontal="center" vertical="center"/>
    </xf>
    <xf numFmtId="177" fontId="5" fillId="3" borderId="23" xfId="1" applyNumberFormat="1" applyFont="1" applyFill="1" applyBorder="1" applyAlignment="1" applyProtection="1">
      <alignment horizontal="center" vertical="center"/>
    </xf>
    <xf numFmtId="177" fontId="5" fillId="3" borderId="16" xfId="1" applyNumberFormat="1" applyFont="1" applyFill="1" applyBorder="1" applyAlignment="1" applyProtection="1">
      <alignment horizontal="center" vertical="center"/>
    </xf>
    <xf numFmtId="177" fontId="5" fillId="3" borderId="17" xfId="1" applyNumberFormat="1" applyFont="1" applyFill="1" applyBorder="1" applyAlignment="1" applyProtection="1">
      <alignment horizontal="center" vertical="center"/>
    </xf>
    <xf numFmtId="177" fontId="5" fillId="3" borderId="18" xfId="1" applyNumberFormat="1" applyFont="1" applyFill="1" applyBorder="1" applyAlignment="1" applyProtection="1">
      <alignment horizontal="center" vertical="center"/>
    </xf>
    <xf numFmtId="177" fontId="5" fillId="0" borderId="8" xfId="1" applyNumberFormat="1" applyFont="1" applyBorder="1" applyAlignment="1" applyProtection="1">
      <alignment horizontal="center" vertical="center"/>
    </xf>
    <xf numFmtId="177" fontId="5" fillId="0" borderId="9" xfId="1" applyNumberFormat="1" applyFont="1" applyBorder="1" applyAlignment="1" applyProtection="1">
      <alignment horizontal="center" vertical="center"/>
    </xf>
    <xf numFmtId="177" fontId="5" fillId="0" borderId="12" xfId="1" applyNumberFormat="1" applyFont="1" applyBorder="1" applyAlignment="1" applyProtection="1">
      <alignment horizontal="center" vertical="center"/>
    </xf>
    <xf numFmtId="177" fontId="5" fillId="0" borderId="38" xfId="1" applyNumberFormat="1" applyFont="1" applyBorder="1" applyAlignment="1" applyProtection="1">
      <alignment horizontal="center" vertical="center"/>
    </xf>
    <xf numFmtId="177" fontId="5" fillId="0" borderId="0" xfId="1" applyNumberFormat="1" applyFont="1" applyBorder="1" applyAlignment="1" applyProtection="1">
      <alignment horizontal="center" vertical="center"/>
    </xf>
    <xf numFmtId="177" fontId="5" fillId="0" borderId="27" xfId="1" applyNumberFormat="1" applyFont="1" applyBorder="1" applyAlignment="1" applyProtection="1">
      <alignment horizontal="center" vertical="center"/>
    </xf>
    <xf numFmtId="38" fontId="5" fillId="0" borderId="89" xfId="1" applyFont="1" applyBorder="1" applyAlignment="1" applyProtection="1">
      <alignment horizontal="center" vertical="center"/>
    </xf>
    <xf numFmtId="38" fontId="5" fillId="0" borderId="90" xfId="1" applyFont="1" applyBorder="1" applyAlignment="1" applyProtection="1">
      <alignment horizontal="center" vertical="center"/>
    </xf>
    <xf numFmtId="38" fontId="5" fillId="0" borderId="99" xfId="1" applyFont="1" applyBorder="1" applyAlignment="1" applyProtection="1">
      <alignment horizontal="center" vertical="center"/>
    </xf>
    <xf numFmtId="38" fontId="5" fillId="0" borderId="55" xfId="1" applyFont="1" applyBorder="1" applyAlignment="1" applyProtection="1">
      <alignment horizontal="center" vertical="center" wrapText="1"/>
    </xf>
    <xf numFmtId="38" fontId="5" fillId="0" borderId="50" xfId="1" applyFont="1" applyBorder="1" applyAlignment="1" applyProtection="1">
      <alignment horizontal="center" vertical="center" wrapText="1"/>
    </xf>
    <xf numFmtId="38" fontId="5" fillId="0" borderId="4" xfId="1" applyFont="1" applyBorder="1" applyAlignment="1" applyProtection="1">
      <alignment horizontal="center" vertical="center" wrapText="1"/>
    </xf>
    <xf numFmtId="38" fontId="5" fillId="0" borderId="25" xfId="1" applyFont="1" applyBorder="1" applyAlignment="1" applyProtection="1">
      <alignment horizontal="center" vertical="center" wrapText="1"/>
    </xf>
    <xf numFmtId="38" fontId="5" fillId="0" borderId="26" xfId="1" applyFont="1" applyBorder="1" applyAlignment="1" applyProtection="1">
      <alignment horizontal="center" vertical="center" wrapText="1"/>
    </xf>
    <xf numFmtId="38" fontId="5" fillId="0" borderId="28" xfId="1" applyFont="1" applyBorder="1" applyAlignment="1" applyProtection="1">
      <alignment horizontal="center" vertical="center" wrapText="1"/>
    </xf>
    <xf numFmtId="38" fontId="5" fillId="20" borderId="115" xfId="1" applyFont="1" applyFill="1" applyBorder="1" applyAlignment="1" applyProtection="1">
      <alignment horizontal="center" vertical="center" wrapText="1"/>
    </xf>
    <xf numFmtId="38" fontId="5" fillId="20" borderId="90" xfId="1" applyFont="1" applyFill="1" applyBorder="1" applyAlignment="1" applyProtection="1">
      <alignment horizontal="center" vertical="center" wrapText="1"/>
    </xf>
    <xf numFmtId="38" fontId="5" fillId="20" borderId="99" xfId="1" applyFont="1" applyFill="1" applyBorder="1" applyAlignment="1" applyProtection="1">
      <alignment horizontal="center" vertical="center" wrapText="1"/>
    </xf>
    <xf numFmtId="38" fontId="21" fillId="0" borderId="48" xfId="1" applyFont="1" applyBorder="1" applyAlignment="1" applyProtection="1">
      <alignment horizontal="center" vertical="center" wrapText="1"/>
    </xf>
    <xf numFmtId="38" fontId="21" fillId="0" borderId="49" xfId="1" applyFont="1" applyBorder="1" applyAlignment="1" applyProtection="1">
      <alignment horizontal="center" vertical="center" wrapText="1"/>
    </xf>
    <xf numFmtId="38" fontId="5" fillId="23" borderId="106" xfId="1" applyFont="1" applyFill="1" applyBorder="1" applyAlignment="1" applyProtection="1">
      <alignment horizontal="center" vertical="center" wrapText="1"/>
    </xf>
    <xf numFmtId="38" fontId="5" fillId="23" borderId="107" xfId="1" applyFont="1" applyFill="1" applyBorder="1" applyAlignment="1" applyProtection="1">
      <alignment horizontal="center" vertical="center" wrapText="1"/>
    </xf>
    <xf numFmtId="38" fontId="5" fillId="23" borderId="108" xfId="1" applyFont="1" applyFill="1" applyBorder="1" applyAlignment="1" applyProtection="1">
      <alignment horizontal="center" vertical="center" wrapText="1"/>
    </xf>
    <xf numFmtId="38" fontId="5" fillId="23" borderId="109" xfId="1" applyFont="1" applyFill="1" applyBorder="1" applyAlignment="1" applyProtection="1">
      <alignment horizontal="center" vertical="center" wrapText="1"/>
    </xf>
    <xf numFmtId="38" fontId="5" fillId="23" borderId="87" xfId="1" applyFont="1" applyFill="1" applyBorder="1" applyAlignment="1" applyProtection="1">
      <alignment horizontal="center" vertical="center" wrapText="1"/>
    </xf>
    <xf numFmtId="38" fontId="5" fillId="23" borderId="88" xfId="1" applyFont="1" applyFill="1" applyBorder="1" applyAlignment="1" applyProtection="1">
      <alignment horizontal="center" vertical="center" wrapText="1"/>
    </xf>
    <xf numFmtId="38" fontId="5" fillId="23" borderId="110" xfId="1" applyFont="1" applyFill="1" applyBorder="1" applyAlignment="1" applyProtection="1">
      <alignment horizontal="center" vertical="center" wrapText="1"/>
    </xf>
    <xf numFmtId="38" fontId="5" fillId="23" borderId="111" xfId="1" applyFont="1" applyFill="1" applyBorder="1" applyAlignment="1" applyProtection="1">
      <alignment horizontal="center" vertical="center" wrapText="1"/>
    </xf>
    <xf numFmtId="38" fontId="5" fillId="23" borderId="112" xfId="1" applyFont="1" applyFill="1" applyBorder="1" applyAlignment="1" applyProtection="1">
      <alignment horizontal="center" vertical="center" wrapText="1"/>
    </xf>
    <xf numFmtId="38" fontId="5" fillId="0" borderId="115" xfId="1" applyFont="1" applyBorder="1" applyAlignment="1" applyProtection="1">
      <alignment horizontal="center" vertical="center"/>
    </xf>
    <xf numFmtId="38" fontId="5" fillId="0" borderId="55" xfId="1" applyFont="1" applyBorder="1" applyAlignment="1" applyProtection="1">
      <alignment horizontal="center" vertical="center"/>
    </xf>
    <xf numFmtId="38" fontId="5" fillId="0" borderId="50" xfId="1" applyFont="1" applyBorder="1" applyAlignment="1" applyProtection="1">
      <alignment horizontal="center" vertical="center"/>
    </xf>
    <xf numFmtId="38" fontId="5" fillId="0" borderId="51" xfId="1" applyFont="1" applyBorder="1" applyAlignment="1" applyProtection="1">
      <alignment horizontal="center" vertical="center"/>
    </xf>
    <xf numFmtId="38" fontId="5" fillId="0" borderId="25" xfId="1" applyFont="1" applyBorder="1" applyAlignment="1" applyProtection="1">
      <alignment horizontal="center" vertical="center"/>
    </xf>
    <xf numFmtId="38" fontId="5" fillId="0" borderId="26" xfId="1" applyFont="1" applyBorder="1" applyAlignment="1" applyProtection="1">
      <alignment horizontal="center" vertical="center"/>
    </xf>
    <xf numFmtId="38" fontId="5" fillId="0" borderId="39" xfId="1" applyFont="1" applyBorder="1" applyAlignment="1" applyProtection="1">
      <alignment horizontal="center" vertical="center"/>
    </xf>
    <xf numFmtId="38" fontId="22" fillId="3" borderId="125" xfId="1" applyFont="1" applyFill="1" applyBorder="1" applyAlignment="1" applyProtection="1">
      <alignment horizontal="center" vertical="center" wrapText="1"/>
    </xf>
    <xf numFmtId="38" fontId="22" fillId="3" borderId="126" xfId="1" applyFont="1" applyFill="1" applyBorder="1" applyAlignment="1" applyProtection="1">
      <alignment horizontal="center" vertical="center" wrapText="1"/>
    </xf>
    <xf numFmtId="38" fontId="22" fillId="3" borderId="130" xfId="1" applyFont="1" applyFill="1" applyBorder="1" applyAlignment="1" applyProtection="1">
      <alignment horizontal="center" vertical="center" wrapText="1"/>
    </xf>
    <xf numFmtId="38" fontId="22" fillId="3" borderId="89" xfId="1" applyFont="1" applyFill="1" applyBorder="1" applyAlignment="1" applyProtection="1">
      <alignment horizontal="center" vertical="center" wrapText="1"/>
    </xf>
    <xf numFmtId="38" fontId="22" fillId="3" borderId="90" xfId="1" applyFont="1" applyFill="1" applyBorder="1" applyAlignment="1" applyProtection="1">
      <alignment horizontal="center" vertical="center" wrapText="1"/>
    </xf>
    <xf numFmtId="38" fontId="22" fillId="3" borderId="104" xfId="1" applyFont="1" applyFill="1" applyBorder="1" applyAlignment="1" applyProtection="1">
      <alignment horizontal="center" vertical="center" wrapText="1"/>
    </xf>
    <xf numFmtId="38" fontId="5" fillId="3" borderId="115" xfId="1" applyFont="1" applyFill="1" applyBorder="1" applyAlignment="1" applyProtection="1">
      <alignment horizontal="center" vertical="center"/>
    </xf>
    <xf numFmtId="38" fontId="5" fillId="3" borderId="90" xfId="1" applyFont="1" applyFill="1" applyBorder="1" applyAlignment="1" applyProtection="1">
      <alignment horizontal="center" vertical="center"/>
    </xf>
    <xf numFmtId="38" fontId="5" fillId="3" borderId="91" xfId="1" applyFont="1" applyFill="1" applyBorder="1" applyAlignment="1" applyProtection="1">
      <alignment horizontal="center" vertical="center"/>
    </xf>
    <xf numFmtId="38" fontId="5" fillId="3" borderId="99" xfId="1" applyFont="1" applyFill="1" applyBorder="1" applyAlignment="1" applyProtection="1">
      <alignment horizontal="center" vertical="center"/>
    </xf>
    <xf numFmtId="38" fontId="5" fillId="23" borderId="8" xfId="1" applyFont="1" applyFill="1" applyBorder="1" applyAlignment="1" applyProtection="1">
      <alignment horizontal="center" vertical="center" wrapText="1"/>
    </xf>
    <xf numFmtId="38" fontId="5" fillId="23" borderId="9" xfId="1" applyFont="1" applyFill="1" applyBorder="1" applyAlignment="1" applyProtection="1">
      <alignment horizontal="center" vertical="center" wrapText="1"/>
    </xf>
    <xf numFmtId="38" fontId="5" fillId="23" borderId="10" xfId="1" applyFont="1" applyFill="1" applyBorder="1" applyAlignment="1" applyProtection="1">
      <alignment horizontal="center" vertical="center" wrapText="1"/>
    </xf>
    <xf numFmtId="38" fontId="5" fillId="23" borderId="38" xfId="1" applyFont="1" applyFill="1" applyBorder="1" applyAlignment="1" applyProtection="1">
      <alignment horizontal="center" vertical="center" wrapText="1"/>
    </xf>
    <xf numFmtId="38" fontId="5" fillId="23" borderId="0" xfId="1" applyFont="1" applyFill="1" applyBorder="1" applyAlignment="1" applyProtection="1">
      <alignment horizontal="center" vertical="center" wrapText="1"/>
    </xf>
    <xf numFmtId="38" fontId="5" fillId="23" borderId="36" xfId="1" applyFont="1" applyFill="1" applyBorder="1" applyAlignment="1" applyProtection="1">
      <alignment horizontal="center" vertical="center" wrapText="1"/>
    </xf>
    <xf numFmtId="38" fontId="5" fillId="23" borderId="35" xfId="1" applyFont="1" applyFill="1" applyBorder="1" applyAlignment="1" applyProtection="1">
      <alignment horizontal="center" vertical="center" wrapText="1"/>
    </xf>
    <xf numFmtId="38" fontId="5" fillId="23" borderId="17" xfId="1" applyFont="1" applyFill="1" applyBorder="1" applyAlignment="1" applyProtection="1">
      <alignment horizontal="center" vertical="center" wrapText="1"/>
    </xf>
    <xf numFmtId="38" fontId="5" fillId="23" borderId="65" xfId="1" applyFont="1" applyFill="1" applyBorder="1" applyAlignment="1" applyProtection="1">
      <alignment horizontal="center" vertical="center" wrapText="1"/>
    </xf>
    <xf numFmtId="0" fontId="5" fillId="11" borderId="110" xfId="2" applyFont="1" applyFill="1" applyBorder="1" applyAlignment="1">
      <alignment horizontal="center" vertical="center" wrapText="1" shrinkToFit="1"/>
    </xf>
    <xf numFmtId="0" fontId="5" fillId="11" borderId="111" xfId="2" applyFont="1" applyFill="1" applyBorder="1" applyAlignment="1">
      <alignment horizontal="center" vertical="center" wrapText="1" shrinkToFit="1"/>
    </xf>
    <xf numFmtId="0" fontId="5" fillId="11" borderId="112" xfId="2" applyFont="1" applyFill="1" applyBorder="1" applyAlignment="1">
      <alignment horizontal="center" vertical="center" wrapText="1" shrinkToFit="1"/>
    </xf>
    <xf numFmtId="38" fontId="5" fillId="0" borderId="95" xfId="1" applyFont="1" applyFill="1" applyBorder="1" applyAlignment="1" applyProtection="1">
      <alignment horizontal="center" vertical="center" wrapText="1" shrinkToFit="1"/>
    </xf>
    <xf numFmtId="38" fontId="5" fillId="0" borderId="107" xfId="1" applyFont="1" applyFill="1" applyBorder="1" applyAlignment="1" applyProtection="1">
      <alignment horizontal="center" vertical="center" wrapText="1" shrinkToFit="1"/>
    </xf>
    <xf numFmtId="38" fontId="5" fillId="0" borderId="117" xfId="1" applyFont="1" applyFill="1" applyBorder="1" applyAlignment="1" applyProtection="1">
      <alignment horizontal="center" vertical="center" wrapText="1" shrinkToFit="1"/>
    </xf>
    <xf numFmtId="38" fontId="5" fillId="0" borderId="86" xfId="1" applyFont="1" applyFill="1" applyBorder="1" applyAlignment="1" applyProtection="1">
      <alignment horizontal="center" vertical="center" wrapText="1" shrinkToFit="1"/>
    </xf>
    <xf numFmtId="38" fontId="5" fillId="0" borderId="87" xfId="1" applyFont="1" applyFill="1" applyBorder="1" applyAlignment="1" applyProtection="1">
      <alignment horizontal="center" vertical="center" wrapText="1" shrinkToFit="1"/>
    </xf>
    <xf numFmtId="38" fontId="5" fillId="0" borderId="98" xfId="1" applyFont="1" applyFill="1" applyBorder="1" applyAlignment="1" applyProtection="1">
      <alignment horizontal="center" vertical="center" wrapText="1" shrinkToFit="1"/>
    </xf>
    <xf numFmtId="38" fontId="5" fillId="0" borderId="118" xfId="1" applyFont="1" applyFill="1" applyBorder="1" applyAlignment="1" applyProtection="1">
      <alignment horizontal="center" vertical="center" wrapText="1" shrinkToFit="1"/>
    </xf>
    <xf numFmtId="38" fontId="5" fillId="0" borderId="111" xfId="1" applyFont="1" applyFill="1" applyBorder="1" applyAlignment="1" applyProtection="1">
      <alignment horizontal="center" vertical="center" wrapText="1" shrinkToFit="1"/>
    </xf>
    <xf numFmtId="38" fontId="5" fillId="0" borderId="119" xfId="1" applyFont="1" applyFill="1" applyBorder="1" applyAlignment="1" applyProtection="1">
      <alignment horizontal="center" vertical="center" wrapText="1" shrinkToFit="1"/>
    </xf>
    <xf numFmtId="38" fontId="5" fillId="0" borderId="118" xfId="1" applyFont="1" applyFill="1" applyBorder="1" applyAlignment="1" applyProtection="1">
      <alignment horizontal="center" vertical="center" wrapText="1"/>
    </xf>
    <xf numFmtId="38" fontId="5" fillId="0" borderId="111" xfId="1" applyFont="1" applyFill="1" applyBorder="1" applyAlignment="1" applyProtection="1">
      <alignment horizontal="center" vertical="center" wrapText="1"/>
    </xf>
    <xf numFmtId="38" fontId="5" fillId="0" borderId="112" xfId="1" applyFont="1" applyFill="1" applyBorder="1" applyAlignment="1" applyProtection="1">
      <alignment horizontal="center" vertical="center" wrapText="1"/>
    </xf>
    <xf numFmtId="38" fontId="5" fillId="0" borderId="108" xfId="1" applyFont="1" applyFill="1" applyBorder="1" applyAlignment="1" applyProtection="1">
      <alignment horizontal="center" vertical="center" wrapText="1" shrinkToFit="1"/>
    </xf>
    <xf numFmtId="38" fontId="5" fillId="0" borderId="88" xfId="1" applyFont="1" applyFill="1" applyBorder="1" applyAlignment="1" applyProtection="1">
      <alignment horizontal="center" vertical="center" wrapText="1" shrinkToFit="1"/>
    </xf>
    <xf numFmtId="38" fontId="5" fillId="0" borderId="112" xfId="1" applyFont="1" applyFill="1" applyBorder="1" applyAlignment="1" applyProtection="1">
      <alignment horizontal="center" vertical="center" wrapText="1" shrinkToFit="1"/>
    </xf>
    <xf numFmtId="38" fontId="5" fillId="0" borderId="132" xfId="1" applyFont="1" applyFill="1" applyBorder="1" applyAlignment="1" applyProtection="1">
      <alignment horizontal="center" vertical="center" wrapText="1" shrinkToFit="1"/>
    </xf>
    <xf numFmtId="38" fontId="5" fillId="0" borderId="103" xfId="1" applyFont="1" applyFill="1" applyBorder="1" applyAlignment="1" applyProtection="1">
      <alignment horizontal="center" vertical="center" wrapText="1" shrinkToFit="1"/>
    </xf>
    <xf numFmtId="38" fontId="5" fillId="0" borderId="131" xfId="1" applyFont="1" applyFill="1" applyBorder="1" applyAlignment="1" applyProtection="1">
      <alignment horizontal="center" vertical="center" wrapText="1" shrinkToFit="1"/>
    </xf>
    <xf numFmtId="0" fontId="5" fillId="11" borderId="118" xfId="2" applyFont="1" applyFill="1" applyBorder="1" applyAlignment="1">
      <alignment horizontal="center" vertical="center" wrapText="1" shrinkToFit="1"/>
    </xf>
    <xf numFmtId="38" fontId="5" fillId="12" borderId="95" xfId="1" applyFont="1" applyFill="1" applyBorder="1" applyAlignment="1" applyProtection="1">
      <alignment horizontal="center" vertical="center" wrapText="1"/>
    </xf>
    <xf numFmtId="38" fontId="5" fillId="12" borderId="107" xfId="1" applyFont="1" applyFill="1" applyBorder="1" applyAlignment="1" applyProtection="1">
      <alignment horizontal="center" vertical="center" wrapText="1"/>
    </xf>
    <xf numFmtId="38" fontId="5" fillId="12" borderId="108" xfId="1" applyFont="1" applyFill="1" applyBorder="1" applyAlignment="1" applyProtection="1">
      <alignment horizontal="center" vertical="center" wrapText="1"/>
    </xf>
    <xf numFmtId="38" fontId="5" fillId="12" borderId="86" xfId="1" applyFont="1" applyFill="1" applyBorder="1" applyAlignment="1" applyProtection="1">
      <alignment horizontal="center" vertical="center" wrapText="1"/>
    </xf>
    <xf numFmtId="38" fontId="5" fillId="12" borderId="87" xfId="1" applyFont="1" applyFill="1" applyBorder="1" applyAlignment="1" applyProtection="1">
      <alignment horizontal="center" vertical="center" wrapText="1"/>
    </xf>
    <xf numFmtId="38" fontId="5" fillId="12" borderId="88" xfId="1" applyFont="1" applyFill="1" applyBorder="1" applyAlignment="1" applyProtection="1">
      <alignment horizontal="center" vertical="center" wrapText="1"/>
    </xf>
    <xf numFmtId="38" fontId="5" fillId="12" borderId="118" xfId="1" applyFont="1" applyFill="1" applyBorder="1" applyAlignment="1" applyProtection="1">
      <alignment horizontal="center" vertical="center" wrapText="1"/>
    </xf>
    <xf numFmtId="38" fontId="5" fillId="12" borderId="111" xfId="1" applyFont="1" applyFill="1" applyBorder="1" applyAlignment="1" applyProtection="1">
      <alignment horizontal="center" vertical="center" wrapText="1"/>
    </xf>
    <xf numFmtId="38" fontId="5" fillId="12" borderId="112" xfId="1" applyFont="1" applyFill="1" applyBorder="1" applyAlignment="1" applyProtection="1">
      <alignment horizontal="center" vertical="center" wrapText="1"/>
    </xf>
    <xf numFmtId="0" fontId="8" fillId="10" borderId="26" xfId="0" applyFont="1" applyFill="1" applyBorder="1" applyAlignment="1" applyProtection="1">
      <alignment horizontal="center" vertical="center" textRotation="180" shrinkToFit="1"/>
      <protection locked="0"/>
    </xf>
    <xf numFmtId="0" fontId="8" fillId="10" borderId="26" xfId="0" applyFont="1" applyFill="1" applyBorder="1" applyAlignment="1">
      <alignment horizontal="center" vertical="center" textRotation="180" shrinkToFit="1"/>
    </xf>
    <xf numFmtId="38" fontId="7" fillId="14" borderId="22" xfId="1" applyFont="1" applyFill="1" applyBorder="1" applyAlignment="1" applyProtection="1">
      <alignment vertical="center" textRotation="255" wrapText="1"/>
    </xf>
    <xf numFmtId="38" fontId="7" fillId="14" borderId="0" xfId="1" applyFont="1" applyFill="1" applyBorder="1" applyAlignment="1" applyProtection="1">
      <alignment vertical="center" textRotation="255" wrapText="1"/>
    </xf>
    <xf numFmtId="38" fontId="7" fillId="7" borderId="33" xfId="1" applyFont="1" applyFill="1" applyBorder="1" applyAlignment="1" applyProtection="1">
      <alignment vertical="center" shrinkToFit="1"/>
    </xf>
    <xf numFmtId="38" fontId="7" fillId="7" borderId="19" xfId="1" applyFont="1" applyFill="1" applyBorder="1" applyAlignment="1" applyProtection="1">
      <alignment vertical="center" shrinkToFit="1"/>
    </xf>
    <xf numFmtId="38" fontId="7" fillId="0" borderId="19" xfId="1" applyFont="1" applyBorder="1" applyAlignment="1" applyProtection="1">
      <alignment vertical="center"/>
    </xf>
    <xf numFmtId="38" fontId="7" fillId="0" borderId="24" xfId="1" applyFont="1" applyBorder="1" applyAlignment="1" applyProtection="1">
      <alignment vertical="center"/>
    </xf>
    <xf numFmtId="38" fontId="7" fillId="8" borderId="19" xfId="1" applyFont="1" applyFill="1" applyBorder="1" applyAlignment="1" applyProtection="1">
      <alignment vertical="center" textRotation="255" wrapText="1"/>
    </xf>
    <xf numFmtId="38" fontId="7" fillId="8" borderId="15" xfId="1" applyFont="1" applyFill="1" applyBorder="1" applyAlignment="1" applyProtection="1">
      <alignment vertical="center" textRotation="255" wrapText="1"/>
    </xf>
    <xf numFmtId="38" fontId="7" fillId="8" borderId="33" xfId="1" applyFont="1" applyFill="1" applyBorder="1" applyAlignment="1" applyProtection="1">
      <alignment vertical="center" textRotation="255"/>
    </xf>
    <xf numFmtId="38" fontId="7" fillId="8" borderId="14" xfId="1" applyFont="1" applyFill="1" applyBorder="1" applyAlignment="1" applyProtection="1">
      <alignment vertical="center" textRotation="255"/>
    </xf>
    <xf numFmtId="38" fontId="7" fillId="0" borderId="19" xfId="1" applyFont="1" applyFill="1" applyBorder="1" applyAlignment="1" applyProtection="1">
      <alignment vertical="center" textRotation="255"/>
    </xf>
    <xf numFmtId="38" fontId="7" fillId="0" borderId="15" xfId="1" applyFont="1" applyFill="1" applyBorder="1" applyAlignment="1" applyProtection="1">
      <alignment vertical="center" textRotation="255"/>
    </xf>
    <xf numFmtId="38" fontId="7" fillId="0" borderId="19" xfId="1" applyFont="1" applyBorder="1" applyAlignment="1" applyProtection="1">
      <alignment vertical="center" textRotation="255"/>
    </xf>
    <xf numFmtId="38" fontId="7" fillId="0" borderId="15" xfId="1" applyFont="1" applyBorder="1" applyAlignment="1" applyProtection="1">
      <alignment vertical="center" textRotation="255"/>
    </xf>
    <xf numFmtId="0" fontId="7" fillId="11" borderId="26" xfId="2" applyFont="1" applyFill="1" applyBorder="1" applyAlignment="1">
      <alignment horizontal="center" vertical="center" wrapText="1" shrinkToFit="1"/>
    </xf>
    <xf numFmtId="0" fontId="7" fillId="11" borderId="42" xfId="2" applyFont="1" applyFill="1" applyBorder="1" applyAlignment="1">
      <alignment horizontal="center" vertical="center" wrapText="1" shrinkToFit="1"/>
    </xf>
    <xf numFmtId="0" fontId="7" fillId="11" borderId="39" xfId="2" applyFont="1" applyFill="1" applyBorder="1" applyAlignment="1">
      <alignment horizontal="center" vertical="center" wrapText="1" shrinkToFit="1"/>
    </xf>
    <xf numFmtId="0" fontId="7" fillId="11" borderId="43" xfId="2" applyFont="1" applyFill="1" applyBorder="1" applyAlignment="1">
      <alignment horizontal="center" vertical="center" wrapText="1" shrinkToFit="1"/>
    </xf>
    <xf numFmtId="38" fontId="7" fillId="6" borderId="19" xfId="1" applyFont="1" applyFill="1" applyBorder="1" applyAlignment="1" applyProtection="1">
      <alignment horizontal="center" vertical="center" textRotation="255" wrapText="1"/>
    </xf>
    <xf numFmtId="38" fontId="7" fillId="6" borderId="15" xfId="1" applyFont="1" applyFill="1" applyBorder="1" applyAlignment="1" applyProtection="1">
      <alignment horizontal="center" vertical="center" textRotation="255" wrapText="1"/>
    </xf>
    <xf numFmtId="38" fontId="7" fillId="6" borderId="15" xfId="1" applyFont="1" applyFill="1" applyBorder="1" applyAlignment="1" applyProtection="1">
      <alignment horizontal="center" vertical="center" textRotation="255"/>
    </xf>
    <xf numFmtId="38" fontId="7" fillId="6" borderId="20" xfId="1" applyFont="1" applyFill="1" applyBorder="1" applyAlignment="1" applyProtection="1">
      <alignment horizontal="center" vertical="center" textRotation="255" wrapText="1"/>
    </xf>
    <xf numFmtId="38" fontId="7" fillId="6" borderId="34" xfId="1" applyFont="1" applyFill="1" applyBorder="1" applyAlignment="1" applyProtection="1">
      <alignment horizontal="center" vertical="center" textRotation="255" wrapText="1"/>
    </xf>
    <xf numFmtId="38" fontId="7" fillId="6" borderId="34" xfId="1" applyFont="1" applyFill="1" applyBorder="1" applyAlignment="1" applyProtection="1">
      <alignment horizontal="center" vertical="center" textRotation="255"/>
    </xf>
    <xf numFmtId="38" fontId="7" fillId="13" borderId="24" xfId="1" applyFont="1" applyFill="1" applyBorder="1" applyAlignment="1" applyProtection="1">
      <alignment horizontal="center" vertical="center" textRotation="255" wrapText="1"/>
    </xf>
    <xf numFmtId="38" fontId="7" fillId="13" borderId="15" xfId="1" applyFont="1" applyFill="1" applyBorder="1" applyAlignment="1" applyProtection="1">
      <alignment horizontal="center" vertical="center" textRotation="255" wrapText="1"/>
    </xf>
    <xf numFmtId="0" fontId="7" fillId="11" borderId="25" xfId="2" applyFont="1" applyFill="1" applyBorder="1" applyAlignment="1">
      <alignment horizontal="center" vertical="center" wrapText="1" shrinkToFit="1"/>
    </xf>
    <xf numFmtId="0" fontId="7" fillId="11" borderId="52" xfId="2" applyFont="1" applyFill="1" applyBorder="1" applyAlignment="1">
      <alignment horizontal="center" vertical="center" wrapText="1" shrinkToFit="1"/>
    </xf>
    <xf numFmtId="0" fontId="10" fillId="10" borderId="26" xfId="0" applyFont="1" applyFill="1" applyBorder="1" applyAlignment="1" applyProtection="1">
      <alignment horizontal="center" vertical="center"/>
      <protection locked="0"/>
    </xf>
    <xf numFmtId="38" fontId="7" fillId="16" borderId="19" xfId="1" applyFont="1" applyFill="1" applyBorder="1" applyAlignment="1" applyProtection="1">
      <alignment vertical="center" textRotation="255" wrapText="1"/>
    </xf>
    <xf numFmtId="38" fontId="7" fillId="16" borderId="15" xfId="1" applyFont="1" applyFill="1" applyBorder="1" applyAlignment="1" applyProtection="1">
      <alignment vertical="center" textRotation="255" wrapText="1"/>
    </xf>
    <xf numFmtId="38" fontId="7" fillId="16" borderId="20" xfId="1" applyFont="1" applyFill="1" applyBorder="1" applyAlignment="1" applyProtection="1">
      <alignment vertical="center" textRotation="255" wrapText="1"/>
    </xf>
    <xf numFmtId="38" fontId="7" fillId="16" borderId="34" xfId="1" applyFont="1" applyFill="1" applyBorder="1" applyAlignment="1" applyProtection="1">
      <alignment vertical="center" textRotation="255" wrapText="1"/>
    </xf>
    <xf numFmtId="38" fontId="7" fillId="0" borderId="24" xfId="1" applyFont="1" applyFill="1" applyBorder="1" applyAlignment="1" applyProtection="1">
      <alignment horizontal="center" vertical="center"/>
    </xf>
    <xf numFmtId="38" fontId="7" fillId="0" borderId="30" xfId="1" applyFont="1" applyFill="1" applyBorder="1" applyAlignment="1" applyProtection="1">
      <alignment horizontal="center" vertical="center"/>
    </xf>
    <xf numFmtId="38" fontId="7" fillId="0" borderId="29" xfId="1" applyFont="1" applyFill="1" applyBorder="1" applyAlignment="1" applyProtection="1">
      <alignment horizontal="center" vertical="center"/>
    </xf>
    <xf numFmtId="38" fontId="7" fillId="16" borderId="19" xfId="1" applyFont="1" applyFill="1" applyBorder="1" applyAlignment="1" applyProtection="1">
      <alignment vertical="center" textRotation="255"/>
    </xf>
    <xf numFmtId="38" fontId="7" fillId="16" borderId="15" xfId="1" applyFont="1" applyFill="1" applyBorder="1" applyAlignment="1" applyProtection="1">
      <alignment vertical="center" textRotation="255"/>
    </xf>
    <xf numFmtId="38" fontId="7" fillId="16" borderId="20" xfId="1" applyFont="1" applyFill="1" applyBorder="1" applyAlignment="1" applyProtection="1">
      <alignment vertical="center" textRotation="255"/>
    </xf>
    <xf numFmtId="38" fontId="7" fillId="16" borderId="34" xfId="1" applyFont="1" applyFill="1" applyBorder="1" applyAlignment="1" applyProtection="1">
      <alignment vertical="center" textRotation="255"/>
    </xf>
    <xf numFmtId="38" fontId="7" fillId="5" borderId="25" xfId="1" applyFont="1" applyFill="1" applyBorder="1" applyAlignment="1" applyProtection="1">
      <alignment vertical="center" wrapText="1"/>
    </xf>
    <xf numFmtId="38" fontId="7" fillId="5" borderId="26" xfId="1" applyFont="1" applyFill="1" applyBorder="1" applyAlignment="1" applyProtection="1">
      <alignment vertical="center" wrapText="1"/>
    </xf>
    <xf numFmtId="0" fontId="7" fillId="11" borderId="55" xfId="2" applyFont="1" applyFill="1" applyBorder="1" applyAlignment="1">
      <alignment horizontal="center" vertical="center" shrinkToFit="1"/>
    </xf>
    <xf numFmtId="0" fontId="7" fillId="11" borderId="50" xfId="2" applyFont="1" applyFill="1" applyBorder="1" applyAlignment="1">
      <alignment horizontal="center" vertical="center" shrinkToFit="1"/>
    </xf>
    <xf numFmtId="0" fontId="7" fillId="11" borderId="51" xfId="2" applyFont="1" applyFill="1" applyBorder="1" applyAlignment="1">
      <alignment horizontal="center" vertical="center" shrinkToFit="1"/>
    </xf>
    <xf numFmtId="0" fontId="7" fillId="11" borderId="25" xfId="2" applyFont="1" applyFill="1" applyBorder="1" applyAlignment="1">
      <alignment horizontal="center" vertical="center" shrinkToFit="1"/>
    </xf>
    <xf numFmtId="0" fontId="7" fillId="11" borderId="26" xfId="2" applyFont="1" applyFill="1" applyBorder="1" applyAlignment="1">
      <alignment horizontal="center" vertical="center" shrinkToFit="1"/>
    </xf>
    <xf numFmtId="0" fontId="7" fillId="11" borderId="39" xfId="2" applyFont="1" applyFill="1" applyBorder="1" applyAlignment="1">
      <alignment horizontal="center" vertical="center" shrinkToFit="1"/>
    </xf>
    <xf numFmtId="38" fontId="7" fillId="0" borderId="24" xfId="1" applyFont="1" applyBorder="1" applyAlignment="1" applyProtection="1">
      <alignment vertical="center" textRotation="255"/>
    </xf>
    <xf numFmtId="38" fontId="7" fillId="0" borderId="32" xfId="1" applyFont="1" applyBorder="1" applyAlignment="1" applyProtection="1">
      <alignment vertical="center" textRotation="255"/>
    </xf>
    <xf numFmtId="38" fontId="7" fillId="16" borderId="24" xfId="1" applyFont="1" applyFill="1" applyBorder="1" applyAlignment="1" applyProtection="1">
      <alignment vertical="center" textRotation="255" wrapText="1"/>
    </xf>
    <xf numFmtId="38" fontId="7" fillId="16" borderId="32" xfId="1" applyFont="1" applyFill="1" applyBorder="1" applyAlignment="1" applyProtection="1">
      <alignment vertical="center" textRotation="255" wrapText="1"/>
    </xf>
    <xf numFmtId="38" fontId="7" fillId="0" borderId="46" xfId="1" applyFont="1" applyBorder="1" applyAlignment="1" applyProtection="1">
      <alignment horizontal="center" vertical="center" wrapText="1"/>
    </xf>
    <xf numFmtId="38" fontId="7" fillId="0" borderId="48" xfId="1" applyFont="1" applyBorder="1" applyAlignment="1" applyProtection="1">
      <alignment horizontal="center" vertical="center" wrapText="1"/>
    </xf>
    <xf numFmtId="38" fontId="7" fillId="0" borderId="49" xfId="1" applyFont="1" applyBorder="1" applyAlignment="1" applyProtection="1">
      <alignment horizontal="center" vertical="center" wrapText="1"/>
    </xf>
    <xf numFmtId="38" fontId="7" fillId="20" borderId="2" xfId="1" applyFont="1" applyFill="1" applyBorder="1" applyAlignment="1" applyProtection="1">
      <alignment vertical="center" textRotation="255"/>
    </xf>
    <xf numFmtId="38" fontId="7" fillId="20" borderId="14" xfId="1" applyFont="1" applyFill="1" applyBorder="1" applyAlignment="1" applyProtection="1">
      <alignment vertical="center" textRotation="255"/>
    </xf>
    <xf numFmtId="38" fontId="9" fillId="3" borderId="2" xfId="1" applyFont="1" applyFill="1" applyBorder="1" applyAlignment="1" applyProtection="1">
      <alignment vertical="center" textRotation="255" shrinkToFit="1"/>
    </xf>
    <xf numFmtId="38" fontId="7" fillId="3" borderId="14" xfId="1" applyFont="1" applyFill="1" applyBorder="1" applyAlignment="1" applyProtection="1">
      <alignment vertical="center" textRotation="255" shrinkToFit="1"/>
    </xf>
    <xf numFmtId="38" fontId="7" fillId="0" borderId="4" xfId="1" applyFont="1" applyFill="1" applyBorder="1" applyAlignment="1" applyProtection="1">
      <alignment vertical="center"/>
    </xf>
    <xf numFmtId="38" fontId="7" fillId="0" borderId="5" xfId="1" applyFont="1" applyFill="1" applyBorder="1" applyAlignment="1" applyProtection="1">
      <alignment vertical="center"/>
    </xf>
    <xf numFmtId="38" fontId="7" fillId="0" borderId="6" xfId="1" applyFont="1" applyFill="1" applyBorder="1" applyAlignment="1" applyProtection="1">
      <alignment vertical="center"/>
    </xf>
    <xf numFmtId="38" fontId="7" fillId="0" borderId="8" xfId="1" applyFont="1" applyBorder="1" applyAlignment="1" applyProtection="1">
      <alignment vertical="center"/>
    </xf>
    <xf numFmtId="38" fontId="7" fillId="0" borderId="9" xfId="1" applyFont="1" applyBorder="1" applyAlignment="1" applyProtection="1">
      <alignment vertical="center"/>
    </xf>
    <xf numFmtId="38" fontId="7" fillId="0" borderId="10" xfId="1" applyFont="1" applyBorder="1" applyAlignment="1" applyProtection="1">
      <alignment vertical="center"/>
    </xf>
    <xf numFmtId="38" fontId="7" fillId="6" borderId="24" xfId="1" applyFont="1" applyFill="1" applyBorder="1" applyAlignment="1" applyProtection="1">
      <alignment horizontal="center" vertical="center"/>
    </xf>
    <xf numFmtId="38" fontId="7" fillId="6" borderId="22" xfId="1" applyFont="1" applyFill="1" applyBorder="1" applyAlignment="1" applyProtection="1">
      <alignment horizontal="center" vertical="center"/>
    </xf>
    <xf numFmtId="38" fontId="7" fillId="6" borderId="31" xfId="1" applyFont="1" applyFill="1" applyBorder="1" applyAlignment="1" applyProtection="1">
      <alignment horizontal="center" vertical="center"/>
    </xf>
    <xf numFmtId="38" fontId="7" fillId="4" borderId="19" xfId="1" applyFont="1" applyFill="1" applyBorder="1" applyAlignment="1" applyProtection="1">
      <alignment horizontal="center" vertical="center" wrapText="1"/>
    </xf>
    <xf numFmtId="38" fontId="7" fillId="4" borderId="15" xfId="1" applyFont="1" applyFill="1" applyBorder="1" applyAlignment="1" applyProtection="1">
      <alignment horizontal="center" vertical="center" wrapText="1"/>
    </xf>
    <xf numFmtId="38" fontId="7" fillId="16" borderId="15" xfId="1" applyFont="1" applyFill="1" applyBorder="1" applyAlignment="1" applyProtection="1">
      <alignment vertical="center" textRotation="255" shrinkToFit="1"/>
    </xf>
    <xf numFmtId="38" fontId="7" fillId="16" borderId="32" xfId="1" applyFont="1" applyFill="1" applyBorder="1" applyAlignment="1" applyProtection="1">
      <alignment vertical="center" textRotation="255" shrinkToFit="1"/>
    </xf>
    <xf numFmtId="38" fontId="7" fillId="20" borderId="4" xfId="1" applyFont="1" applyFill="1" applyBorder="1" applyAlignment="1" applyProtection="1">
      <alignment vertical="center"/>
    </xf>
    <xf numFmtId="38" fontId="7" fillId="20" borderId="5" xfId="1" applyFont="1" applyFill="1" applyBorder="1" applyAlignment="1" applyProtection="1">
      <alignment vertical="center"/>
    </xf>
    <xf numFmtId="38" fontId="7" fillId="20" borderId="6" xfId="1" applyFont="1" applyFill="1" applyBorder="1" applyAlignment="1" applyProtection="1">
      <alignment vertical="center"/>
    </xf>
    <xf numFmtId="38" fontId="7" fillId="4" borderId="28" xfId="1" applyFont="1" applyFill="1" applyBorder="1" applyAlignment="1" applyProtection="1">
      <alignment vertical="center"/>
    </xf>
    <xf numFmtId="38" fontId="7" fillId="4" borderId="29" xfId="1" applyFont="1" applyFill="1" applyBorder="1" applyAlignment="1" applyProtection="1">
      <alignment vertical="center"/>
    </xf>
    <xf numFmtId="38" fontId="7" fillId="12" borderId="15" xfId="1" applyFont="1" applyFill="1" applyBorder="1" applyAlignment="1" applyProtection="1">
      <alignment vertical="center" textRotation="255" wrapText="1"/>
    </xf>
    <xf numFmtId="38" fontId="7" fillId="0" borderId="21" xfId="1" applyFont="1" applyFill="1" applyBorder="1" applyAlignment="1" applyProtection="1">
      <alignment horizontal="center" vertical="center"/>
    </xf>
    <xf numFmtId="38" fontId="7" fillId="0" borderId="22" xfId="1" applyFont="1" applyFill="1" applyBorder="1" applyAlignment="1" applyProtection="1">
      <alignment horizontal="center" vertical="center"/>
    </xf>
    <xf numFmtId="38" fontId="7" fillId="0" borderId="23" xfId="1" applyFont="1" applyFill="1" applyBorder="1" applyAlignment="1" applyProtection="1">
      <alignment horizontal="center" vertical="center"/>
    </xf>
    <xf numFmtId="38" fontId="7" fillId="0" borderId="35" xfId="1" applyFont="1" applyFill="1" applyBorder="1" applyAlignment="1" applyProtection="1">
      <alignment horizontal="center" vertical="center"/>
    </xf>
    <xf numFmtId="38" fontId="7" fillId="0" borderId="17" xfId="1" applyFont="1" applyFill="1" applyBorder="1" applyAlignment="1" applyProtection="1">
      <alignment horizontal="center" vertical="center"/>
    </xf>
    <xf numFmtId="38" fontId="7" fillId="0" borderId="18" xfId="1" applyFont="1" applyFill="1" applyBorder="1" applyAlignment="1" applyProtection="1">
      <alignment horizontal="center" vertical="center"/>
    </xf>
    <xf numFmtId="0" fontId="5" fillId="6" borderId="106" xfId="1" applyNumberFormat="1" applyFont="1" applyFill="1" applyBorder="1" applyAlignment="1" applyProtection="1">
      <alignment horizontal="center" vertical="center"/>
    </xf>
    <xf numFmtId="0" fontId="5" fillId="6" borderId="107" xfId="1" applyNumberFormat="1" applyFont="1" applyFill="1" applyBorder="1" applyAlignment="1" applyProtection="1">
      <alignment horizontal="center" vertical="center"/>
    </xf>
    <xf numFmtId="0" fontId="5" fillId="6" borderId="108" xfId="1" applyNumberFormat="1" applyFont="1" applyFill="1" applyBorder="1" applyAlignment="1" applyProtection="1">
      <alignment horizontal="center" vertical="center"/>
    </xf>
    <xf numFmtId="0" fontId="5" fillId="6" borderId="109" xfId="1" applyNumberFormat="1" applyFont="1" applyFill="1" applyBorder="1" applyAlignment="1" applyProtection="1">
      <alignment horizontal="center" vertical="center"/>
    </xf>
    <xf numFmtId="0" fontId="5" fillId="6" borderId="87" xfId="1" applyNumberFormat="1" applyFont="1" applyFill="1" applyBorder="1" applyAlignment="1" applyProtection="1">
      <alignment horizontal="center" vertical="center"/>
    </xf>
    <xf numFmtId="0" fontId="5" fillId="6" borderId="88" xfId="1" applyNumberFormat="1" applyFont="1" applyFill="1" applyBorder="1" applyAlignment="1" applyProtection="1">
      <alignment horizontal="center" vertical="center"/>
    </xf>
    <xf numFmtId="38" fontId="5" fillId="0" borderId="110" xfId="1" applyFont="1" applyFill="1" applyBorder="1" applyAlignment="1" applyProtection="1">
      <alignment horizontal="center" vertical="center" shrinkToFit="1"/>
    </xf>
    <xf numFmtId="38" fontId="5" fillId="0" borderId="111" xfId="1" applyFont="1" applyFill="1" applyBorder="1" applyAlignment="1" applyProtection="1">
      <alignment horizontal="center" vertical="center" shrinkToFit="1"/>
    </xf>
    <xf numFmtId="38" fontId="5" fillId="0" borderId="112" xfId="1" applyFont="1" applyFill="1" applyBorder="1" applyAlignment="1" applyProtection="1">
      <alignment horizontal="center" vertical="center" shrinkToFit="1"/>
    </xf>
    <xf numFmtId="0" fontId="5" fillId="12" borderId="55" xfId="1" applyNumberFormat="1" applyFont="1" applyFill="1" applyBorder="1" applyAlignment="1" applyProtection="1">
      <alignment horizontal="center" vertical="center"/>
    </xf>
    <xf numFmtId="0" fontId="5" fillId="12" borderId="50" xfId="1" applyNumberFormat="1" applyFont="1" applyFill="1" applyBorder="1" applyAlignment="1" applyProtection="1">
      <alignment horizontal="center" vertical="center"/>
    </xf>
    <xf numFmtId="0" fontId="5" fillId="6" borderId="117" xfId="1" applyNumberFormat="1" applyFont="1" applyFill="1" applyBorder="1" applyAlignment="1" applyProtection="1">
      <alignment horizontal="center" vertical="center"/>
    </xf>
    <xf numFmtId="0" fontId="5" fillId="6" borderId="98" xfId="1" applyNumberFormat="1" applyFont="1" applyFill="1" applyBorder="1" applyAlignment="1" applyProtection="1">
      <alignment horizontal="center" vertical="center"/>
    </xf>
    <xf numFmtId="0" fontId="5" fillId="6" borderId="106" xfId="1" applyNumberFormat="1" applyFont="1" applyFill="1" applyBorder="1" applyAlignment="1" applyProtection="1">
      <alignment horizontal="center" vertical="center" wrapText="1"/>
    </xf>
    <xf numFmtId="0" fontId="5" fillId="6" borderId="107" xfId="1" applyNumberFormat="1" applyFont="1" applyFill="1" applyBorder="1" applyAlignment="1" applyProtection="1">
      <alignment horizontal="center" vertical="center" wrapText="1"/>
    </xf>
    <xf numFmtId="0" fontId="5" fillId="6" borderId="117" xfId="1" applyNumberFormat="1" applyFont="1" applyFill="1" applyBorder="1" applyAlignment="1" applyProtection="1">
      <alignment horizontal="center" vertical="center" wrapText="1"/>
    </xf>
    <xf numFmtId="0" fontId="5" fillId="6" borderId="109" xfId="1" applyNumberFormat="1" applyFont="1" applyFill="1" applyBorder="1" applyAlignment="1" applyProtection="1">
      <alignment horizontal="center" vertical="center" wrapText="1"/>
    </xf>
    <xf numFmtId="0" fontId="5" fillId="6" borderId="87" xfId="1" applyNumberFormat="1" applyFont="1" applyFill="1" applyBorder="1" applyAlignment="1" applyProtection="1">
      <alignment horizontal="center" vertical="center" wrapText="1"/>
    </xf>
    <xf numFmtId="0" fontId="5" fillId="6" borderId="98" xfId="1" applyNumberFormat="1" applyFont="1" applyFill="1" applyBorder="1" applyAlignment="1" applyProtection="1">
      <alignment horizontal="center" vertical="center" wrapText="1"/>
    </xf>
    <xf numFmtId="38" fontId="5" fillId="0" borderId="132" xfId="1" applyFont="1" applyFill="1" applyBorder="1" applyAlignment="1" applyProtection="1">
      <alignment horizontal="center" vertical="center" shrinkToFit="1"/>
    </xf>
    <xf numFmtId="38" fontId="5" fillId="0" borderId="103" xfId="1" applyFont="1" applyFill="1" applyBorder="1" applyAlignment="1" applyProtection="1">
      <alignment horizontal="center" vertical="center" shrinkToFit="1"/>
    </xf>
    <xf numFmtId="0" fontId="5" fillId="6" borderId="92" xfId="1" applyNumberFormat="1" applyFont="1" applyFill="1" applyBorder="1" applyAlignment="1" applyProtection="1">
      <alignment horizontal="center" vertical="center" shrinkToFit="1"/>
    </xf>
    <xf numFmtId="0" fontId="5" fillId="6" borderId="93" xfId="1" applyNumberFormat="1" applyFont="1" applyFill="1" applyBorder="1" applyAlignment="1" applyProtection="1">
      <alignment horizontal="center" vertical="center" shrinkToFit="1"/>
    </xf>
    <xf numFmtId="0" fontId="5" fillId="6" borderId="100" xfId="1" applyNumberFormat="1" applyFont="1" applyFill="1" applyBorder="1" applyAlignment="1" applyProtection="1">
      <alignment horizontal="center" vertical="center" shrinkToFit="1"/>
    </xf>
    <xf numFmtId="0" fontId="5" fillId="6" borderId="86" xfId="1" applyNumberFormat="1" applyFont="1" applyFill="1" applyBorder="1" applyAlignment="1" applyProtection="1">
      <alignment horizontal="center" vertical="center" shrinkToFit="1"/>
    </xf>
    <xf numFmtId="0" fontId="5" fillId="6" borderId="87" xfId="1" applyNumberFormat="1" applyFont="1" applyFill="1" applyBorder="1" applyAlignment="1" applyProtection="1">
      <alignment horizontal="center" vertical="center" shrinkToFit="1"/>
    </xf>
    <xf numFmtId="0" fontId="5" fillId="6" borderId="98" xfId="1" applyNumberFormat="1" applyFont="1" applyFill="1" applyBorder="1" applyAlignment="1" applyProtection="1">
      <alignment horizontal="center" vertical="center" shrinkToFit="1"/>
    </xf>
    <xf numFmtId="0" fontId="5" fillId="6" borderId="116" xfId="1" applyNumberFormat="1" applyFont="1" applyFill="1" applyBorder="1" applyAlignment="1" applyProtection="1">
      <alignment horizontal="center" vertical="center" shrinkToFit="1"/>
    </xf>
    <xf numFmtId="0" fontId="5" fillId="6" borderId="109" xfId="1" applyNumberFormat="1" applyFont="1" applyFill="1" applyBorder="1" applyAlignment="1" applyProtection="1">
      <alignment horizontal="center" vertical="center" shrinkToFit="1"/>
    </xf>
    <xf numFmtId="38" fontId="21" fillId="0" borderId="38" xfId="1" applyFont="1" applyBorder="1" applyAlignment="1" applyProtection="1">
      <alignment horizontal="center" vertical="center"/>
    </xf>
    <xf numFmtId="38" fontId="5" fillId="20" borderId="95" xfId="1" applyFont="1" applyFill="1" applyBorder="1" applyAlignment="1" applyProtection="1">
      <alignment horizontal="center" vertical="center" wrapText="1"/>
    </xf>
    <xf numFmtId="38" fontId="5" fillId="20" borderId="107" xfId="1" applyFont="1" applyFill="1" applyBorder="1" applyAlignment="1" applyProtection="1">
      <alignment horizontal="center" vertical="center"/>
    </xf>
    <xf numFmtId="38" fontId="5" fillId="20" borderId="108" xfId="1" applyFont="1" applyFill="1" applyBorder="1" applyAlignment="1" applyProtection="1">
      <alignment horizontal="center" vertical="center"/>
    </xf>
    <xf numFmtId="38" fontId="5" fillId="20" borderId="86" xfId="1" applyFont="1" applyFill="1" applyBorder="1" applyAlignment="1" applyProtection="1">
      <alignment horizontal="center" vertical="center"/>
    </xf>
    <xf numFmtId="38" fontId="5" fillId="20" borderId="87" xfId="1" applyFont="1" applyFill="1" applyBorder="1" applyAlignment="1" applyProtection="1">
      <alignment horizontal="center" vertical="center"/>
    </xf>
    <xf numFmtId="38" fontId="5" fillId="20" borderId="88" xfId="1" applyFont="1" applyFill="1" applyBorder="1" applyAlignment="1" applyProtection="1">
      <alignment horizontal="center" vertical="center"/>
    </xf>
    <xf numFmtId="38" fontId="5" fillId="3" borderId="95" xfId="1" applyFont="1" applyFill="1" applyBorder="1" applyAlignment="1" applyProtection="1">
      <alignment horizontal="center" vertical="center" wrapText="1" shrinkToFit="1"/>
    </xf>
    <xf numFmtId="38" fontId="5" fillId="3" borderId="107" xfId="1" applyFont="1" applyFill="1" applyBorder="1" applyAlignment="1" applyProtection="1">
      <alignment horizontal="center" vertical="center" shrinkToFit="1"/>
    </xf>
    <xf numFmtId="38" fontId="5" fillId="3" borderId="117" xfId="1" applyFont="1" applyFill="1" applyBorder="1" applyAlignment="1" applyProtection="1">
      <alignment horizontal="center" vertical="center" shrinkToFit="1"/>
    </xf>
    <xf numFmtId="38" fontId="5" fillId="3" borderId="86" xfId="1" applyFont="1" applyFill="1" applyBorder="1" applyAlignment="1" applyProtection="1">
      <alignment horizontal="center" vertical="center" shrinkToFit="1"/>
    </xf>
    <xf numFmtId="38" fontId="5" fillId="3" borderId="87" xfId="1" applyFont="1" applyFill="1" applyBorder="1" applyAlignment="1" applyProtection="1">
      <alignment horizontal="center" vertical="center" shrinkToFit="1"/>
    </xf>
    <xf numFmtId="38" fontId="5" fillId="3" borderId="98" xfId="1" applyFont="1" applyFill="1" applyBorder="1" applyAlignment="1" applyProtection="1">
      <alignment horizontal="center" vertical="center" shrinkToFit="1"/>
    </xf>
    <xf numFmtId="38" fontId="5" fillId="16" borderId="132" xfId="1" applyFont="1" applyFill="1" applyBorder="1" applyAlignment="1" applyProtection="1">
      <alignment horizontal="center" vertical="center" wrapText="1" shrinkToFit="1"/>
    </xf>
    <xf numFmtId="38" fontId="5" fillId="16" borderId="103" xfId="1" applyFont="1" applyFill="1" applyBorder="1" applyAlignment="1" applyProtection="1">
      <alignment horizontal="center" vertical="center" wrapText="1" shrinkToFit="1"/>
    </xf>
    <xf numFmtId="38" fontId="5" fillId="17" borderId="2" xfId="1" applyFont="1" applyFill="1" applyBorder="1" applyAlignment="1" applyProtection="1">
      <alignment horizontal="center" vertical="center" wrapText="1" shrinkToFit="1"/>
    </xf>
    <xf numFmtId="38" fontId="5" fillId="17" borderId="14" xfId="1" applyFont="1" applyFill="1" applyBorder="1" applyAlignment="1" applyProtection="1">
      <alignment horizontal="center" vertical="center" shrinkToFit="1"/>
    </xf>
    <xf numFmtId="38" fontId="5" fillId="6" borderId="3" xfId="1" applyFont="1" applyFill="1" applyBorder="1" applyAlignment="1" applyProtection="1">
      <alignment horizontal="center" vertical="center" wrapText="1"/>
    </xf>
    <xf numFmtId="38" fontId="5" fillId="6" borderId="15" xfId="1" applyFont="1" applyFill="1" applyBorder="1" applyAlignment="1" applyProtection="1">
      <alignment horizontal="center" vertical="center" wrapText="1"/>
    </xf>
    <xf numFmtId="38" fontId="5" fillId="6" borderId="2" xfId="1" applyFont="1" applyFill="1" applyBorder="1" applyAlignment="1" applyProtection="1">
      <alignment horizontal="center" vertical="center" wrapText="1"/>
    </xf>
    <xf numFmtId="38" fontId="5" fillId="6" borderId="14" xfId="1" applyFont="1" applyFill="1" applyBorder="1" applyAlignment="1" applyProtection="1">
      <alignment horizontal="center" vertical="center" wrapText="1"/>
    </xf>
    <xf numFmtId="38" fontId="5" fillId="6" borderId="47" xfId="1" applyFont="1" applyFill="1" applyBorder="1" applyAlignment="1" applyProtection="1">
      <alignment horizontal="center" vertical="center" wrapText="1"/>
    </xf>
    <xf numFmtId="38" fontId="5" fillId="6" borderId="34" xfId="1" applyFont="1" applyFill="1" applyBorder="1" applyAlignment="1" applyProtection="1">
      <alignment horizontal="center" vertical="center" wrapText="1"/>
    </xf>
    <xf numFmtId="38" fontId="5" fillId="0" borderId="47" xfId="1" applyFont="1" applyBorder="1" applyAlignment="1" applyProtection="1">
      <alignment horizontal="center" vertical="center"/>
    </xf>
    <xf numFmtId="38" fontId="5" fillId="0" borderId="34" xfId="1" applyFont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horizontal="center" vertical="center"/>
    </xf>
    <xf numFmtId="38" fontId="5" fillId="0" borderId="15" xfId="1" applyFont="1" applyBorder="1" applyAlignment="1" applyProtection="1">
      <alignment horizontal="center" vertical="center"/>
    </xf>
    <xf numFmtId="38" fontId="5" fillId="20" borderId="2" xfId="1" applyFont="1" applyFill="1" applyBorder="1" applyAlignment="1" applyProtection="1">
      <alignment horizontal="center" vertical="center" wrapText="1"/>
    </xf>
    <xf numFmtId="38" fontId="5" fillId="20" borderId="14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38" fontId="5" fillId="8" borderId="2" xfId="1" applyFont="1" applyFill="1" applyBorder="1" applyAlignment="1" applyProtection="1">
      <alignment horizontal="center" vertical="center"/>
    </xf>
    <xf numFmtId="38" fontId="5" fillId="8" borderId="14" xfId="1" applyFont="1" applyFill="1" applyBorder="1" applyAlignment="1" applyProtection="1">
      <alignment horizontal="center" vertical="center"/>
    </xf>
    <xf numFmtId="0" fontId="5" fillId="11" borderId="47" xfId="2" applyFont="1" applyFill="1" applyBorder="1" applyAlignment="1">
      <alignment horizontal="center" vertical="center" wrapText="1" shrinkToFit="1"/>
    </xf>
    <xf numFmtId="0" fontId="5" fillId="11" borderId="34" xfId="2" applyFont="1" applyFill="1" applyBorder="1" applyAlignment="1">
      <alignment horizontal="center" vertical="center" wrapText="1" shrinkToFit="1"/>
    </xf>
    <xf numFmtId="38" fontId="5" fillId="16" borderId="12" xfId="1" applyFont="1" applyFill="1" applyBorder="1" applyAlignment="1" applyProtection="1">
      <alignment horizontal="center" vertical="center" wrapText="1" shrinkToFit="1"/>
    </xf>
    <xf numFmtId="38" fontId="5" fillId="16" borderId="27" xfId="1" applyFont="1" applyFill="1" applyBorder="1" applyAlignment="1" applyProtection="1">
      <alignment horizontal="center" vertical="center" shrinkToFit="1"/>
    </xf>
    <xf numFmtId="38" fontId="5" fillId="16" borderId="46" xfId="1" applyFont="1" applyFill="1" applyBorder="1" applyAlignment="1" applyProtection="1">
      <alignment horizontal="center" vertical="center" wrapText="1" shrinkToFit="1"/>
    </xf>
    <xf numFmtId="38" fontId="5" fillId="16" borderId="48" xfId="1" applyFont="1" applyFill="1" applyBorder="1" applyAlignment="1" applyProtection="1">
      <alignment horizontal="center" vertical="center" shrinkToFit="1"/>
    </xf>
    <xf numFmtId="38" fontId="5" fillId="16" borderId="12" xfId="1" applyFont="1" applyFill="1" applyBorder="1" applyAlignment="1" applyProtection="1">
      <alignment horizontal="center" vertical="center" wrapText="1"/>
    </xf>
    <xf numFmtId="38" fontId="5" fillId="16" borderId="27" xfId="1" applyFont="1" applyFill="1" applyBorder="1" applyAlignment="1" applyProtection="1">
      <alignment horizontal="center" vertical="center" wrapText="1"/>
    </xf>
    <xf numFmtId="38" fontId="5" fillId="16" borderId="46" xfId="1" applyFont="1" applyFill="1" applyBorder="1" applyAlignment="1" applyProtection="1">
      <alignment horizontal="center" vertical="center" wrapText="1"/>
    </xf>
    <xf numFmtId="38" fontId="5" fillId="16" borderId="48" xfId="1" applyFont="1" applyFill="1" applyBorder="1" applyAlignment="1" applyProtection="1">
      <alignment horizontal="center" vertical="center" wrapText="1"/>
    </xf>
    <xf numFmtId="38" fontId="5" fillId="12" borderId="46" xfId="1" applyFont="1" applyFill="1" applyBorder="1" applyAlignment="1" applyProtection="1">
      <alignment horizontal="center" vertical="center" wrapText="1"/>
    </xf>
    <xf numFmtId="38" fontId="5" fillId="12" borderId="48" xfId="1" applyFont="1" applyFill="1" applyBorder="1" applyAlignment="1" applyProtection="1">
      <alignment horizontal="center" vertical="center" wrapText="1"/>
    </xf>
    <xf numFmtId="38" fontId="5" fillId="16" borderId="46" xfId="1" applyFont="1" applyFill="1" applyBorder="1" applyAlignment="1" applyProtection="1">
      <alignment horizontal="center" vertical="center"/>
    </xf>
    <xf numFmtId="38" fontId="5" fillId="16" borderId="48" xfId="1" applyFont="1" applyFill="1" applyBorder="1" applyAlignment="1" applyProtection="1">
      <alignment horizontal="center" vertical="center"/>
    </xf>
    <xf numFmtId="0" fontId="7" fillId="11" borderId="8" xfId="2" applyFont="1" applyFill="1" applyBorder="1" applyAlignment="1">
      <alignment horizontal="center" vertical="center" shrinkToFit="1"/>
    </xf>
    <xf numFmtId="0" fontId="7" fillId="11" borderId="9" xfId="2" applyFont="1" applyFill="1" applyBorder="1" applyAlignment="1">
      <alignment horizontal="center" vertical="center" shrinkToFit="1"/>
    </xf>
    <xf numFmtId="0" fontId="7" fillId="11" borderId="10" xfId="2" applyFont="1" applyFill="1" applyBorder="1" applyAlignment="1">
      <alignment horizontal="center" vertical="center" shrinkToFit="1"/>
    </xf>
    <xf numFmtId="0" fontId="7" fillId="11" borderId="38" xfId="2" applyFont="1" applyFill="1" applyBorder="1" applyAlignment="1">
      <alignment horizontal="center" vertical="center" shrinkToFit="1"/>
    </xf>
    <xf numFmtId="0" fontId="7" fillId="11" borderId="0" xfId="2" applyFont="1" applyFill="1" applyAlignment="1">
      <alignment horizontal="center" vertical="center" shrinkToFit="1"/>
    </xf>
    <xf numFmtId="0" fontId="7" fillId="11" borderId="36" xfId="2" applyFont="1" applyFill="1" applyBorder="1" applyAlignment="1">
      <alignment horizontal="center" vertical="center" shrinkToFit="1"/>
    </xf>
    <xf numFmtId="0" fontId="7" fillId="11" borderId="35" xfId="2" applyFont="1" applyFill="1" applyBorder="1" applyAlignment="1">
      <alignment horizontal="center" vertical="center" shrinkToFit="1"/>
    </xf>
    <xf numFmtId="0" fontId="7" fillId="11" borderId="17" xfId="2" applyFont="1" applyFill="1" applyBorder="1" applyAlignment="1">
      <alignment horizontal="center" vertical="center" shrinkToFit="1"/>
    </xf>
    <xf numFmtId="0" fontId="7" fillId="11" borderId="65" xfId="2" applyFont="1" applyFill="1" applyBorder="1" applyAlignment="1">
      <alignment horizontal="center" vertical="center" shrinkToFit="1"/>
    </xf>
    <xf numFmtId="0" fontId="7" fillId="11" borderId="33" xfId="2" applyFont="1" applyFill="1" applyBorder="1" applyAlignment="1">
      <alignment horizontal="center" vertical="center" wrapText="1" shrinkToFit="1"/>
    </xf>
    <xf numFmtId="0" fontId="7" fillId="11" borderId="14" xfId="2" applyFont="1" applyFill="1" applyBorder="1" applyAlignment="1">
      <alignment horizontal="center" vertical="center" wrapText="1" shrinkToFit="1"/>
    </xf>
    <xf numFmtId="0" fontId="7" fillId="11" borderId="41" xfId="2" applyFont="1" applyFill="1" applyBorder="1" applyAlignment="1">
      <alignment horizontal="center" vertical="center" wrapText="1" shrinkToFit="1"/>
    </xf>
    <xf numFmtId="0" fontId="7" fillId="11" borderId="19" xfId="2" applyFont="1" applyFill="1" applyBorder="1" applyAlignment="1">
      <alignment horizontal="center" vertical="center" wrapText="1" shrinkToFit="1"/>
    </xf>
    <xf numFmtId="0" fontId="7" fillId="11" borderId="15" xfId="2" applyFont="1" applyFill="1" applyBorder="1" applyAlignment="1">
      <alignment horizontal="center" vertical="center" wrapText="1" shrinkToFit="1"/>
    </xf>
    <xf numFmtId="0" fontId="7" fillId="11" borderId="69" xfId="2" applyFont="1" applyFill="1" applyBorder="1" applyAlignment="1">
      <alignment horizontal="center" vertical="center" wrapText="1" shrinkToFit="1"/>
    </xf>
    <xf numFmtId="0" fontId="7" fillId="11" borderId="20" xfId="2" applyFont="1" applyFill="1" applyBorder="1" applyAlignment="1">
      <alignment horizontal="center" vertical="center" wrapText="1" shrinkToFit="1"/>
    </xf>
    <xf numFmtId="0" fontId="7" fillId="11" borderId="34" xfId="2" applyFont="1" applyFill="1" applyBorder="1" applyAlignment="1">
      <alignment horizontal="center" vertical="center" wrapText="1" shrinkToFit="1"/>
    </xf>
    <xf numFmtId="0" fontId="7" fillId="11" borderId="74" xfId="2" applyFont="1" applyFill="1" applyBorder="1" applyAlignment="1">
      <alignment horizontal="center" vertical="center" wrapText="1" shrinkToFit="1"/>
    </xf>
    <xf numFmtId="38" fontId="7" fillId="20" borderId="12" xfId="1" applyFont="1" applyFill="1" applyBorder="1" applyAlignment="1" applyProtection="1">
      <alignment vertical="center" textRotation="255"/>
    </xf>
    <xf numFmtId="38" fontId="7" fillId="20" borderId="27" xfId="1" applyFont="1" applyFill="1" applyBorder="1" applyAlignment="1" applyProtection="1">
      <alignment vertical="center" textRotation="255"/>
    </xf>
    <xf numFmtId="38" fontId="7" fillId="3" borderId="2" xfId="1" applyFont="1" applyFill="1" applyBorder="1" applyAlignment="1" applyProtection="1">
      <alignment vertical="center" textRotation="255" shrinkToFit="1"/>
    </xf>
    <xf numFmtId="38" fontId="5" fillId="16" borderId="8" xfId="1" applyFont="1" applyFill="1" applyBorder="1" applyAlignment="1" applyProtection="1">
      <alignment horizontal="center" vertical="center" textRotation="255"/>
    </xf>
    <xf numFmtId="38" fontId="5" fillId="16" borderId="14" xfId="1" applyFont="1" applyFill="1" applyBorder="1" applyAlignment="1" applyProtection="1">
      <alignment horizontal="center" vertical="center" textRotation="255"/>
    </xf>
    <xf numFmtId="38" fontId="5" fillId="0" borderId="22" xfId="1" applyFont="1" applyBorder="1" applyAlignment="1" applyProtection="1">
      <alignment horizontal="center" vertical="center" textRotation="255" shrinkToFit="1"/>
    </xf>
    <xf numFmtId="38" fontId="5" fillId="0" borderId="0" xfId="1" applyFont="1" applyBorder="1" applyAlignment="1" applyProtection="1">
      <alignment horizontal="center" vertical="center" textRotation="255" shrinkToFit="1"/>
    </xf>
    <xf numFmtId="38" fontId="5" fillId="16" borderId="5" xfId="1" applyFont="1" applyFill="1" applyBorder="1" applyAlignment="1" applyProtection="1">
      <alignment horizontal="center" vertical="center" textRotation="255" wrapText="1"/>
    </xf>
    <xf numFmtId="38" fontId="5" fillId="16" borderId="30" xfId="1" applyFont="1" applyFill="1" applyBorder="1" applyAlignment="1" applyProtection="1">
      <alignment horizontal="center" vertical="center" textRotation="255" wrapText="1"/>
    </xf>
    <xf numFmtId="38" fontId="5" fillId="0" borderId="7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38" fontId="5" fillId="14" borderId="21" xfId="1" applyFont="1" applyFill="1" applyBorder="1" applyAlignment="1" applyProtection="1">
      <alignment horizontal="center" vertical="center" textRotation="255" justifyLastLine="1" shrinkToFit="1"/>
    </xf>
    <xf numFmtId="38" fontId="5" fillId="14" borderId="14" xfId="1" applyFont="1" applyFill="1" applyBorder="1" applyAlignment="1" applyProtection="1">
      <alignment horizontal="center" vertical="center" textRotation="255" justifyLastLine="1" shrinkToFit="1"/>
    </xf>
    <xf numFmtId="38" fontId="5" fillId="14" borderId="41" xfId="1" applyFont="1" applyFill="1" applyBorder="1" applyAlignment="1" applyProtection="1">
      <alignment horizontal="center" vertical="center" textRotation="255" justifyLastLine="1" shrinkToFit="1"/>
    </xf>
    <xf numFmtId="38" fontId="5" fillId="16" borderId="22" xfId="1" applyFont="1" applyFill="1" applyBorder="1" applyAlignment="1" applyProtection="1">
      <alignment horizontal="center" vertical="center" textRotation="255" wrapText="1" justifyLastLine="1"/>
    </xf>
    <xf numFmtId="38" fontId="5" fillId="16" borderId="0" xfId="1" applyFont="1" applyFill="1" applyBorder="1" applyAlignment="1" applyProtection="1">
      <alignment horizontal="center" vertical="center" textRotation="255" wrapText="1" justifyLastLine="1"/>
    </xf>
    <xf numFmtId="38" fontId="5" fillId="15" borderId="24" xfId="1" applyFont="1" applyFill="1" applyBorder="1" applyAlignment="1" applyProtection="1">
      <alignment horizontal="center" vertical="center" textRotation="255" justifyLastLine="1" shrinkToFit="1"/>
    </xf>
    <xf numFmtId="38" fontId="5" fillId="15" borderId="15" xfId="1" applyFont="1" applyFill="1" applyBorder="1" applyAlignment="1" applyProtection="1">
      <alignment horizontal="center" vertical="center" textRotation="255" justifyLastLine="1" shrinkToFit="1"/>
    </xf>
    <xf numFmtId="38" fontId="5" fillId="15" borderId="69" xfId="1" applyFont="1" applyFill="1" applyBorder="1" applyAlignment="1" applyProtection="1">
      <alignment horizontal="center" vertical="center" textRotation="255" justifyLastLine="1" shrinkToFit="1"/>
    </xf>
    <xf numFmtId="38" fontId="5" fillId="16" borderId="20" xfId="1" applyFont="1" applyFill="1" applyBorder="1" applyAlignment="1" applyProtection="1">
      <alignment horizontal="center" vertical="center" textRotation="255" justifyLastLine="1" shrinkToFit="1"/>
    </xf>
    <xf numFmtId="38" fontId="5" fillId="16" borderId="34" xfId="1" applyFont="1" applyFill="1" applyBorder="1" applyAlignment="1" applyProtection="1">
      <alignment horizontal="center" vertical="center" textRotation="255" justifyLastLine="1" shrinkToFit="1"/>
    </xf>
    <xf numFmtId="38" fontId="5" fillId="16" borderId="74" xfId="1" applyFont="1" applyFill="1" applyBorder="1" applyAlignment="1" applyProtection="1">
      <alignment horizontal="center" vertical="center" textRotation="255" justifyLastLine="1" shrinkToFit="1"/>
    </xf>
    <xf numFmtId="38" fontId="5" fillId="7" borderId="21" xfId="1" applyFont="1" applyFill="1" applyBorder="1" applyAlignment="1" applyProtection="1">
      <alignment horizontal="center" vertical="center" textRotation="255" justifyLastLine="1" shrinkToFit="1"/>
    </xf>
    <xf numFmtId="38" fontId="5" fillId="7" borderId="38" xfId="1" applyFont="1" applyFill="1" applyBorder="1" applyAlignment="1" applyProtection="1">
      <alignment horizontal="center" vertical="center" textRotation="255" justifyLastLine="1" shrinkToFit="1"/>
    </xf>
    <xf numFmtId="38" fontId="5" fillId="16" borderId="19" xfId="1" applyFont="1" applyFill="1" applyBorder="1" applyAlignment="1" applyProtection="1">
      <alignment horizontal="center" vertical="center" textRotation="255" wrapText="1" justifyLastLine="1"/>
    </xf>
    <xf numFmtId="38" fontId="5" fillId="16" borderId="69" xfId="1" applyFont="1" applyFill="1" applyBorder="1" applyAlignment="1" applyProtection="1">
      <alignment horizontal="center" vertical="center" textRotation="255" wrapText="1" justifyLastLine="1"/>
    </xf>
    <xf numFmtId="38" fontId="5" fillId="15" borderId="22" xfId="1" applyFont="1" applyFill="1" applyBorder="1" applyAlignment="1" applyProtection="1">
      <alignment horizontal="center" vertical="center" textRotation="255" justifyLastLine="1" shrinkToFit="1"/>
    </xf>
    <xf numFmtId="38" fontId="5" fillId="15" borderId="0" xfId="1" applyFont="1" applyFill="1" applyBorder="1" applyAlignment="1" applyProtection="1">
      <alignment horizontal="center" vertical="center" textRotation="255" justifyLastLine="1" shrinkToFit="1"/>
    </xf>
    <xf numFmtId="38" fontId="5" fillId="16" borderId="19" xfId="1" applyFont="1" applyFill="1" applyBorder="1" applyAlignment="1" applyProtection="1">
      <alignment horizontal="center" vertical="center" textRotation="180" wrapText="1"/>
    </xf>
    <xf numFmtId="38" fontId="5" fillId="16" borderId="15" xfId="1" applyFont="1" applyFill="1" applyBorder="1" applyAlignment="1" applyProtection="1">
      <alignment horizontal="center" vertical="center" textRotation="180" wrapText="1"/>
    </xf>
    <xf numFmtId="38" fontId="5" fillId="16" borderId="19" xfId="1" applyFont="1" applyFill="1" applyBorder="1" applyAlignment="1" applyProtection="1">
      <alignment horizontal="center" vertical="center" textRotation="180" shrinkToFit="1"/>
    </xf>
    <xf numFmtId="38" fontId="5" fillId="16" borderId="15" xfId="1" applyFont="1" applyFill="1" applyBorder="1" applyAlignment="1" applyProtection="1">
      <alignment horizontal="center" vertical="center" textRotation="180" shrinkToFit="1"/>
    </xf>
    <xf numFmtId="38" fontId="22" fillId="2" borderId="8" xfId="1" applyFont="1" applyFill="1" applyBorder="1" applyAlignment="1" applyProtection="1">
      <alignment horizontal="center" vertical="center"/>
    </xf>
    <xf numFmtId="38" fontId="22" fillId="2" borderId="9" xfId="1" applyFont="1" applyFill="1" applyBorder="1" applyAlignment="1" applyProtection="1">
      <alignment horizontal="center" vertical="center"/>
    </xf>
    <xf numFmtId="38" fontId="5" fillId="16" borderId="14" xfId="1" applyFont="1" applyFill="1" applyBorder="1" applyAlignment="1" applyProtection="1">
      <alignment horizontal="center" vertical="center" textRotation="180" wrapText="1"/>
    </xf>
    <xf numFmtId="38" fontId="5" fillId="16" borderId="28" xfId="1" applyFont="1" applyFill="1" applyBorder="1" applyAlignment="1" applyProtection="1">
      <alignment horizontal="center" vertical="center"/>
    </xf>
    <xf numFmtId="38" fontId="5" fillId="16" borderId="30" xfId="1" applyFont="1" applyFill="1" applyBorder="1" applyAlignment="1" applyProtection="1">
      <alignment horizontal="center" vertical="center"/>
    </xf>
    <xf numFmtId="38" fontId="5" fillId="16" borderId="26" xfId="1" applyFont="1" applyFill="1" applyBorder="1" applyAlignment="1" applyProtection="1">
      <alignment horizontal="center" vertical="center"/>
    </xf>
    <xf numFmtId="38" fontId="5" fillId="16" borderId="19" xfId="1" applyFont="1" applyFill="1" applyBorder="1" applyAlignment="1" applyProtection="1">
      <alignment horizontal="center" vertical="center" textRotation="255" justifyLastLine="1" shrinkToFit="1"/>
    </xf>
    <xf numFmtId="38" fontId="5" fillId="16" borderId="15" xfId="1" applyFont="1" applyFill="1" applyBorder="1" applyAlignment="1" applyProtection="1">
      <alignment horizontal="center" vertical="center" textRotation="255" justifyLastLine="1" shrinkToFit="1"/>
    </xf>
    <xf numFmtId="38" fontId="5" fillId="16" borderId="9" xfId="1" applyFont="1" applyFill="1" applyBorder="1" applyAlignment="1" applyProtection="1">
      <alignment horizontal="center" vertical="center" wrapText="1" shrinkToFit="1"/>
    </xf>
    <xf numFmtId="38" fontId="5" fillId="16" borderId="0" xfId="1" applyFont="1" applyFill="1" applyBorder="1" applyAlignment="1" applyProtection="1">
      <alignment horizontal="center" vertical="center" shrinkToFit="1"/>
    </xf>
    <xf numFmtId="38" fontId="5" fillId="16" borderId="2" xfId="1" applyFont="1" applyFill="1" applyBorder="1" applyAlignment="1" applyProtection="1">
      <alignment horizontal="center" vertical="center" wrapText="1"/>
    </xf>
    <xf numFmtId="38" fontId="5" fillId="16" borderId="14" xfId="1" applyFont="1" applyFill="1" applyBorder="1" applyAlignment="1" applyProtection="1">
      <alignment horizontal="center" vertical="center" wrapText="1"/>
    </xf>
    <xf numFmtId="0" fontId="5" fillId="11" borderId="9" xfId="2" applyFont="1" applyFill="1" applyBorder="1" applyAlignment="1">
      <alignment horizontal="center" vertical="center" wrapText="1" shrinkToFit="1"/>
    </xf>
    <xf numFmtId="0" fontId="5" fillId="11" borderId="0" xfId="2" applyFont="1" applyFill="1" applyAlignment="1">
      <alignment horizontal="center" vertical="center" wrapText="1" shrinkToFit="1"/>
    </xf>
    <xf numFmtId="38" fontId="5" fillId="16" borderId="2" xfId="1" applyFont="1" applyFill="1" applyBorder="1" applyAlignment="1" applyProtection="1">
      <alignment horizontal="center" vertical="center" textRotation="255" wrapText="1"/>
    </xf>
    <xf numFmtId="38" fontId="5" fillId="16" borderId="14" xfId="1" applyFont="1" applyFill="1" applyBorder="1" applyAlignment="1" applyProtection="1">
      <alignment horizontal="center" vertical="center" textRotation="255" wrapText="1"/>
    </xf>
    <xf numFmtId="38" fontId="5" fillId="16" borderId="3" xfId="1" applyFont="1" applyFill="1" applyBorder="1" applyAlignment="1" applyProtection="1">
      <alignment horizontal="center" vertical="center" textRotation="255" wrapText="1"/>
    </xf>
    <xf numFmtId="38" fontId="5" fillId="16" borderId="15" xfId="1" applyFont="1" applyFill="1" applyBorder="1" applyAlignment="1" applyProtection="1">
      <alignment horizontal="center" vertical="center" textRotation="255" wrapText="1"/>
    </xf>
    <xf numFmtId="38" fontId="5" fillId="16" borderId="9" xfId="1" applyFont="1" applyFill="1" applyBorder="1" applyAlignment="1" applyProtection="1">
      <alignment horizontal="center" vertical="center" textRotation="255" wrapText="1"/>
    </xf>
    <xf numFmtId="38" fontId="5" fillId="16" borderId="0" xfId="1" applyFont="1" applyFill="1" applyBorder="1" applyAlignment="1" applyProtection="1">
      <alignment horizontal="center" vertical="center" textRotation="255" wrapText="1"/>
    </xf>
    <xf numFmtId="38" fontId="5" fillId="16" borderId="69" xfId="1" applyFont="1" applyFill="1" applyBorder="1" applyAlignment="1" applyProtection="1">
      <alignment horizontal="center" vertical="center" textRotation="255" wrapText="1"/>
    </xf>
    <xf numFmtId="38" fontId="5" fillId="6" borderId="47" xfId="1" applyFont="1" applyFill="1" applyBorder="1" applyAlignment="1" applyProtection="1">
      <alignment horizontal="center" vertical="center" textRotation="255" wrapText="1"/>
    </xf>
    <xf numFmtId="38" fontId="5" fillId="6" borderId="34" xfId="1" applyFont="1" applyFill="1" applyBorder="1" applyAlignment="1" applyProtection="1">
      <alignment horizontal="center" vertical="center" textRotation="255" wrapText="1"/>
    </xf>
    <xf numFmtId="38" fontId="5" fillId="16" borderId="46" xfId="1" applyFont="1" applyFill="1" applyBorder="1" applyAlignment="1" applyProtection="1">
      <alignment horizontal="center" vertical="center" textRotation="255" justifyLastLine="1"/>
    </xf>
    <xf numFmtId="38" fontId="5" fillId="16" borderId="48" xfId="1" applyFont="1" applyFill="1" applyBorder="1" applyAlignment="1" applyProtection="1">
      <alignment horizontal="center" vertical="center" textRotation="255" justifyLastLine="1"/>
    </xf>
    <xf numFmtId="38" fontId="5" fillId="16" borderId="10" xfId="1" applyFont="1" applyFill="1" applyBorder="1" applyAlignment="1" applyProtection="1">
      <alignment horizontal="center" vertical="center" textRotation="255" justifyLastLine="1"/>
    </xf>
    <xf numFmtId="38" fontId="5" fillId="16" borderId="36" xfId="1" applyFont="1" applyFill="1" applyBorder="1" applyAlignment="1" applyProtection="1">
      <alignment horizontal="center" vertical="center" textRotation="255" justifyLastLine="1"/>
    </xf>
    <xf numFmtId="38" fontId="5" fillId="6" borderId="46" xfId="1" applyFont="1" applyFill="1" applyBorder="1" applyAlignment="1" applyProtection="1">
      <alignment horizontal="center" vertical="center" textRotation="255" justifyLastLine="1" shrinkToFit="1"/>
    </xf>
    <xf numFmtId="38" fontId="5" fillId="6" borderId="48" xfId="1" applyFont="1" applyFill="1" applyBorder="1" applyAlignment="1" applyProtection="1">
      <alignment horizontal="center" vertical="center" textRotation="255" justifyLastLine="1" shrinkToFit="1"/>
    </xf>
    <xf numFmtId="38" fontId="5" fillId="16" borderId="31" xfId="1" applyFont="1" applyFill="1" applyBorder="1" applyAlignment="1" applyProtection="1">
      <alignment horizontal="center" vertical="center" textRotation="255" justifyLastLine="1"/>
    </xf>
    <xf numFmtId="38" fontId="5" fillId="16" borderId="9" xfId="1" applyFont="1" applyFill="1" applyBorder="1" applyAlignment="1" applyProtection="1">
      <alignment horizontal="center" vertical="center" textRotation="255"/>
    </xf>
    <xf numFmtId="38" fontId="5" fillId="16" borderId="0" xfId="1" applyFont="1" applyFill="1" applyBorder="1" applyAlignment="1" applyProtection="1">
      <alignment horizontal="center" vertical="center" textRotation="255"/>
    </xf>
    <xf numFmtId="38" fontId="5" fillId="0" borderId="24" xfId="1" applyFont="1" applyBorder="1" applyAlignment="1" applyProtection="1">
      <alignment horizontal="center" vertical="center" textRotation="255" shrinkToFit="1"/>
    </xf>
    <xf numFmtId="38" fontId="5" fillId="0" borderId="32" xfId="1" applyFont="1" applyBorder="1" applyAlignment="1" applyProtection="1">
      <alignment horizontal="center" vertical="center" textRotation="255" shrinkToFit="1"/>
    </xf>
    <xf numFmtId="38" fontId="5" fillId="0" borderId="73" xfId="1" applyFont="1" applyBorder="1" applyAlignment="1" applyProtection="1">
      <alignment horizontal="center" vertical="center" textRotation="255" shrinkToFit="1"/>
    </xf>
  </cellXfs>
  <cellStyles count="8">
    <cellStyle name="桁区切り" xfId="1" builtinId="6"/>
    <cellStyle name="桁区切り 2" xfId="4" xr:uid="{00000000-0005-0000-0000-000001000000}"/>
    <cellStyle name="桁区切り 2 2" xfId="5" xr:uid="{00000000-0005-0000-0000-000002000000}"/>
    <cellStyle name="桁区切り 3" xfId="7" xr:uid="{00000000-0005-0000-0000-000003000000}"/>
    <cellStyle name="標準" xfId="0" builtinId="0"/>
    <cellStyle name="標準 2" xfId="2" xr:uid="{00000000-0005-0000-0000-000005000000}"/>
    <cellStyle name="標準 3" xfId="3" xr:uid="{00000000-0005-0000-0000-000006000000}"/>
    <cellStyle name="標準 3 2" xfId="6" xr:uid="{00000000-0005-0000-0000-000007000000}"/>
  </cellStyles>
  <dxfs count="0"/>
  <tableStyles count="0" defaultTableStyle="TableStyleMedium9" defaultPivotStyle="PivotStyleLight16"/>
  <colors>
    <mruColors>
      <color rgb="FFFFFF99"/>
      <color rgb="FF1F497D"/>
      <color rgb="FF00FFFF"/>
      <color rgb="FFCCFFFF"/>
      <color rgb="FF4F81BD"/>
      <color rgb="FF00FF00"/>
      <color rgb="FFFFCC99"/>
      <color rgb="FFCC99FF"/>
      <color rgb="FF99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F49"/>
  <sheetViews>
    <sheetView zoomScale="50" zoomScaleNormal="50" workbookViewId="0">
      <pane xSplit="2" ySplit="4" topLeftCell="D20" activePane="bottomRight" state="frozen"/>
      <selection pane="topRight" activeCell="C1" sqref="C1"/>
      <selection pane="bottomLeft" activeCell="A4" sqref="A4"/>
      <selection pane="bottomRight" activeCell="AF24" sqref="AF24"/>
    </sheetView>
  </sheetViews>
  <sheetFormatPr defaultColWidth="9" defaultRowHeight="13" x14ac:dyDescent="0.2"/>
  <cols>
    <col min="1" max="1" width="3.6328125" style="161" hidden="1" customWidth="1"/>
    <col min="2" max="2" width="11.08984375" style="161" customWidth="1"/>
    <col min="3" max="3" width="10" style="164" customWidth="1"/>
    <col min="4" max="4" width="10" style="165" customWidth="1"/>
    <col min="5" max="5" width="12.36328125" style="164" customWidth="1"/>
    <col min="6" max="7" width="10" style="165" customWidth="1"/>
    <col min="8" max="8" width="10" style="164" customWidth="1"/>
    <col min="9" max="14" width="10" style="161" customWidth="1"/>
    <col min="15" max="15" width="11.08984375" style="161" customWidth="1"/>
    <col min="16" max="17" width="10" style="165" customWidth="1"/>
    <col min="18" max="19" width="10" style="161" customWidth="1"/>
    <col min="20" max="20" width="12.453125" style="161" customWidth="1"/>
    <col min="21" max="21" width="10" style="165" customWidth="1"/>
    <col min="22" max="22" width="11.81640625" style="165" customWidth="1"/>
    <col min="23" max="24" width="10" style="161" customWidth="1"/>
    <col min="25" max="25" width="12.08984375" style="161" customWidth="1"/>
    <col min="26" max="26" width="13.453125" style="165" customWidth="1"/>
    <col min="27" max="27" width="11.6328125" style="165" customWidth="1"/>
    <col min="28" max="28" width="9.6328125" style="1127" customWidth="1"/>
    <col min="29" max="16384" width="9" style="161"/>
  </cols>
  <sheetData>
    <row r="1" spans="1:28" ht="24" customHeight="1" x14ac:dyDescent="0.2">
      <c r="B1" s="1145" t="s">
        <v>265</v>
      </c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145"/>
      <c r="N1" s="1145"/>
      <c r="O1" s="1145"/>
      <c r="P1" s="1145"/>
      <c r="Q1" s="1145"/>
      <c r="R1" s="1145"/>
      <c r="S1" s="1145"/>
      <c r="T1" s="1145"/>
      <c r="U1" s="1145"/>
      <c r="V1" s="1145"/>
      <c r="W1" s="1145"/>
      <c r="X1" s="1145"/>
      <c r="Y1" s="1145"/>
      <c r="Z1" s="1145"/>
      <c r="AA1" s="1145"/>
      <c r="AB1" s="1123"/>
    </row>
    <row r="2" spans="1:28" ht="24" customHeight="1" thickBot="1" x14ac:dyDescent="0.25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Z2" s="260"/>
      <c r="AA2" s="260" t="s">
        <v>247</v>
      </c>
      <c r="AB2" s="1124"/>
    </row>
    <row r="3" spans="1:28" ht="24.75" customHeight="1" x14ac:dyDescent="0.2">
      <c r="A3" s="180"/>
      <c r="B3" s="1146" t="s">
        <v>72</v>
      </c>
      <c r="C3" s="1148" t="s">
        <v>73</v>
      </c>
      <c r="D3" s="1149"/>
      <c r="E3" s="1149"/>
      <c r="F3" s="1149"/>
      <c r="G3" s="1150"/>
      <c r="H3" s="1148" t="s">
        <v>76</v>
      </c>
      <c r="I3" s="1149"/>
      <c r="J3" s="1149"/>
      <c r="K3" s="1149"/>
      <c r="L3" s="1150"/>
      <c r="M3" s="1148" t="s">
        <v>77</v>
      </c>
      <c r="N3" s="1149"/>
      <c r="O3" s="1149"/>
      <c r="P3" s="1149"/>
      <c r="Q3" s="1150"/>
      <c r="R3" s="1148" t="s">
        <v>78</v>
      </c>
      <c r="S3" s="1149"/>
      <c r="T3" s="1149"/>
      <c r="U3" s="1149"/>
      <c r="V3" s="1149"/>
      <c r="W3" s="1151" t="s">
        <v>123</v>
      </c>
      <c r="X3" s="1152"/>
      <c r="Y3" s="1152"/>
      <c r="Z3" s="1152"/>
      <c r="AA3" s="1153"/>
      <c r="AB3" s="1113"/>
    </row>
    <row r="4" spans="1:28" ht="128.25" customHeight="1" thickBot="1" x14ac:dyDescent="0.25">
      <c r="A4" s="180"/>
      <c r="B4" s="1147"/>
      <c r="C4" s="184" t="s">
        <v>217</v>
      </c>
      <c r="D4" s="182" t="s">
        <v>74</v>
      </c>
      <c r="E4" s="183" t="s">
        <v>75</v>
      </c>
      <c r="F4" s="182" t="s">
        <v>71</v>
      </c>
      <c r="G4" s="221" t="s">
        <v>216</v>
      </c>
      <c r="H4" s="184" t="s">
        <v>217</v>
      </c>
      <c r="I4" s="182" t="s">
        <v>74</v>
      </c>
      <c r="J4" s="183" t="s">
        <v>75</v>
      </c>
      <c r="K4" s="182" t="s">
        <v>71</v>
      </c>
      <c r="L4" s="221" t="s">
        <v>216</v>
      </c>
      <c r="M4" s="184" t="s">
        <v>217</v>
      </c>
      <c r="N4" s="182" t="s">
        <v>74</v>
      </c>
      <c r="O4" s="183" t="s">
        <v>75</v>
      </c>
      <c r="P4" s="182" t="s">
        <v>71</v>
      </c>
      <c r="Q4" s="221" t="s">
        <v>216</v>
      </c>
      <c r="R4" s="184" t="s">
        <v>217</v>
      </c>
      <c r="S4" s="182" t="s">
        <v>74</v>
      </c>
      <c r="T4" s="183" t="s">
        <v>75</v>
      </c>
      <c r="U4" s="182" t="s">
        <v>71</v>
      </c>
      <c r="V4" s="219" t="s">
        <v>216</v>
      </c>
      <c r="W4" s="237" t="s">
        <v>217</v>
      </c>
      <c r="X4" s="238" t="s">
        <v>74</v>
      </c>
      <c r="Y4" s="239" t="s">
        <v>75</v>
      </c>
      <c r="Z4" s="238" t="s">
        <v>71</v>
      </c>
      <c r="AA4" s="240" t="s">
        <v>216</v>
      </c>
      <c r="AB4" s="1114"/>
    </row>
    <row r="5" spans="1:28" s="163" customFormat="1" ht="21.75" customHeight="1" x14ac:dyDescent="0.25">
      <c r="A5" s="181">
        <v>1</v>
      </c>
      <c r="B5" s="185" t="s">
        <v>66</v>
      </c>
      <c r="C5" s="241">
        <v>2.5986601855169829</v>
      </c>
      <c r="D5" s="186">
        <v>7.2667217175887702</v>
      </c>
      <c r="E5" s="186">
        <v>93.939393939393938</v>
      </c>
      <c r="F5" s="186">
        <v>9.6339113680154145E-2</v>
      </c>
      <c r="G5" s="222">
        <v>1.3257575757575757</v>
      </c>
      <c r="H5" s="253">
        <v>6.4764082686631665</v>
      </c>
      <c r="I5" s="187">
        <v>1.7628607277289838</v>
      </c>
      <c r="J5" s="187">
        <v>93.238434163701072</v>
      </c>
      <c r="K5" s="227">
        <v>5.0188205771643658E-2</v>
      </c>
      <c r="L5" s="222">
        <v>2.8469750889679712</v>
      </c>
      <c r="M5" s="247">
        <v>6.4320942739206677</v>
      </c>
      <c r="N5" s="188">
        <v>5.7977499360777296</v>
      </c>
      <c r="O5" s="188">
        <v>88.864388092613012</v>
      </c>
      <c r="P5" s="203">
        <v>0.23012017386857581</v>
      </c>
      <c r="Q5" s="218">
        <v>3.9691289966923926</v>
      </c>
      <c r="R5" s="984">
        <v>12.910380220195531</v>
      </c>
      <c r="S5" s="189">
        <v>4.9160849547007279</v>
      </c>
      <c r="T5" s="189">
        <v>97.129909365558902</v>
      </c>
      <c r="U5" s="231">
        <v>0.46784494281895145</v>
      </c>
      <c r="V5" s="228">
        <v>9.5166163141993962</v>
      </c>
      <c r="W5" s="258">
        <v>10.330228939596504</v>
      </c>
      <c r="X5" s="189">
        <v>1.7310951497054312</v>
      </c>
      <c r="Y5" s="189">
        <v>94.4055944055944</v>
      </c>
      <c r="Z5" s="189">
        <v>0.20175934145750951</v>
      </c>
      <c r="AA5" s="190">
        <v>11.655011655011654</v>
      </c>
      <c r="AB5" s="229"/>
    </row>
    <row r="6" spans="1:28" s="163" customFormat="1" ht="21.75" customHeight="1" x14ac:dyDescent="0.25">
      <c r="A6" s="181">
        <v>2</v>
      </c>
      <c r="B6" s="191" t="s">
        <v>25</v>
      </c>
      <c r="C6" s="241">
        <v>5.0907495572201551</v>
      </c>
      <c r="D6" s="192">
        <v>6.862339809838776</v>
      </c>
      <c r="E6" s="192">
        <v>90.361445783132538</v>
      </c>
      <c r="F6" s="192">
        <v>4.1339396444811903E-2</v>
      </c>
      <c r="G6" s="223">
        <v>0.60240963855421692</v>
      </c>
      <c r="H6" s="242">
        <v>9.8256503582860777</v>
      </c>
      <c r="I6" s="193">
        <v>1.8553311413809299</v>
      </c>
      <c r="J6" s="193">
        <v>91.139240506329116</v>
      </c>
      <c r="K6" s="192">
        <v>2.3485204321277597E-2</v>
      </c>
      <c r="L6" s="192">
        <v>1.2658227848101267</v>
      </c>
      <c r="M6" s="248">
        <v>8.6167395154607345</v>
      </c>
      <c r="N6" s="194">
        <v>5.3506493506493511</v>
      </c>
      <c r="O6" s="195">
        <v>73.300970873786412</v>
      </c>
      <c r="P6" s="195">
        <v>7.792207792207792E-2</v>
      </c>
      <c r="Q6" s="230">
        <v>1.4563106796116505</v>
      </c>
      <c r="R6" s="254">
        <v>20.08393466380846</v>
      </c>
      <c r="S6" s="195">
        <v>2.5288376220053239</v>
      </c>
      <c r="T6" s="195">
        <v>90.350877192982466</v>
      </c>
      <c r="U6" s="192">
        <v>0.24401064773735581</v>
      </c>
      <c r="V6" s="220">
        <v>9.6491228070175428</v>
      </c>
      <c r="W6" s="254">
        <v>13.146460114296509</v>
      </c>
      <c r="X6" s="195">
        <v>0.8629339755167571</v>
      </c>
      <c r="Y6" s="195">
        <v>93.023255813953483</v>
      </c>
      <c r="Z6" s="195">
        <v>6.0204695966285374E-2</v>
      </c>
      <c r="AA6" s="195">
        <v>6.9767441860465116</v>
      </c>
      <c r="AB6" s="1125"/>
    </row>
    <row r="7" spans="1:28" s="163" customFormat="1" ht="21.75" customHeight="1" x14ac:dyDescent="0.25">
      <c r="A7" s="181">
        <v>3</v>
      </c>
      <c r="B7" s="191" t="s">
        <v>26</v>
      </c>
      <c r="C7" s="242">
        <v>4.8778809769521843</v>
      </c>
      <c r="D7" s="192">
        <v>8.4942084942084932</v>
      </c>
      <c r="E7" s="192">
        <v>86.36363636363636</v>
      </c>
      <c r="F7" s="192">
        <v>0</v>
      </c>
      <c r="G7" s="223">
        <v>0</v>
      </c>
      <c r="H7" s="242">
        <v>9.8383212934296527</v>
      </c>
      <c r="I7" s="193">
        <v>1.6634050880626221</v>
      </c>
      <c r="J7" s="193">
        <v>100</v>
      </c>
      <c r="K7" s="192">
        <v>0</v>
      </c>
      <c r="L7" s="192">
        <v>0</v>
      </c>
      <c r="M7" s="248">
        <v>8.9439284485724109</v>
      </c>
      <c r="N7" s="194">
        <v>3.3003300330032999</v>
      </c>
      <c r="O7" s="195">
        <v>40</v>
      </c>
      <c r="P7" s="195">
        <v>0</v>
      </c>
      <c r="Q7" s="195">
        <v>0</v>
      </c>
      <c r="R7" s="254">
        <v>13.240244358558783</v>
      </c>
      <c r="S7" s="195">
        <v>4.5503791982665218</v>
      </c>
      <c r="T7" s="195">
        <v>97.61904761904762</v>
      </c>
      <c r="U7" s="192">
        <v>0.10834236186348861</v>
      </c>
      <c r="V7" s="192">
        <v>2.3809523809523809</v>
      </c>
      <c r="W7" s="254">
        <v>12.038711049665</v>
      </c>
      <c r="X7" s="195">
        <v>1.0848126232741617</v>
      </c>
      <c r="Y7" s="195">
        <v>90.909090909090907</v>
      </c>
      <c r="Z7" s="195">
        <v>9.8619329388560162E-2</v>
      </c>
      <c r="AA7" s="195">
        <v>9.0909090909090917</v>
      </c>
      <c r="AB7" s="1125"/>
    </row>
    <row r="8" spans="1:28" s="163" customFormat="1" ht="21.75" customHeight="1" x14ac:dyDescent="0.25">
      <c r="A8" s="181">
        <v>4</v>
      </c>
      <c r="B8" s="191" t="s">
        <v>27</v>
      </c>
      <c r="C8" s="242">
        <v>5.0930317402407876</v>
      </c>
      <c r="D8" s="192">
        <v>6.4456721915285451</v>
      </c>
      <c r="E8" s="192">
        <v>88.571428571428569</v>
      </c>
      <c r="F8" s="192">
        <v>0</v>
      </c>
      <c r="G8" s="223">
        <v>0</v>
      </c>
      <c r="H8" s="242">
        <v>25.705946734768332</v>
      </c>
      <c r="I8" s="193">
        <v>1.4395886889460154</v>
      </c>
      <c r="J8" s="193">
        <v>89.285714285714292</v>
      </c>
      <c r="K8" s="192">
        <v>5.1413881748071974E-2</v>
      </c>
      <c r="L8" s="192">
        <v>3.5714285714285712</v>
      </c>
      <c r="M8" s="248">
        <v>12.557460780736957</v>
      </c>
      <c r="N8" s="194">
        <v>5.8267716535433074</v>
      </c>
      <c r="O8" s="195">
        <v>77.027027027027032</v>
      </c>
      <c r="P8" s="195">
        <v>7.874015748031496E-2</v>
      </c>
      <c r="Q8" s="195">
        <v>1.3513513513513513</v>
      </c>
      <c r="R8" s="254">
        <v>20.565656565656564</v>
      </c>
      <c r="S8" s="195">
        <v>4.0431266846361185</v>
      </c>
      <c r="T8" s="195">
        <v>97.777777777777771</v>
      </c>
      <c r="U8" s="192">
        <v>0.62893081761006298</v>
      </c>
      <c r="V8" s="192">
        <v>15.555555555555555</v>
      </c>
      <c r="W8" s="254">
        <v>16.173913043478262</v>
      </c>
      <c r="X8" s="195">
        <v>1.0806317539484622</v>
      </c>
      <c r="Y8" s="195">
        <v>84.615384615384613</v>
      </c>
      <c r="Z8" s="195">
        <v>0.16625103906899419</v>
      </c>
      <c r="AA8" s="195">
        <v>15.384615384615385</v>
      </c>
      <c r="AB8" s="1125"/>
    </row>
    <row r="9" spans="1:28" s="163" customFormat="1" ht="21.75" customHeight="1" thickBot="1" x14ac:dyDescent="0.3">
      <c r="A9" s="181">
        <v>5</v>
      </c>
      <c r="B9" s="196" t="s">
        <v>28</v>
      </c>
      <c r="C9" s="243">
        <v>7.5995281627838391</v>
      </c>
      <c r="D9" s="197">
        <v>7.2470588235294118</v>
      </c>
      <c r="E9" s="197">
        <v>92.20779220779221</v>
      </c>
      <c r="F9" s="197">
        <v>0.14117647058823529</v>
      </c>
      <c r="G9" s="224">
        <v>1.948051948051948</v>
      </c>
      <c r="H9" s="243">
        <v>16.49071070480684</v>
      </c>
      <c r="I9" s="198">
        <v>1.3986013986013985</v>
      </c>
      <c r="J9" s="198">
        <v>94.827586206896555</v>
      </c>
      <c r="K9" s="197">
        <v>7.2341451651796479E-2</v>
      </c>
      <c r="L9" s="197">
        <v>5.1724137931034484</v>
      </c>
      <c r="M9" s="249">
        <v>14.46475965791802</v>
      </c>
      <c r="N9" s="199">
        <v>5.2334530528476142</v>
      </c>
      <c r="O9" s="200">
        <v>87.254901960784309</v>
      </c>
      <c r="P9" s="200">
        <v>0.1026167265264238</v>
      </c>
      <c r="Q9" s="200">
        <v>1.9607843137254901</v>
      </c>
      <c r="R9" s="255">
        <v>24.062109777946684</v>
      </c>
      <c r="S9" s="200">
        <v>3.1767041694242222</v>
      </c>
      <c r="T9" s="200">
        <v>95.833333333333343</v>
      </c>
      <c r="U9" s="197">
        <v>0.16545334215751159</v>
      </c>
      <c r="V9" s="197">
        <v>5.2083333333333339</v>
      </c>
      <c r="W9" s="255">
        <v>17.118688410220635</v>
      </c>
      <c r="X9" s="200">
        <v>0.82269503546099287</v>
      </c>
      <c r="Y9" s="200">
        <v>93.103448275862064</v>
      </c>
      <c r="Z9" s="200">
        <v>0</v>
      </c>
      <c r="AA9" s="200">
        <v>0</v>
      </c>
      <c r="AB9" s="1125"/>
    </row>
    <row r="10" spans="1:28" s="163" customFormat="1" ht="21.75" customHeight="1" x14ac:dyDescent="0.25">
      <c r="A10" s="181">
        <v>6</v>
      </c>
      <c r="B10" s="185" t="s">
        <v>29</v>
      </c>
      <c r="C10" s="241">
        <v>2.9557929090639372</v>
      </c>
      <c r="D10" s="186">
        <v>9.2905405405405403</v>
      </c>
      <c r="E10" s="186">
        <v>100</v>
      </c>
      <c r="F10" s="186">
        <v>0.16891891891891891</v>
      </c>
      <c r="G10" s="222">
        <v>1.8181818181818181</v>
      </c>
      <c r="H10" s="241">
        <v>19.611333630025218</v>
      </c>
      <c r="I10" s="201">
        <v>1.4388489208633095</v>
      </c>
      <c r="J10" s="201">
        <v>97.727272727272734</v>
      </c>
      <c r="K10" s="186">
        <v>3.2701111837802485E-2</v>
      </c>
      <c r="L10" s="186">
        <v>2.2727272727272729</v>
      </c>
      <c r="M10" s="247">
        <v>9.6721554665479896</v>
      </c>
      <c r="N10" s="202">
        <v>5.7445621862799783</v>
      </c>
      <c r="O10" s="203">
        <v>73.786407766990294</v>
      </c>
      <c r="P10" s="203">
        <v>0.11154489682097045</v>
      </c>
      <c r="Q10" s="203">
        <v>1.9417475728155338</v>
      </c>
      <c r="R10" s="256">
        <v>22.183791115632417</v>
      </c>
      <c r="S10" s="203">
        <v>5.5653710247349819</v>
      </c>
      <c r="T10" s="203">
        <v>95.238095238095227</v>
      </c>
      <c r="U10" s="186">
        <v>0.44169611307420498</v>
      </c>
      <c r="V10" s="186">
        <v>7.9365079365079358</v>
      </c>
      <c r="W10" s="256">
        <v>11.779603782080144</v>
      </c>
      <c r="X10" s="203">
        <v>1.43184421534937</v>
      </c>
      <c r="Y10" s="203">
        <v>92</v>
      </c>
      <c r="Z10" s="203">
        <v>5.7273768613974804E-2</v>
      </c>
      <c r="AA10" s="203">
        <v>4</v>
      </c>
      <c r="AB10" s="1125"/>
    </row>
    <row r="11" spans="1:28" s="163" customFormat="1" ht="21.75" customHeight="1" x14ac:dyDescent="0.25">
      <c r="A11" s="181">
        <v>7</v>
      </c>
      <c r="B11" s="191" t="s">
        <v>30</v>
      </c>
      <c r="C11" s="242">
        <v>5.4775694512614121</v>
      </c>
      <c r="D11" s="192">
        <v>9.7560975609756095</v>
      </c>
      <c r="E11" s="192">
        <v>85</v>
      </c>
      <c r="F11" s="192">
        <v>0</v>
      </c>
      <c r="G11" s="223">
        <v>0</v>
      </c>
      <c r="H11" s="242">
        <v>13.713556493570236</v>
      </c>
      <c r="I11" s="193">
        <v>2.3199023199023201</v>
      </c>
      <c r="J11" s="193">
        <v>100</v>
      </c>
      <c r="K11" s="192">
        <v>0.1221001221001221</v>
      </c>
      <c r="L11" s="192">
        <v>5.2631578947368416</v>
      </c>
      <c r="M11" s="248">
        <v>9.7280848139786009</v>
      </c>
      <c r="N11" s="194">
        <v>7.803468208092486</v>
      </c>
      <c r="O11" s="195">
        <v>75.925925925925924</v>
      </c>
      <c r="P11" s="195">
        <v>0.43352601156069359</v>
      </c>
      <c r="Q11" s="195">
        <v>5.5555555555555554</v>
      </c>
      <c r="R11" s="254">
        <v>18.060941828254848</v>
      </c>
      <c r="S11" s="195">
        <v>3.7216828478964405</v>
      </c>
      <c r="T11" s="195">
        <v>95.652173913043484</v>
      </c>
      <c r="U11" s="192">
        <v>0.16181229773462785</v>
      </c>
      <c r="V11" s="192">
        <v>4.3478260869565215</v>
      </c>
      <c r="W11" s="254">
        <v>10.780610638967579</v>
      </c>
      <c r="X11" s="195">
        <v>1.1475409836065573</v>
      </c>
      <c r="Y11" s="195">
        <v>85.714285714285708</v>
      </c>
      <c r="Z11" s="195">
        <v>0.16393442622950818</v>
      </c>
      <c r="AA11" s="195">
        <v>14.285714285714285</v>
      </c>
      <c r="AB11" s="1125"/>
    </row>
    <row r="12" spans="1:28" s="163" customFormat="1" ht="21.75" customHeight="1" x14ac:dyDescent="0.25">
      <c r="A12" s="181">
        <v>8</v>
      </c>
      <c r="B12" s="191" t="s">
        <v>31</v>
      </c>
      <c r="C12" s="242">
        <v>4.0771084337349395</v>
      </c>
      <c r="D12" s="192">
        <v>6.6265060240963862</v>
      </c>
      <c r="E12" s="192">
        <v>95.454545454545453</v>
      </c>
      <c r="F12" s="192">
        <v>0</v>
      </c>
      <c r="G12" s="223">
        <v>0</v>
      </c>
      <c r="H12" s="242">
        <v>9.011179645335389</v>
      </c>
      <c r="I12" s="193">
        <v>2.1416803953871502</v>
      </c>
      <c r="J12" s="193">
        <v>92.307692307692307</v>
      </c>
      <c r="K12" s="192">
        <v>0.16474464579901155</v>
      </c>
      <c r="L12" s="192">
        <v>7.6923076923076925</v>
      </c>
      <c r="M12" s="248">
        <v>6.1307113938692881</v>
      </c>
      <c r="N12" s="194">
        <v>5.1344743276283618</v>
      </c>
      <c r="O12" s="195">
        <v>95.238095238095227</v>
      </c>
      <c r="P12" s="195">
        <v>0.24449877750611246</v>
      </c>
      <c r="Q12" s="195">
        <v>4.7619047619047619</v>
      </c>
      <c r="R12" s="254">
        <v>19.982078853046595</v>
      </c>
      <c r="S12" s="195">
        <v>5.0964187327823689</v>
      </c>
      <c r="T12" s="195">
        <v>62.162162162162161</v>
      </c>
      <c r="U12" s="192">
        <v>0.68870523415977969</v>
      </c>
      <c r="V12" s="192">
        <v>13.513513513513514</v>
      </c>
      <c r="W12" s="254">
        <v>13.853942927278307</v>
      </c>
      <c r="X12" s="195">
        <v>1.3071895424836601</v>
      </c>
      <c r="Y12" s="195">
        <v>70</v>
      </c>
      <c r="Z12" s="195">
        <v>0</v>
      </c>
      <c r="AA12" s="195">
        <v>0</v>
      </c>
      <c r="AB12" s="1125"/>
    </row>
    <row r="13" spans="1:28" s="163" customFormat="1" ht="21.75" customHeight="1" x14ac:dyDescent="0.25">
      <c r="A13" s="181">
        <v>9</v>
      </c>
      <c r="B13" s="191" t="s">
        <v>32</v>
      </c>
      <c r="C13" s="242">
        <v>4.9506855064353665</v>
      </c>
      <c r="D13" s="192">
        <v>7.3346116970278041</v>
      </c>
      <c r="E13" s="192">
        <v>90.849673202614383</v>
      </c>
      <c r="F13" s="192">
        <v>9.5877277085330767E-2</v>
      </c>
      <c r="G13" s="223">
        <v>1.3071895424836601</v>
      </c>
      <c r="H13" s="242">
        <v>15.943270844991606</v>
      </c>
      <c r="I13" s="193">
        <v>1.5057915057915059</v>
      </c>
      <c r="J13" s="193">
        <v>92.307692307692307</v>
      </c>
      <c r="K13" s="192">
        <v>3.8610038610038609E-2</v>
      </c>
      <c r="L13" s="192">
        <v>2.5641025641025639</v>
      </c>
      <c r="M13" s="248">
        <v>11.623880805819811</v>
      </c>
      <c r="N13" s="194">
        <v>6.5821123988628907</v>
      </c>
      <c r="O13" s="195">
        <v>87.707641196013284</v>
      </c>
      <c r="P13" s="195">
        <v>0.21867483052700631</v>
      </c>
      <c r="Q13" s="195">
        <v>3.322259136212625</v>
      </c>
      <c r="R13" s="254">
        <v>18.563362814529551</v>
      </c>
      <c r="S13" s="195">
        <v>6.4397163120567384</v>
      </c>
      <c r="T13" s="195">
        <v>98.23788546255507</v>
      </c>
      <c r="U13" s="192">
        <v>0.28368794326241137</v>
      </c>
      <c r="V13" s="192">
        <v>4.4052863436123353</v>
      </c>
      <c r="W13" s="254">
        <v>14.612626093238049</v>
      </c>
      <c r="X13" s="195">
        <v>1.2393336042259244</v>
      </c>
      <c r="Y13" s="195">
        <v>91.803278688524586</v>
      </c>
      <c r="Z13" s="195">
        <v>6.0950832994717596E-2</v>
      </c>
      <c r="AA13" s="195">
        <v>4.918032786885246</v>
      </c>
      <c r="AB13" s="1125"/>
    </row>
    <row r="14" spans="1:28" s="163" customFormat="1" ht="21.75" customHeight="1" thickBot="1" x14ac:dyDescent="0.3">
      <c r="A14" s="181">
        <v>10</v>
      </c>
      <c r="B14" s="196" t="s">
        <v>67</v>
      </c>
      <c r="C14" s="243">
        <v>6.3631609909144391</v>
      </c>
      <c r="D14" s="197">
        <v>8.5676037483266398</v>
      </c>
      <c r="E14" s="197">
        <v>94.53125</v>
      </c>
      <c r="F14" s="197">
        <v>0</v>
      </c>
      <c r="G14" s="224">
        <v>0</v>
      </c>
      <c r="H14" s="243">
        <v>9.327407020066671</v>
      </c>
      <c r="I14" s="198">
        <v>0.90543259557344069</v>
      </c>
      <c r="J14" s="198">
        <v>100</v>
      </c>
      <c r="K14" s="197">
        <v>0</v>
      </c>
      <c r="L14" s="197">
        <v>0</v>
      </c>
      <c r="M14" s="249">
        <v>14.218643017834436</v>
      </c>
      <c r="N14" s="199">
        <v>4.4161927065908335</v>
      </c>
      <c r="O14" s="200">
        <v>81.060606060606062</v>
      </c>
      <c r="P14" s="200">
        <v>3.3456005352960859E-2</v>
      </c>
      <c r="Q14" s="200">
        <v>0.75757575757575757</v>
      </c>
      <c r="R14" s="255">
        <v>16.904804967745825</v>
      </c>
      <c r="S14" s="200">
        <v>4.8514251061249247</v>
      </c>
      <c r="T14" s="200">
        <v>97.5</v>
      </c>
      <c r="U14" s="197">
        <v>0.1212856276531231</v>
      </c>
      <c r="V14" s="197">
        <v>2.5</v>
      </c>
      <c r="W14" s="257">
        <v>11.660534706892323</v>
      </c>
      <c r="X14" s="212">
        <v>0.8353808353808353</v>
      </c>
      <c r="Y14" s="212">
        <v>100</v>
      </c>
      <c r="Z14" s="212">
        <v>4.9140049140049137E-2</v>
      </c>
      <c r="AA14" s="212">
        <v>5.8823529411764701</v>
      </c>
      <c r="AB14" s="1125"/>
    </row>
    <row r="15" spans="1:28" s="163" customFormat="1" ht="21.75" customHeight="1" x14ac:dyDescent="0.25">
      <c r="A15" s="181">
        <v>11</v>
      </c>
      <c r="B15" s="204" t="s">
        <v>33</v>
      </c>
      <c r="C15" s="241">
        <v>6.0721459658520258</v>
      </c>
      <c r="D15" s="186">
        <v>6.9767441860465116</v>
      </c>
      <c r="E15" s="186">
        <v>86.111111111111114</v>
      </c>
      <c r="F15" s="186">
        <v>9.6899224806201556E-2</v>
      </c>
      <c r="G15" s="222">
        <v>1.3888888888888888</v>
      </c>
      <c r="H15" s="241">
        <v>11.967206257581461</v>
      </c>
      <c r="I15" s="201">
        <v>1.8315018315018317</v>
      </c>
      <c r="J15" s="201">
        <v>85.714285714285708</v>
      </c>
      <c r="K15" s="186">
        <v>0</v>
      </c>
      <c r="L15" s="186">
        <v>0</v>
      </c>
      <c r="M15" s="247">
        <v>12.761952566194001</v>
      </c>
      <c r="N15" s="202">
        <v>4.9318929074682956</v>
      </c>
      <c r="O15" s="203">
        <v>75.238095238095241</v>
      </c>
      <c r="P15" s="203">
        <v>4.6970408642555195E-2</v>
      </c>
      <c r="Q15" s="203">
        <v>0.95238095238095244</v>
      </c>
      <c r="R15" s="256">
        <v>17.0829788879437</v>
      </c>
      <c r="S15" s="203">
        <v>3.0284675953967293</v>
      </c>
      <c r="T15" s="203">
        <v>82</v>
      </c>
      <c r="U15" s="186">
        <v>0.30284675953967294</v>
      </c>
      <c r="V15" s="186">
        <v>10</v>
      </c>
      <c r="W15" s="258">
        <v>13.208653720839306</v>
      </c>
      <c r="X15" s="235">
        <v>1.0344827586206897</v>
      </c>
      <c r="Y15" s="235">
        <v>50</v>
      </c>
      <c r="Z15" s="235">
        <v>5.7471264367816091E-2</v>
      </c>
      <c r="AA15" s="235">
        <v>5.5555555555555554</v>
      </c>
      <c r="AB15" s="1125"/>
    </row>
    <row r="16" spans="1:28" s="163" customFormat="1" ht="21.75" customHeight="1" x14ac:dyDescent="0.25">
      <c r="A16" s="181">
        <v>12</v>
      </c>
      <c r="B16" s="205" t="s">
        <v>34</v>
      </c>
      <c r="C16" s="242">
        <v>4.6266933803919486</v>
      </c>
      <c r="D16" s="192">
        <v>6.8325434439178521</v>
      </c>
      <c r="E16" s="192">
        <v>89.595375722543352</v>
      </c>
      <c r="F16" s="192">
        <v>0</v>
      </c>
      <c r="G16" s="223">
        <v>0</v>
      </c>
      <c r="H16" s="242">
        <v>7.1291148645959108</v>
      </c>
      <c r="I16" s="193">
        <v>0.72874493927125505</v>
      </c>
      <c r="J16" s="193">
        <v>92.592592592592595</v>
      </c>
      <c r="K16" s="192">
        <v>2.6990553306342778E-2</v>
      </c>
      <c r="L16" s="192">
        <v>3.7037037037037033</v>
      </c>
      <c r="M16" s="248">
        <v>9.3515729696020795</v>
      </c>
      <c r="N16" s="194">
        <v>5.215562565720294</v>
      </c>
      <c r="O16" s="195">
        <v>78.629032258064512</v>
      </c>
      <c r="P16" s="195">
        <v>0</v>
      </c>
      <c r="Q16" s="195">
        <v>0</v>
      </c>
      <c r="R16" s="254">
        <v>12.911699833957027</v>
      </c>
      <c r="S16" s="195">
        <v>1.4673311184939091</v>
      </c>
      <c r="T16" s="195">
        <v>88.679245283018872</v>
      </c>
      <c r="U16" s="192">
        <v>0.22148394241417496</v>
      </c>
      <c r="V16" s="192">
        <v>15.09433962264151</v>
      </c>
      <c r="W16" s="254">
        <v>7.9331981119557176</v>
      </c>
      <c r="X16" s="195">
        <v>0.76195480819758277</v>
      </c>
      <c r="Y16" s="195">
        <v>93.103448275862064</v>
      </c>
      <c r="Z16" s="195">
        <v>2.6274303730951128E-2</v>
      </c>
      <c r="AA16" s="195">
        <v>3.4482758620689653</v>
      </c>
      <c r="AB16" s="1125"/>
    </row>
    <row r="17" spans="1:28" s="163" customFormat="1" ht="21.75" customHeight="1" x14ac:dyDescent="0.25">
      <c r="A17" s="181">
        <v>13</v>
      </c>
      <c r="B17" s="206" t="s">
        <v>35</v>
      </c>
      <c r="C17" s="242">
        <v>6.7942230655703133</v>
      </c>
      <c r="D17" s="192">
        <v>6.0109289617486334</v>
      </c>
      <c r="E17" s="192">
        <v>94.545454545454547</v>
      </c>
      <c r="F17" s="192">
        <v>0.10928961748633879</v>
      </c>
      <c r="G17" s="223">
        <v>1.8181818181818181</v>
      </c>
      <c r="H17" s="242">
        <v>13.823451910408432</v>
      </c>
      <c r="I17" s="193">
        <v>1.6959418534221684</v>
      </c>
      <c r="J17" s="193">
        <v>96.428571428571431</v>
      </c>
      <c r="K17" s="192">
        <v>6.0569351907934582E-2</v>
      </c>
      <c r="L17" s="192">
        <v>3.5714285714285712</v>
      </c>
      <c r="M17" s="248">
        <v>14.67503030941964</v>
      </c>
      <c r="N17" s="194">
        <v>5.2941176470588234</v>
      </c>
      <c r="O17" s="195">
        <v>84.848484848484844</v>
      </c>
      <c r="P17" s="195">
        <v>0.21390374331550802</v>
      </c>
      <c r="Q17" s="195">
        <v>4.0404040404040407</v>
      </c>
      <c r="R17" s="254">
        <v>18.692404694926761</v>
      </c>
      <c r="S17" s="195">
        <v>3.4338358458961471</v>
      </c>
      <c r="T17" s="195">
        <v>92.682926829268297</v>
      </c>
      <c r="U17" s="192">
        <v>0.16750418760469013</v>
      </c>
      <c r="V17" s="192">
        <v>4.8780487804878048</v>
      </c>
      <c r="W17" s="254">
        <v>13.81664499349805</v>
      </c>
      <c r="X17" s="195">
        <v>0.85714285714285721</v>
      </c>
      <c r="Y17" s="195">
        <v>100</v>
      </c>
      <c r="Z17" s="195">
        <v>0</v>
      </c>
      <c r="AA17" s="195">
        <v>0</v>
      </c>
      <c r="AB17" s="1125"/>
    </row>
    <row r="18" spans="1:28" s="163" customFormat="1" ht="21.75" customHeight="1" x14ac:dyDescent="0.25">
      <c r="A18" s="181">
        <v>14</v>
      </c>
      <c r="B18" s="206" t="s">
        <v>36</v>
      </c>
      <c r="C18" s="242">
        <v>10.769770911963485</v>
      </c>
      <c r="D18" s="192">
        <v>8.0855503390714656</v>
      </c>
      <c r="E18" s="192">
        <v>90.967741935483872</v>
      </c>
      <c r="F18" s="192">
        <v>0</v>
      </c>
      <c r="G18" s="223">
        <v>0</v>
      </c>
      <c r="H18" s="242">
        <v>21.166505749144214</v>
      </c>
      <c r="I18" s="193">
        <v>1.4626391096979332</v>
      </c>
      <c r="J18" s="193">
        <v>95.652173913043484</v>
      </c>
      <c r="K18" s="192">
        <v>9.538950715421303E-2</v>
      </c>
      <c r="L18" s="192">
        <v>6.5217391304347823</v>
      </c>
      <c r="M18" s="248">
        <v>17.475642938646537</v>
      </c>
      <c r="N18" s="194">
        <v>3.6958066808813075</v>
      </c>
      <c r="O18" s="195">
        <v>83.65384615384616</v>
      </c>
      <c r="P18" s="195">
        <v>0.21321961620469082</v>
      </c>
      <c r="Q18" s="195">
        <v>5.7692307692307692</v>
      </c>
      <c r="R18" s="254">
        <v>25.64681228338841</v>
      </c>
      <c r="S18" s="195">
        <v>4.5215562565720298</v>
      </c>
      <c r="T18" s="195">
        <v>95.348837209302332</v>
      </c>
      <c r="U18" s="192">
        <v>0.10515247108307045</v>
      </c>
      <c r="V18" s="192">
        <v>2.3255813953488373</v>
      </c>
      <c r="W18" s="254">
        <v>16.396994110080563</v>
      </c>
      <c r="X18" s="195">
        <v>0.96246390760346479</v>
      </c>
      <c r="Y18" s="195">
        <v>90</v>
      </c>
      <c r="Z18" s="195">
        <v>4.8123195380173248E-2</v>
      </c>
      <c r="AA18" s="195">
        <v>5</v>
      </c>
      <c r="AB18" s="1125"/>
    </row>
    <row r="19" spans="1:28" s="163" customFormat="1" ht="21.75" customHeight="1" thickBot="1" x14ac:dyDescent="0.3">
      <c r="A19" s="181">
        <v>15</v>
      </c>
      <c r="B19" s="207" t="s">
        <v>37</v>
      </c>
      <c r="C19" s="243">
        <v>8.724832214765101</v>
      </c>
      <c r="D19" s="197">
        <v>9.0301003344481607</v>
      </c>
      <c r="E19" s="197">
        <v>87.037037037037038</v>
      </c>
      <c r="F19" s="197">
        <v>0</v>
      </c>
      <c r="G19" s="224">
        <v>0</v>
      </c>
      <c r="H19" s="243">
        <v>17.583892617449663</v>
      </c>
      <c r="I19" s="198">
        <v>2.0273972602739727</v>
      </c>
      <c r="J19" s="198">
        <v>94.594594594594597</v>
      </c>
      <c r="K19" s="197">
        <v>5.4794520547945202E-2</v>
      </c>
      <c r="L19" s="197">
        <v>2.7027027027027026</v>
      </c>
      <c r="M19" s="249">
        <v>14.754362416107384</v>
      </c>
      <c r="N19" s="199">
        <v>4.8947368421052628</v>
      </c>
      <c r="O19" s="200">
        <v>83.870967741935488</v>
      </c>
      <c r="P19" s="200">
        <v>0.10526315789473684</v>
      </c>
      <c r="Q19" s="200">
        <v>2.1505376344086025</v>
      </c>
      <c r="R19" s="255">
        <v>18.342768914050435</v>
      </c>
      <c r="S19" s="200">
        <v>4.7619047619047619</v>
      </c>
      <c r="T19" s="200">
        <v>91.891891891891902</v>
      </c>
      <c r="U19" s="197">
        <v>0.64350064350064351</v>
      </c>
      <c r="V19" s="197">
        <v>13.513513513513514</v>
      </c>
      <c r="W19" s="255">
        <v>13.412535845964769</v>
      </c>
      <c r="X19" s="200">
        <v>1.3399153737658673</v>
      </c>
      <c r="Y19" s="200">
        <v>78.94736842105263</v>
      </c>
      <c r="Z19" s="200">
        <v>7.0521861777150918E-2</v>
      </c>
      <c r="AA19" s="200">
        <v>5.2631578947368416</v>
      </c>
      <c r="AB19" s="1125"/>
    </row>
    <row r="20" spans="1:28" s="163" customFormat="1" ht="21.75" customHeight="1" x14ac:dyDescent="0.25">
      <c r="A20" s="181">
        <v>16</v>
      </c>
      <c r="B20" s="185" t="s">
        <v>38</v>
      </c>
      <c r="C20" s="241">
        <v>6.395348837209303</v>
      </c>
      <c r="D20" s="186">
        <v>5.6786703601108028</v>
      </c>
      <c r="E20" s="186">
        <v>81.707317073170728</v>
      </c>
      <c r="F20" s="186">
        <v>0</v>
      </c>
      <c r="G20" s="222">
        <v>0</v>
      </c>
      <c r="H20" s="241">
        <v>11.408512505484863</v>
      </c>
      <c r="I20" s="201">
        <v>1.364200082678793</v>
      </c>
      <c r="J20" s="201">
        <v>78.787878787878782</v>
      </c>
      <c r="K20" s="186">
        <v>0</v>
      </c>
      <c r="L20" s="186">
        <v>0</v>
      </c>
      <c r="M20" s="247">
        <v>11.477987421383649</v>
      </c>
      <c r="N20" s="202">
        <v>5.0657385924207272</v>
      </c>
      <c r="O20" s="203">
        <v>78.625954198473281</v>
      </c>
      <c r="P20" s="203">
        <v>7.7339520494972933E-2</v>
      </c>
      <c r="Q20" s="203">
        <v>1.5267175572519083</v>
      </c>
      <c r="R20" s="256">
        <v>22.994358056969862</v>
      </c>
      <c r="S20" s="203">
        <v>3.8770053475935833</v>
      </c>
      <c r="T20" s="203">
        <v>84.482758620689651</v>
      </c>
      <c r="U20" s="186">
        <v>0.20053475935828879</v>
      </c>
      <c r="V20" s="186">
        <v>5.1724137931034484</v>
      </c>
      <c r="W20" s="258">
        <v>19.067628186928623</v>
      </c>
      <c r="X20" s="235">
        <v>1.4710799063858242</v>
      </c>
      <c r="Y20" s="235">
        <v>86.36363636363636</v>
      </c>
      <c r="Z20" s="235">
        <v>0.1671681711802073</v>
      </c>
      <c r="AA20" s="235">
        <v>11.363636363636363</v>
      </c>
      <c r="AB20" s="1125"/>
    </row>
    <row r="21" spans="1:28" s="163" customFormat="1" ht="21.75" customHeight="1" x14ac:dyDescent="0.25">
      <c r="A21" s="181">
        <v>17</v>
      </c>
      <c r="B21" s="191" t="s">
        <v>39</v>
      </c>
      <c r="C21" s="242">
        <v>7.8956476594271869</v>
      </c>
      <c r="D21" s="192">
        <v>8.374733853797018</v>
      </c>
      <c r="E21" s="192">
        <v>90.677966101694921</v>
      </c>
      <c r="F21" s="192">
        <v>0</v>
      </c>
      <c r="G21" s="223">
        <v>0</v>
      </c>
      <c r="H21" s="242">
        <v>13.91797179198754</v>
      </c>
      <c r="I21" s="193">
        <v>1.6708437761069339</v>
      </c>
      <c r="J21" s="193">
        <v>97.5</v>
      </c>
      <c r="K21" s="192">
        <v>4.1771094402673348E-2</v>
      </c>
      <c r="L21" s="192">
        <v>2.5</v>
      </c>
      <c r="M21" s="248">
        <v>16.453231807562517</v>
      </c>
      <c r="N21" s="194">
        <v>5.0090744101633398</v>
      </c>
      <c r="O21" s="195">
        <v>79.710144927536234</v>
      </c>
      <c r="P21" s="195">
        <v>0.21778584392014522</v>
      </c>
      <c r="Q21" s="195">
        <v>4.3478260869565215</v>
      </c>
      <c r="R21" s="254">
        <v>24.406698944360663</v>
      </c>
      <c r="S21" s="195">
        <v>5.0804403048264186</v>
      </c>
      <c r="T21" s="195">
        <v>96.666666666666671</v>
      </c>
      <c r="U21" s="192">
        <v>0.33869602032176122</v>
      </c>
      <c r="V21" s="192">
        <v>6.666666666666667</v>
      </c>
      <c r="W21" s="254">
        <v>16.135311094704345</v>
      </c>
      <c r="X21" s="195">
        <v>1.0120481927710843</v>
      </c>
      <c r="Y21" s="195">
        <v>95.238095238095227</v>
      </c>
      <c r="Z21" s="195">
        <v>4.8192771084337345E-2</v>
      </c>
      <c r="AA21" s="195">
        <v>4.7619047619047619</v>
      </c>
      <c r="AB21" s="1125"/>
    </row>
    <row r="22" spans="1:28" s="163" customFormat="1" ht="21.75" customHeight="1" x14ac:dyDescent="0.25">
      <c r="A22" s="181">
        <v>18</v>
      </c>
      <c r="B22" s="191" t="s">
        <v>68</v>
      </c>
      <c r="C22" s="242">
        <v>4.4464127546501331</v>
      </c>
      <c r="D22" s="192">
        <v>7.522935779816514</v>
      </c>
      <c r="E22" s="192">
        <v>90.243902439024396</v>
      </c>
      <c r="F22" s="192">
        <v>0.1834862385321101</v>
      </c>
      <c r="G22" s="223">
        <v>2.4390243902439024</v>
      </c>
      <c r="H22" s="242">
        <v>8.8751107174490702</v>
      </c>
      <c r="I22" s="193">
        <v>1.9059720457433291</v>
      </c>
      <c r="J22" s="193">
        <v>100</v>
      </c>
      <c r="K22" s="192">
        <v>0</v>
      </c>
      <c r="L22" s="192">
        <v>0</v>
      </c>
      <c r="M22" s="248">
        <v>10.369058163566578</v>
      </c>
      <c r="N22" s="194">
        <v>6.5217391304347823</v>
      </c>
      <c r="O22" s="195">
        <v>86.36363636363636</v>
      </c>
      <c r="P22" s="195">
        <v>0</v>
      </c>
      <c r="Q22" s="195">
        <v>0</v>
      </c>
      <c r="R22" s="254">
        <v>16.872251421216347</v>
      </c>
      <c r="S22" s="195">
        <v>1.7429193899782136</v>
      </c>
      <c r="T22" s="195">
        <v>93.75</v>
      </c>
      <c r="U22" s="192">
        <v>0.10893246187363835</v>
      </c>
      <c r="V22" s="192">
        <v>6.25</v>
      </c>
      <c r="W22" s="254">
        <v>10.076167752592456</v>
      </c>
      <c r="X22" s="195">
        <v>0.66006600660066006</v>
      </c>
      <c r="Y22" s="195">
        <v>83.333333333333343</v>
      </c>
      <c r="Z22" s="195">
        <v>0</v>
      </c>
      <c r="AA22" s="195">
        <v>0</v>
      </c>
      <c r="AB22" s="1125"/>
    </row>
    <row r="23" spans="1:28" s="163" customFormat="1" ht="21.75" customHeight="1" x14ac:dyDescent="0.25">
      <c r="A23" s="181">
        <v>19</v>
      </c>
      <c r="B23" s="191" t="s">
        <v>40</v>
      </c>
      <c r="C23" s="242">
        <v>4.1832709213609149</v>
      </c>
      <c r="D23" s="192">
        <v>4.7885572139303481</v>
      </c>
      <c r="E23" s="192">
        <v>90.909090909090907</v>
      </c>
      <c r="F23" s="192">
        <v>0</v>
      </c>
      <c r="G23" s="223">
        <v>0</v>
      </c>
      <c r="H23" s="242">
        <v>7.9980775777479627</v>
      </c>
      <c r="I23" s="193">
        <v>2.0793950850661624</v>
      </c>
      <c r="J23" s="193">
        <v>94.545454545454547</v>
      </c>
      <c r="K23" s="192">
        <v>7.5614366729678639E-2</v>
      </c>
      <c r="L23" s="192">
        <v>3.6363636363636362</v>
      </c>
      <c r="M23" s="248">
        <v>9.4258766045216973</v>
      </c>
      <c r="N23" s="194">
        <v>5.1614946168461051</v>
      </c>
      <c r="O23" s="195">
        <v>88.957055214723923</v>
      </c>
      <c r="P23" s="195">
        <v>3.1665611146295125E-2</v>
      </c>
      <c r="Q23" s="195">
        <v>0.61349693251533743</v>
      </c>
      <c r="R23" s="254">
        <v>17.555621040223958</v>
      </c>
      <c r="S23" s="195">
        <v>1.9817552689525009</v>
      </c>
      <c r="T23" s="195">
        <v>98.412698412698404</v>
      </c>
      <c r="U23" s="192">
        <v>9.4369298521547657E-2</v>
      </c>
      <c r="V23" s="192">
        <v>4.7619047619047619</v>
      </c>
      <c r="W23" s="254">
        <v>11.486640785567481</v>
      </c>
      <c r="X23" s="195">
        <v>0.97757331799884994</v>
      </c>
      <c r="Y23" s="212">
        <v>76.470588235294116</v>
      </c>
      <c r="Z23" s="195">
        <v>5.7504312823461759E-2</v>
      </c>
      <c r="AA23" s="195">
        <v>5.8823529411764701</v>
      </c>
      <c r="AB23" s="1125"/>
    </row>
    <row r="24" spans="1:28" s="163" customFormat="1" ht="21.75" customHeight="1" thickBot="1" x14ac:dyDescent="0.3">
      <c r="A24" s="181">
        <v>20</v>
      </c>
      <c r="B24" s="196" t="s">
        <v>41</v>
      </c>
      <c r="C24" s="243">
        <v>15.555555555555555</v>
      </c>
      <c r="D24" s="197">
        <v>7.1428571428571423</v>
      </c>
      <c r="E24" s="200">
        <v>0</v>
      </c>
      <c r="F24" s="197">
        <v>0</v>
      </c>
      <c r="G24" s="968">
        <v>0</v>
      </c>
      <c r="H24" s="243">
        <v>45.777777777777779</v>
      </c>
      <c r="I24" s="198">
        <v>1.4285714285714286</v>
      </c>
      <c r="J24" s="198">
        <v>100</v>
      </c>
      <c r="K24" s="197">
        <v>0</v>
      </c>
      <c r="L24" s="197">
        <v>0</v>
      </c>
      <c r="M24" s="249">
        <v>23.555555555555554</v>
      </c>
      <c r="N24" s="199">
        <v>2.2727272727272729</v>
      </c>
      <c r="O24" s="200">
        <v>0</v>
      </c>
      <c r="P24" s="200">
        <v>0</v>
      </c>
      <c r="Q24" s="200">
        <v>0</v>
      </c>
      <c r="R24" s="255">
        <v>31.967213114754102</v>
      </c>
      <c r="S24" s="200">
        <v>4.1666666666666661</v>
      </c>
      <c r="T24" s="212">
        <v>100</v>
      </c>
      <c r="U24" s="197">
        <v>0</v>
      </c>
      <c r="V24" s="967">
        <v>0</v>
      </c>
      <c r="W24" s="255">
        <v>13.157894736842104</v>
      </c>
      <c r="X24" s="200">
        <v>0</v>
      </c>
      <c r="Y24" s="200" t="s">
        <v>258</v>
      </c>
      <c r="Z24" s="200">
        <v>0</v>
      </c>
      <c r="AA24" s="200" t="s">
        <v>258</v>
      </c>
      <c r="AB24" s="1125"/>
    </row>
    <row r="25" spans="1:28" s="163" customFormat="1" ht="21.75" customHeight="1" x14ac:dyDescent="0.25">
      <c r="A25" s="181">
        <v>21</v>
      </c>
      <c r="B25" s="185" t="s">
        <v>42</v>
      </c>
      <c r="C25" s="241">
        <v>16.25</v>
      </c>
      <c r="D25" s="186">
        <v>5.4545454545454541</v>
      </c>
      <c r="E25" s="186">
        <v>66.666666666666657</v>
      </c>
      <c r="F25" s="186">
        <v>0</v>
      </c>
      <c r="G25" s="222">
        <v>0</v>
      </c>
      <c r="H25" s="241">
        <v>48.641975308641975</v>
      </c>
      <c r="I25" s="201">
        <v>2.8368794326241136</v>
      </c>
      <c r="J25" s="201">
        <v>75</v>
      </c>
      <c r="K25" s="186">
        <v>0.70921985815602839</v>
      </c>
      <c r="L25" s="186">
        <v>25</v>
      </c>
      <c r="M25" s="247">
        <v>40.493827160493829</v>
      </c>
      <c r="N25" s="202">
        <v>11.570247933884298</v>
      </c>
      <c r="O25" s="203">
        <v>50</v>
      </c>
      <c r="P25" s="203">
        <v>0</v>
      </c>
      <c r="Q25" s="203">
        <v>0</v>
      </c>
      <c r="R25" s="256">
        <v>41.326530612244902</v>
      </c>
      <c r="S25" s="195">
        <v>15.686274509803921</v>
      </c>
      <c r="T25" s="235">
        <v>100</v>
      </c>
      <c r="U25" s="192">
        <v>1.9607843137254901</v>
      </c>
      <c r="V25" s="192">
        <v>12.5</v>
      </c>
      <c r="W25" s="258">
        <v>24.193548387096776</v>
      </c>
      <c r="X25" s="236">
        <v>0</v>
      </c>
      <c r="Y25" s="235" t="s">
        <v>258</v>
      </c>
      <c r="Z25" s="236">
        <v>0</v>
      </c>
      <c r="AA25" s="236" t="s">
        <v>258</v>
      </c>
      <c r="AB25" s="1126"/>
    </row>
    <row r="26" spans="1:28" s="163" customFormat="1" ht="21.75" customHeight="1" x14ac:dyDescent="0.25">
      <c r="A26" s="181">
        <v>22</v>
      </c>
      <c r="B26" s="191" t="s">
        <v>43</v>
      </c>
      <c r="C26" s="242">
        <v>4.4562780269058289</v>
      </c>
      <c r="D26" s="192">
        <v>9.1517857142857135</v>
      </c>
      <c r="E26" s="192">
        <v>80.487804878048792</v>
      </c>
      <c r="F26" s="192">
        <v>0.2232142857142857</v>
      </c>
      <c r="G26" s="223">
        <v>2.4390243902439024</v>
      </c>
      <c r="H26" s="242">
        <v>11.571868870832166</v>
      </c>
      <c r="I26" s="193">
        <v>1.4940239043824701</v>
      </c>
      <c r="J26" s="193">
        <v>100</v>
      </c>
      <c r="K26" s="192">
        <v>0</v>
      </c>
      <c r="L26" s="192">
        <v>0</v>
      </c>
      <c r="M26" s="248">
        <v>14.965319134029286</v>
      </c>
      <c r="N26" s="194">
        <v>6.0175794455713323</v>
      </c>
      <c r="O26" s="195">
        <v>84.269662921348313</v>
      </c>
      <c r="P26" s="195">
        <v>6.7613252197430695E-2</v>
      </c>
      <c r="Q26" s="195">
        <v>1.1235955056179776</v>
      </c>
      <c r="R26" s="254">
        <v>15.526992287917738</v>
      </c>
      <c r="S26" s="195">
        <v>1.6706443914081146</v>
      </c>
      <c r="T26" s="195">
        <v>100</v>
      </c>
      <c r="U26" s="192">
        <v>0.11933174224343676</v>
      </c>
      <c r="V26" s="192">
        <v>7.1428571428571423</v>
      </c>
      <c r="W26" s="254">
        <v>11.084494773519165</v>
      </c>
      <c r="X26" s="195">
        <v>1.4590347923681257</v>
      </c>
      <c r="Y26" s="195">
        <v>84.615384615384613</v>
      </c>
      <c r="Z26" s="195">
        <v>0</v>
      </c>
      <c r="AA26" s="195">
        <v>0</v>
      </c>
      <c r="AB26" s="1125"/>
    </row>
    <row r="27" spans="1:28" s="163" customFormat="1" ht="21.75" customHeight="1" x14ac:dyDescent="0.25">
      <c r="A27" s="181">
        <v>23</v>
      </c>
      <c r="B27" s="191" t="s">
        <v>44</v>
      </c>
      <c r="C27" s="242">
        <v>6.1152728940528966</v>
      </c>
      <c r="D27" s="192">
        <v>7.3482428115015974</v>
      </c>
      <c r="E27" s="192">
        <v>86.956521739130437</v>
      </c>
      <c r="F27" s="192">
        <v>0</v>
      </c>
      <c r="G27" s="223">
        <v>0</v>
      </c>
      <c r="H27" s="242">
        <v>27.275499313919806</v>
      </c>
      <c r="I27" s="193">
        <v>1.5639374425023</v>
      </c>
      <c r="J27" s="193">
        <v>100</v>
      </c>
      <c r="K27" s="192">
        <v>9.1996320147194111E-2</v>
      </c>
      <c r="L27" s="192">
        <v>5.8823529411764701</v>
      </c>
      <c r="M27" s="248">
        <v>18.634489078967466</v>
      </c>
      <c r="N27" s="194">
        <v>5.2325581395348841</v>
      </c>
      <c r="O27" s="195">
        <v>86.666666666666671</v>
      </c>
      <c r="P27" s="195">
        <v>0.11627906976744186</v>
      </c>
      <c r="Q27" s="195">
        <v>2.2222222222222223</v>
      </c>
      <c r="R27" s="254">
        <v>16.754232340922361</v>
      </c>
      <c r="S27" s="195">
        <v>18.75</v>
      </c>
      <c r="T27" s="195">
        <v>100</v>
      </c>
      <c r="U27" s="192">
        <v>0</v>
      </c>
      <c r="V27" s="192">
        <v>0</v>
      </c>
      <c r="W27" s="254">
        <v>11.63803532542947</v>
      </c>
      <c r="X27" s="195">
        <v>0.88888888888888884</v>
      </c>
      <c r="Y27" s="195">
        <v>100</v>
      </c>
      <c r="Z27" s="195">
        <v>0</v>
      </c>
      <c r="AA27" s="195">
        <v>0</v>
      </c>
      <c r="AB27" s="1125"/>
    </row>
    <row r="28" spans="1:28" s="163" customFormat="1" ht="21.75" customHeight="1" x14ac:dyDescent="0.25">
      <c r="A28" s="181">
        <v>24</v>
      </c>
      <c r="B28" s="191" t="s">
        <v>69</v>
      </c>
      <c r="C28" s="242">
        <v>5.4790231684408264</v>
      </c>
      <c r="D28" s="192">
        <v>6.6115702479338845</v>
      </c>
      <c r="E28" s="192">
        <v>100</v>
      </c>
      <c r="F28" s="192">
        <v>0</v>
      </c>
      <c r="G28" s="223">
        <v>0</v>
      </c>
      <c r="H28" s="242">
        <v>15.247338760175328</v>
      </c>
      <c r="I28" s="193">
        <v>1.7182130584192441</v>
      </c>
      <c r="J28" s="193">
        <v>100</v>
      </c>
      <c r="K28" s="192">
        <v>0.1718213058419244</v>
      </c>
      <c r="L28" s="192">
        <v>10</v>
      </c>
      <c r="M28" s="248">
        <v>15.075140889167187</v>
      </c>
      <c r="N28" s="194">
        <v>6.5182829888712241</v>
      </c>
      <c r="O28" s="195">
        <v>90.243902439024396</v>
      </c>
      <c r="P28" s="195">
        <v>0</v>
      </c>
      <c r="Q28" s="195">
        <v>0</v>
      </c>
      <c r="R28" s="254">
        <v>17.74379688401616</v>
      </c>
      <c r="S28" s="195">
        <v>3.5714285714285712</v>
      </c>
      <c r="T28" s="195">
        <v>100</v>
      </c>
      <c r="U28" s="192">
        <v>0.35714285714285715</v>
      </c>
      <c r="V28" s="192">
        <v>10</v>
      </c>
      <c r="W28" s="254">
        <v>12.759569677257943</v>
      </c>
      <c r="X28" s="195">
        <v>1.2468827930174564</v>
      </c>
      <c r="Y28" s="195">
        <v>100</v>
      </c>
      <c r="Z28" s="195">
        <v>0</v>
      </c>
      <c r="AA28" s="195">
        <v>0</v>
      </c>
      <c r="AB28" s="1125"/>
    </row>
    <row r="29" spans="1:28" s="163" customFormat="1" ht="21.75" customHeight="1" thickBot="1" x14ac:dyDescent="0.3">
      <c r="A29" s="181">
        <v>25</v>
      </c>
      <c r="B29" s="196" t="s">
        <v>45</v>
      </c>
      <c r="C29" s="243">
        <v>5.8176284677513754</v>
      </c>
      <c r="D29" s="197">
        <v>10.220994475138122</v>
      </c>
      <c r="E29" s="197">
        <v>91.891891891891902</v>
      </c>
      <c r="F29" s="197">
        <v>0.27624309392265189</v>
      </c>
      <c r="G29" s="224">
        <v>2.7027027027027026</v>
      </c>
      <c r="H29" s="243">
        <v>18.084981856490696</v>
      </c>
      <c r="I29" s="198">
        <v>2.054794520547945</v>
      </c>
      <c r="J29" s="198">
        <v>94.444444444444443</v>
      </c>
      <c r="K29" s="197">
        <v>0.22831050228310501</v>
      </c>
      <c r="L29" s="197">
        <v>11.111111111111111</v>
      </c>
      <c r="M29" s="249">
        <v>16.972960318389323</v>
      </c>
      <c r="N29" s="199">
        <v>5.9845559845559846</v>
      </c>
      <c r="O29" s="200">
        <v>72.58064516129032</v>
      </c>
      <c r="P29" s="200">
        <v>0.19305019305019305</v>
      </c>
      <c r="Q29" s="200">
        <v>3.225806451612903</v>
      </c>
      <c r="R29" s="255">
        <v>20.836069161742177</v>
      </c>
      <c r="S29" s="200">
        <v>1.1647254575707155</v>
      </c>
      <c r="T29" s="200">
        <v>85.714285714285708</v>
      </c>
      <c r="U29" s="197">
        <v>0</v>
      </c>
      <c r="V29" s="197">
        <v>0</v>
      </c>
      <c r="W29" s="255">
        <v>12.206572769953052</v>
      </c>
      <c r="X29" s="200">
        <v>0.84889643463497455</v>
      </c>
      <c r="Y29" s="200">
        <v>100</v>
      </c>
      <c r="Z29" s="200">
        <v>0.1697792869269949</v>
      </c>
      <c r="AA29" s="200">
        <v>20</v>
      </c>
      <c r="AB29" s="1125"/>
    </row>
    <row r="30" spans="1:28" s="163" customFormat="1" ht="21.75" customHeight="1" x14ac:dyDescent="0.25">
      <c r="A30" s="181">
        <v>26</v>
      </c>
      <c r="B30" s="185" t="s">
        <v>46</v>
      </c>
      <c r="C30" s="241">
        <v>9.4512195121951219</v>
      </c>
      <c r="D30" s="186">
        <v>9.4462540716612384</v>
      </c>
      <c r="E30" s="186">
        <v>82.758620689655174</v>
      </c>
      <c r="F30" s="186">
        <v>0</v>
      </c>
      <c r="G30" s="222">
        <v>0</v>
      </c>
      <c r="H30" s="241">
        <v>26.594746716697937</v>
      </c>
      <c r="I30" s="201">
        <v>3.3485540334855401</v>
      </c>
      <c r="J30" s="201">
        <v>90.909090909090907</v>
      </c>
      <c r="K30" s="186">
        <v>0.30441400304414001</v>
      </c>
      <c r="L30" s="186">
        <v>9.0909090909090917</v>
      </c>
      <c r="M30" s="247">
        <v>9.3808630393996246</v>
      </c>
      <c r="N30" s="202">
        <v>6.6433566433566433</v>
      </c>
      <c r="O30" s="203">
        <v>84.210526315789465</v>
      </c>
      <c r="P30" s="203">
        <v>0.34965034965034963</v>
      </c>
      <c r="Q30" s="203">
        <v>5.2631578947368416</v>
      </c>
      <c r="R30" s="256">
        <v>18.020743301642177</v>
      </c>
      <c r="S30" s="203">
        <v>0</v>
      </c>
      <c r="T30" s="203" t="s">
        <v>258</v>
      </c>
      <c r="U30" s="186">
        <v>0</v>
      </c>
      <c r="V30" s="186" t="s">
        <v>258</v>
      </c>
      <c r="W30" s="258">
        <v>10.842952081147255</v>
      </c>
      <c r="X30" s="235">
        <v>1.4440433212996391</v>
      </c>
      <c r="Y30" s="235">
        <v>75</v>
      </c>
      <c r="Z30" s="235">
        <v>0.36101083032490977</v>
      </c>
      <c r="AA30" s="235">
        <v>25</v>
      </c>
      <c r="AB30" s="1125"/>
    </row>
    <row r="31" spans="1:28" s="163" customFormat="1" ht="21.75" customHeight="1" x14ac:dyDescent="0.25">
      <c r="A31" s="181">
        <v>27</v>
      </c>
      <c r="B31" s="191" t="s">
        <v>47</v>
      </c>
      <c r="C31" s="242">
        <v>6.7521538769785616</v>
      </c>
      <c r="D31" s="192">
        <v>7.0588235294117645</v>
      </c>
      <c r="E31" s="192">
        <v>88.888888888888886</v>
      </c>
      <c r="F31" s="192">
        <v>0</v>
      </c>
      <c r="G31" s="222">
        <v>0</v>
      </c>
      <c r="H31" s="242">
        <v>33.219795632137853</v>
      </c>
      <c r="I31" s="193">
        <v>1.6848364717542121</v>
      </c>
      <c r="J31" s="193">
        <v>94.117647058823522</v>
      </c>
      <c r="K31" s="192">
        <v>0.39643211100099107</v>
      </c>
      <c r="L31" s="192">
        <v>23.52941176470588</v>
      </c>
      <c r="M31" s="248">
        <v>20.536966539771591</v>
      </c>
      <c r="N31" s="194">
        <v>5.3935860058309038</v>
      </c>
      <c r="O31" s="195">
        <v>64.86486486486487</v>
      </c>
      <c r="P31" s="195">
        <v>0.1457725947521866</v>
      </c>
      <c r="Q31" s="195">
        <v>2.7027027027027026</v>
      </c>
      <c r="R31" s="254">
        <v>30.953285225977972</v>
      </c>
      <c r="S31" s="195">
        <v>1.3986013986013985</v>
      </c>
      <c r="T31" s="195">
        <v>100</v>
      </c>
      <c r="U31" s="192">
        <v>0.34965034965034963</v>
      </c>
      <c r="V31" s="192">
        <v>25</v>
      </c>
      <c r="W31" s="254">
        <v>25.639300134589504</v>
      </c>
      <c r="X31" s="195">
        <v>1.1164274322169059</v>
      </c>
      <c r="Y31" s="195">
        <v>100</v>
      </c>
      <c r="Z31" s="195">
        <v>0</v>
      </c>
      <c r="AA31" s="195">
        <v>0</v>
      </c>
      <c r="AB31" s="1125"/>
    </row>
    <row r="32" spans="1:28" s="163" customFormat="1" ht="21.75" customHeight="1" x14ac:dyDescent="0.25">
      <c r="A32" s="181">
        <v>28</v>
      </c>
      <c r="B32" s="191" t="s">
        <v>48</v>
      </c>
      <c r="C32" s="242">
        <v>8.8817763552710538</v>
      </c>
      <c r="D32" s="192">
        <v>9.1445427728613566</v>
      </c>
      <c r="E32" s="192">
        <v>90.322580645161281</v>
      </c>
      <c r="F32" s="192">
        <v>0</v>
      </c>
      <c r="G32" s="223">
        <v>0</v>
      </c>
      <c r="H32" s="242">
        <v>18.723744748949787</v>
      </c>
      <c r="I32" s="193">
        <v>2.8368794326241136</v>
      </c>
      <c r="J32" s="193">
        <v>81.25</v>
      </c>
      <c r="K32" s="192">
        <v>0.53191489361702127</v>
      </c>
      <c r="L32" s="192">
        <v>18.75</v>
      </c>
      <c r="M32" s="248">
        <v>22.764552910582118</v>
      </c>
      <c r="N32" s="194">
        <v>6.9462647444298824</v>
      </c>
      <c r="O32" s="195">
        <v>77.358490566037744</v>
      </c>
      <c r="P32" s="195">
        <v>0</v>
      </c>
      <c r="Q32" s="195">
        <v>0</v>
      </c>
      <c r="R32" s="254">
        <v>21.911598035511901</v>
      </c>
      <c r="S32" s="195">
        <v>4.2128603104212861</v>
      </c>
      <c r="T32" s="195">
        <v>89.473684210526315</v>
      </c>
      <c r="U32" s="192">
        <v>0.44345898004434592</v>
      </c>
      <c r="V32" s="192">
        <v>10.526315789473683</v>
      </c>
      <c r="W32" s="254">
        <v>18.356164383561644</v>
      </c>
      <c r="X32" s="195">
        <v>1.5151515151515151</v>
      </c>
      <c r="Y32" s="195">
        <v>100</v>
      </c>
      <c r="Z32" s="195">
        <v>0.21645021645021645</v>
      </c>
      <c r="AA32" s="195">
        <v>14.285714285714285</v>
      </c>
      <c r="AB32" s="1125"/>
    </row>
    <row r="33" spans="1:32" s="163" customFormat="1" ht="21.75" customHeight="1" x14ac:dyDescent="0.25">
      <c r="A33" s="181">
        <v>29</v>
      </c>
      <c r="B33" s="206" t="s">
        <v>49</v>
      </c>
      <c r="C33" s="242">
        <v>6.2450592885375498</v>
      </c>
      <c r="D33" s="192">
        <v>8.5774058577405867</v>
      </c>
      <c r="E33" s="192">
        <v>85.365853658536579</v>
      </c>
      <c r="F33" s="192">
        <v>0.20920502092050208</v>
      </c>
      <c r="G33" s="223">
        <v>2.4390243902439024</v>
      </c>
      <c r="H33" s="242">
        <v>13.084665482534044</v>
      </c>
      <c r="I33" s="193">
        <v>2.1301775147928992</v>
      </c>
      <c r="J33" s="193">
        <v>88.888888888888886</v>
      </c>
      <c r="K33" s="192">
        <v>0</v>
      </c>
      <c r="L33" s="192">
        <v>0</v>
      </c>
      <c r="M33" s="248">
        <v>13.195061728395061</v>
      </c>
      <c r="N33" s="194">
        <v>5.0790067720090297</v>
      </c>
      <c r="O33" s="195">
        <v>62.222222222222221</v>
      </c>
      <c r="P33" s="195">
        <v>0</v>
      </c>
      <c r="Q33" s="195">
        <v>0</v>
      </c>
      <c r="R33" s="254">
        <v>21.168977144998127</v>
      </c>
      <c r="S33" s="195">
        <v>0.38022813688212925</v>
      </c>
      <c r="T33" s="195">
        <v>100</v>
      </c>
      <c r="U33" s="192">
        <v>0.38022813688212925</v>
      </c>
      <c r="V33" s="192">
        <v>100</v>
      </c>
      <c r="W33" s="254">
        <v>13.910380399742101</v>
      </c>
      <c r="X33" s="195">
        <v>0.94466936572199733</v>
      </c>
      <c r="Y33" s="195">
        <v>85.714285714285708</v>
      </c>
      <c r="Z33" s="195">
        <v>0.1349527665317139</v>
      </c>
      <c r="AA33" s="195">
        <v>14.285714285714285</v>
      </c>
      <c r="AB33" s="1125"/>
    </row>
    <row r="34" spans="1:32" s="163" customFormat="1" ht="21.75" customHeight="1" thickBot="1" x14ac:dyDescent="0.3">
      <c r="A34" s="181">
        <v>30</v>
      </c>
      <c r="B34" s="196" t="s">
        <v>50</v>
      </c>
      <c r="C34" s="243">
        <v>6.3785619928288355</v>
      </c>
      <c r="D34" s="197">
        <v>7.4349442379182156</v>
      </c>
      <c r="E34" s="197">
        <v>95</v>
      </c>
      <c r="F34" s="197">
        <v>0</v>
      </c>
      <c r="G34" s="224">
        <v>0</v>
      </c>
      <c r="H34" s="243">
        <v>17.437252311756936</v>
      </c>
      <c r="I34" s="198">
        <v>1.9031141868512111</v>
      </c>
      <c r="J34" s="198">
        <v>100</v>
      </c>
      <c r="K34" s="197">
        <v>0.17301038062283738</v>
      </c>
      <c r="L34" s="197">
        <v>9.0909090909090917</v>
      </c>
      <c r="M34" s="249">
        <v>11.813549726363465</v>
      </c>
      <c r="N34" s="199">
        <v>6.2645011600928076</v>
      </c>
      <c r="O34" s="200">
        <v>85.18518518518519</v>
      </c>
      <c r="P34" s="200">
        <v>0</v>
      </c>
      <c r="Q34" s="200">
        <v>0</v>
      </c>
      <c r="R34" s="255">
        <v>25.201260063003151</v>
      </c>
      <c r="S34" s="200">
        <v>5.2192066805845512</v>
      </c>
      <c r="T34" s="200">
        <v>100</v>
      </c>
      <c r="U34" s="197">
        <v>0.20876826722338201</v>
      </c>
      <c r="V34" s="197">
        <v>4</v>
      </c>
      <c r="W34" s="255">
        <v>17.438692098092641</v>
      </c>
      <c r="X34" s="200">
        <v>2.4856596558317401</v>
      </c>
      <c r="Y34" s="200">
        <v>100</v>
      </c>
      <c r="Z34" s="200">
        <v>0</v>
      </c>
      <c r="AA34" s="200">
        <v>0</v>
      </c>
      <c r="AB34" s="1125"/>
    </row>
    <row r="35" spans="1:32" s="163" customFormat="1" ht="21.75" customHeight="1" x14ac:dyDescent="0.25">
      <c r="A35" s="181">
        <v>31</v>
      </c>
      <c r="B35" s="185" t="s">
        <v>51</v>
      </c>
      <c r="C35" s="241">
        <v>6.359300476947535</v>
      </c>
      <c r="D35" s="186">
        <v>7.441860465116279</v>
      </c>
      <c r="E35" s="186">
        <v>100</v>
      </c>
      <c r="F35" s="186">
        <v>0.46511627906976744</v>
      </c>
      <c r="G35" s="222">
        <v>6.25</v>
      </c>
      <c r="H35" s="241">
        <v>15.394806571277158</v>
      </c>
      <c r="I35" s="201">
        <v>1.2315270935960592</v>
      </c>
      <c r="J35" s="201">
        <v>100</v>
      </c>
      <c r="K35" s="186">
        <v>0.24630541871921183</v>
      </c>
      <c r="L35" s="186">
        <v>20</v>
      </c>
      <c r="M35" s="247">
        <v>13.089560148383677</v>
      </c>
      <c r="N35" s="202">
        <v>8.0729166666666679</v>
      </c>
      <c r="O35" s="203">
        <v>74.193548387096769</v>
      </c>
      <c r="P35" s="203">
        <v>0</v>
      </c>
      <c r="Q35" s="203">
        <v>0</v>
      </c>
      <c r="R35" s="256">
        <v>18.154003059663438</v>
      </c>
      <c r="S35" s="203">
        <v>1.6528925619834711</v>
      </c>
      <c r="T35" s="203">
        <v>50</v>
      </c>
      <c r="U35" s="186">
        <v>0</v>
      </c>
      <c r="V35" s="186">
        <v>0</v>
      </c>
      <c r="W35" s="256">
        <v>13.03579319487406</v>
      </c>
      <c r="X35" s="203">
        <v>0.36764705882352938</v>
      </c>
      <c r="Y35" s="203">
        <v>100</v>
      </c>
      <c r="Z35" s="203">
        <v>0</v>
      </c>
      <c r="AA35" s="203">
        <v>0</v>
      </c>
      <c r="AB35" s="1125"/>
    </row>
    <row r="36" spans="1:32" s="163" customFormat="1" ht="21.75" customHeight="1" x14ac:dyDescent="0.25">
      <c r="A36" s="181">
        <v>32</v>
      </c>
      <c r="B36" s="191" t="s">
        <v>52</v>
      </c>
      <c r="C36" s="242">
        <v>3.901487442087296</v>
      </c>
      <c r="D36" s="192">
        <v>7.6923076923076925</v>
      </c>
      <c r="E36" s="192">
        <v>85.714285714285708</v>
      </c>
      <c r="F36" s="192">
        <v>0.36630036630036628</v>
      </c>
      <c r="G36" s="223">
        <v>4.7619047619047619</v>
      </c>
      <c r="H36" s="242">
        <v>16.59351377712753</v>
      </c>
      <c r="I36" s="193">
        <v>1.8270401948842874</v>
      </c>
      <c r="J36" s="193">
        <v>86.666666666666671</v>
      </c>
      <c r="K36" s="192">
        <v>0.12180267965895249</v>
      </c>
      <c r="L36" s="192">
        <v>6.666666666666667</v>
      </c>
      <c r="M36" s="248">
        <v>12.192148256522799</v>
      </c>
      <c r="N36" s="194">
        <v>5.809128630705394</v>
      </c>
      <c r="O36" s="195">
        <v>71.428571428571431</v>
      </c>
      <c r="P36" s="195">
        <v>0.13831258644536654</v>
      </c>
      <c r="Q36" s="195">
        <v>2.3809523809523809</v>
      </c>
      <c r="R36" s="254">
        <v>17.176024638711208</v>
      </c>
      <c r="S36" s="195">
        <v>3.1120331950207469</v>
      </c>
      <c r="T36" s="195">
        <v>93.333333333333329</v>
      </c>
      <c r="U36" s="192">
        <v>0</v>
      </c>
      <c r="V36" s="192">
        <v>0</v>
      </c>
      <c r="W36" s="254">
        <v>10.514808189226795</v>
      </c>
      <c r="X36" s="195">
        <v>1.7204301075268817</v>
      </c>
      <c r="Y36" s="195">
        <v>100</v>
      </c>
      <c r="Z36" s="195">
        <v>0</v>
      </c>
      <c r="AA36" s="195">
        <v>0</v>
      </c>
      <c r="AB36" s="1125"/>
    </row>
    <row r="37" spans="1:32" s="163" customFormat="1" ht="21.75" customHeight="1" x14ac:dyDescent="0.25">
      <c r="A37" s="181">
        <v>33</v>
      </c>
      <c r="B37" s="191" t="s">
        <v>53</v>
      </c>
      <c r="C37" s="242">
        <v>12.694877505567929</v>
      </c>
      <c r="D37" s="192">
        <v>6.8181818181818175</v>
      </c>
      <c r="E37" s="192">
        <v>83.333333333333343</v>
      </c>
      <c r="F37" s="192">
        <v>0</v>
      </c>
      <c r="G37" s="223">
        <v>0</v>
      </c>
      <c r="H37" s="242">
        <v>24.276169265033406</v>
      </c>
      <c r="I37" s="193">
        <v>1.3513513513513513</v>
      </c>
      <c r="J37" s="193">
        <v>100</v>
      </c>
      <c r="K37" s="192">
        <v>0</v>
      </c>
      <c r="L37" s="192">
        <v>0</v>
      </c>
      <c r="M37" s="248">
        <v>22.828507795100222</v>
      </c>
      <c r="N37" s="194">
        <v>11.111111111111111</v>
      </c>
      <c r="O37" s="195">
        <v>80</v>
      </c>
      <c r="P37" s="195">
        <v>0.74074074074074081</v>
      </c>
      <c r="Q37" s="195">
        <v>6.666666666666667</v>
      </c>
      <c r="R37" s="254">
        <v>32.478632478632477</v>
      </c>
      <c r="S37" s="195">
        <v>6.0606060606060606</v>
      </c>
      <c r="T37" s="195">
        <v>66.666666666666657</v>
      </c>
      <c r="U37" s="192">
        <v>0</v>
      </c>
      <c r="V37" s="192">
        <v>0</v>
      </c>
      <c r="W37" s="254">
        <v>23.738317757009344</v>
      </c>
      <c r="X37" s="195">
        <v>1.8181818181818181</v>
      </c>
      <c r="Y37" s="195">
        <v>100</v>
      </c>
      <c r="Z37" s="195">
        <v>0</v>
      </c>
      <c r="AA37" s="195">
        <v>0</v>
      </c>
      <c r="AB37" s="1125"/>
    </row>
    <row r="38" spans="1:32" s="163" customFormat="1" ht="21.75" customHeight="1" x14ac:dyDescent="0.25">
      <c r="A38" s="181">
        <v>34</v>
      </c>
      <c r="B38" s="191" t="s">
        <v>54</v>
      </c>
      <c r="C38" s="242">
        <v>4.9799196787148592</v>
      </c>
      <c r="D38" s="192">
        <v>4.5454545454545459</v>
      </c>
      <c r="E38" s="192">
        <v>100</v>
      </c>
      <c r="F38" s="192">
        <v>0</v>
      </c>
      <c r="G38" s="223">
        <v>0</v>
      </c>
      <c r="H38" s="242">
        <v>34.69879518072289</v>
      </c>
      <c r="I38" s="193">
        <v>1.3698630136986301</v>
      </c>
      <c r="J38" s="193">
        <v>66.666666666666657</v>
      </c>
      <c r="K38" s="192">
        <v>0</v>
      </c>
      <c r="L38" s="192">
        <v>0</v>
      </c>
      <c r="M38" s="248">
        <v>11.967871485943775</v>
      </c>
      <c r="N38" s="194">
        <v>7.8431372549019605</v>
      </c>
      <c r="O38" s="195">
        <v>100</v>
      </c>
      <c r="P38" s="195">
        <v>0</v>
      </c>
      <c r="Q38" s="195">
        <v>0</v>
      </c>
      <c r="R38" s="254">
        <v>35.648148148148145</v>
      </c>
      <c r="S38" s="195">
        <v>0.67567567567567566</v>
      </c>
      <c r="T38" s="212">
        <v>0</v>
      </c>
      <c r="U38" s="192">
        <v>0</v>
      </c>
      <c r="V38" s="192">
        <v>0</v>
      </c>
      <c r="W38" s="254">
        <v>19.034482758620687</v>
      </c>
      <c r="X38" s="195">
        <v>0.75187969924812026</v>
      </c>
      <c r="Y38" s="195">
        <v>100</v>
      </c>
      <c r="Z38" s="195">
        <v>0</v>
      </c>
      <c r="AA38" s="195">
        <v>0</v>
      </c>
      <c r="AB38" s="1125"/>
    </row>
    <row r="39" spans="1:32" s="163" customFormat="1" ht="21.75" customHeight="1" thickBot="1" x14ac:dyDescent="0.3">
      <c r="A39" s="181">
        <v>35</v>
      </c>
      <c r="B39" s="208" t="s">
        <v>55</v>
      </c>
      <c r="C39" s="244">
        <v>3.1941862430285619</v>
      </c>
      <c r="D39" s="209">
        <v>7.6923076923076925</v>
      </c>
      <c r="E39" s="209">
        <v>84.615384615384613</v>
      </c>
      <c r="F39" s="209">
        <v>0</v>
      </c>
      <c r="G39" s="225">
        <v>0</v>
      </c>
      <c r="H39" s="244">
        <v>12.590839952678722</v>
      </c>
      <c r="I39" s="210">
        <v>2.5761124121779861</v>
      </c>
      <c r="J39" s="210">
        <v>100</v>
      </c>
      <c r="K39" s="209">
        <v>0.23419203747072601</v>
      </c>
      <c r="L39" s="209">
        <v>9.0909090909090917</v>
      </c>
      <c r="M39" s="250">
        <v>12.557039040054082</v>
      </c>
      <c r="N39" s="211">
        <v>6.7503924646781783</v>
      </c>
      <c r="O39" s="212">
        <v>81.395348837209298</v>
      </c>
      <c r="P39" s="212">
        <v>0.15698587127158556</v>
      </c>
      <c r="Q39" s="212">
        <v>2.3255813953488373</v>
      </c>
      <c r="R39" s="257">
        <v>24.798452112221863</v>
      </c>
      <c r="S39" s="212">
        <v>3.6144578313253009</v>
      </c>
      <c r="T39" s="212">
        <v>100</v>
      </c>
      <c r="U39" s="209">
        <v>0.40160642570281119</v>
      </c>
      <c r="V39" s="209">
        <v>11.111111111111111</v>
      </c>
      <c r="W39" s="257">
        <v>17.900219298245617</v>
      </c>
      <c r="X39" s="212">
        <v>1.9607843137254901</v>
      </c>
      <c r="Y39" s="212">
        <v>72.727272727272734</v>
      </c>
      <c r="Z39" s="212">
        <v>0.17825311942959002</v>
      </c>
      <c r="AA39" s="212">
        <v>9.0909090909090917</v>
      </c>
      <c r="AB39" s="1125"/>
      <c r="AF39" s="1120"/>
    </row>
    <row r="40" spans="1:32" s="163" customFormat="1" ht="21.75" customHeight="1" x14ac:dyDescent="0.25">
      <c r="A40" s="181">
        <v>36</v>
      </c>
      <c r="B40" s="232" t="s">
        <v>56</v>
      </c>
      <c r="C40" s="245">
        <v>6.1787794378323628</v>
      </c>
      <c r="D40" s="227">
        <v>9.1428571428571423</v>
      </c>
      <c r="E40" s="227">
        <v>68.75</v>
      </c>
      <c r="F40" s="227">
        <v>0</v>
      </c>
      <c r="G40" s="233">
        <v>0</v>
      </c>
      <c r="H40" s="245">
        <v>10.711572550012662</v>
      </c>
      <c r="I40" s="187">
        <v>4.1322314049586781</v>
      </c>
      <c r="J40" s="187">
        <v>90</v>
      </c>
      <c r="K40" s="227">
        <v>0</v>
      </c>
      <c r="L40" s="227">
        <v>0</v>
      </c>
      <c r="M40" s="251">
        <v>12.788047606989112</v>
      </c>
      <c r="N40" s="234">
        <v>3.8251366120218582</v>
      </c>
      <c r="O40" s="235">
        <v>35.714285714285715</v>
      </c>
      <c r="P40" s="235">
        <v>0</v>
      </c>
      <c r="Q40" s="235">
        <v>0</v>
      </c>
      <c r="R40" s="258">
        <v>25.34672405547585</v>
      </c>
      <c r="S40" s="235">
        <v>3.3950617283950617</v>
      </c>
      <c r="T40" s="235">
        <v>81.818181818181827</v>
      </c>
      <c r="U40" s="227">
        <v>0</v>
      </c>
      <c r="V40" s="227">
        <v>0</v>
      </c>
      <c r="W40" s="258">
        <v>17.757742061936497</v>
      </c>
      <c r="X40" s="235">
        <v>0.5089058524173028</v>
      </c>
      <c r="Y40" s="235">
        <v>100</v>
      </c>
      <c r="Z40" s="235">
        <v>0</v>
      </c>
      <c r="AA40" s="235">
        <v>0</v>
      </c>
      <c r="AB40" s="1125"/>
    </row>
    <row r="41" spans="1:32" s="163" customFormat="1" ht="21.75" customHeight="1" x14ac:dyDescent="0.25">
      <c r="A41" s="181">
        <v>37</v>
      </c>
      <c r="B41" s="191" t="s">
        <v>57</v>
      </c>
      <c r="C41" s="242">
        <v>6.7785805354866131</v>
      </c>
      <c r="D41" s="192">
        <v>6.9230769230769234</v>
      </c>
      <c r="E41" s="192">
        <v>77.777777777777786</v>
      </c>
      <c r="F41" s="192">
        <v>0</v>
      </c>
      <c r="G41" s="223">
        <v>0</v>
      </c>
      <c r="H41" s="242">
        <v>27.666808329791753</v>
      </c>
      <c r="I41" s="193">
        <v>0.96618357487922701</v>
      </c>
      <c r="J41" s="193">
        <v>100</v>
      </c>
      <c r="K41" s="192">
        <v>0</v>
      </c>
      <c r="L41" s="192">
        <v>0</v>
      </c>
      <c r="M41" s="248">
        <v>12.983425414364641</v>
      </c>
      <c r="N41" s="194">
        <v>4.4967880085653107</v>
      </c>
      <c r="O41" s="195">
        <v>90.476190476190482</v>
      </c>
      <c r="P41" s="195">
        <v>0</v>
      </c>
      <c r="Q41" s="195">
        <v>0</v>
      </c>
      <c r="R41" s="254">
        <v>24.969249692496927</v>
      </c>
      <c r="S41" s="195">
        <v>1.6085790884718498</v>
      </c>
      <c r="T41" s="195">
        <v>100</v>
      </c>
      <c r="U41" s="192">
        <v>0.26809651474530832</v>
      </c>
      <c r="V41" s="192">
        <v>16.666666666666664</v>
      </c>
      <c r="W41" s="254">
        <v>18.344039971448964</v>
      </c>
      <c r="X41" s="195">
        <v>0.87527352297592997</v>
      </c>
      <c r="Y41" s="195">
        <v>100</v>
      </c>
      <c r="Z41" s="195">
        <v>0</v>
      </c>
      <c r="AA41" s="195">
        <v>0</v>
      </c>
      <c r="AB41" s="1125"/>
    </row>
    <row r="42" spans="1:32" s="163" customFormat="1" ht="21.75" customHeight="1" x14ac:dyDescent="0.25">
      <c r="A42" s="181">
        <v>38</v>
      </c>
      <c r="B42" s="191" t="s">
        <v>58</v>
      </c>
      <c r="C42" s="242">
        <v>5.9435812339719414</v>
      </c>
      <c r="D42" s="192">
        <v>8.5043988269794717</v>
      </c>
      <c r="E42" s="192">
        <v>86.206896551724128</v>
      </c>
      <c r="F42" s="192">
        <v>0</v>
      </c>
      <c r="G42" s="223">
        <v>0</v>
      </c>
      <c r="H42" s="242">
        <v>9.9411675969226128</v>
      </c>
      <c r="I42" s="193">
        <v>1.9819819819819819</v>
      </c>
      <c r="J42" s="193">
        <v>90.909090909090907</v>
      </c>
      <c r="K42" s="192">
        <v>0</v>
      </c>
      <c r="L42" s="192">
        <v>0</v>
      </c>
      <c r="M42" s="248">
        <v>12.671594508975712</v>
      </c>
      <c r="N42" s="194">
        <v>4.7407407407407405</v>
      </c>
      <c r="O42" s="195">
        <v>75</v>
      </c>
      <c r="P42" s="195">
        <v>0.14814814814814814</v>
      </c>
      <c r="Q42" s="195">
        <v>3.125</v>
      </c>
      <c r="R42" s="254">
        <v>24.79</v>
      </c>
      <c r="S42" s="195">
        <v>2.8520499108734403</v>
      </c>
      <c r="T42" s="195">
        <v>93.75</v>
      </c>
      <c r="U42" s="192">
        <v>0.35650623885918004</v>
      </c>
      <c r="V42" s="192">
        <v>12.5</v>
      </c>
      <c r="W42" s="254">
        <v>18.042593921990907</v>
      </c>
      <c r="X42" s="195">
        <v>1.4970059880239521</v>
      </c>
      <c r="Y42" s="195">
        <v>90</v>
      </c>
      <c r="Z42" s="195">
        <v>0</v>
      </c>
      <c r="AA42" s="195">
        <v>0</v>
      </c>
      <c r="AB42" s="1125"/>
    </row>
    <row r="43" spans="1:32" s="163" customFormat="1" ht="21.75" customHeight="1" x14ac:dyDescent="0.25">
      <c r="A43" s="181">
        <v>39</v>
      </c>
      <c r="B43" s="191" t="s">
        <v>59</v>
      </c>
      <c r="C43" s="242">
        <v>3.6650547213031306</v>
      </c>
      <c r="D43" s="192">
        <v>9.2198581560283674</v>
      </c>
      <c r="E43" s="192">
        <v>100</v>
      </c>
      <c r="F43" s="192">
        <v>0</v>
      </c>
      <c r="G43" s="223">
        <v>0</v>
      </c>
      <c r="H43" s="242">
        <v>10.282514634767116</v>
      </c>
      <c r="I43" s="193">
        <v>0.8595988538681949</v>
      </c>
      <c r="J43" s="193">
        <v>100</v>
      </c>
      <c r="K43" s="192">
        <v>0</v>
      </c>
      <c r="L43" s="192">
        <v>0</v>
      </c>
      <c r="M43" s="248">
        <v>11.326037159582592</v>
      </c>
      <c r="N43" s="194">
        <v>6.5040650406504072</v>
      </c>
      <c r="O43" s="195">
        <v>62.5</v>
      </c>
      <c r="P43" s="195">
        <v>0.54200542005420049</v>
      </c>
      <c r="Q43" s="195">
        <v>8.3333333333333321</v>
      </c>
      <c r="R43" s="254">
        <v>23.297491039426525</v>
      </c>
      <c r="S43" s="195">
        <v>2.0114942528735633</v>
      </c>
      <c r="T43" s="195">
        <v>85.714285714285708</v>
      </c>
      <c r="U43" s="192">
        <v>0.28735632183908044</v>
      </c>
      <c r="V43" s="192">
        <v>14.285714285714285</v>
      </c>
      <c r="W43" s="254">
        <v>16.783831282952548</v>
      </c>
      <c r="X43" s="195">
        <v>1.6528925619834711</v>
      </c>
      <c r="Y43" s="195">
        <v>100</v>
      </c>
      <c r="Z43" s="195">
        <v>0.27548209366391185</v>
      </c>
      <c r="AA43" s="195">
        <v>16.666666666666664</v>
      </c>
      <c r="AB43" s="1125"/>
    </row>
    <row r="44" spans="1:32" s="163" customFormat="1" ht="21.75" customHeight="1" thickBot="1" x14ac:dyDescent="0.3">
      <c r="A44" s="181">
        <v>40</v>
      </c>
      <c r="B44" s="196" t="s">
        <v>60</v>
      </c>
      <c r="C44" s="243">
        <v>9.4883720930232567</v>
      </c>
      <c r="D44" s="197">
        <v>8.5798816568047336</v>
      </c>
      <c r="E44" s="197">
        <v>93.103448275862064</v>
      </c>
      <c r="F44" s="197">
        <v>0</v>
      </c>
      <c r="G44" s="224">
        <v>0</v>
      </c>
      <c r="H44" s="243">
        <v>8.9069767441860463</v>
      </c>
      <c r="I44" s="198">
        <v>0.5988023952095809</v>
      </c>
      <c r="J44" s="198">
        <v>100</v>
      </c>
      <c r="K44" s="197">
        <v>0</v>
      </c>
      <c r="L44" s="197">
        <v>0</v>
      </c>
      <c r="M44" s="249">
        <v>14.651162790697676</v>
      </c>
      <c r="N44" s="199">
        <v>5.5555555555555554</v>
      </c>
      <c r="O44" s="200">
        <v>81.481481481481481</v>
      </c>
      <c r="P44" s="200">
        <v>0</v>
      </c>
      <c r="Q44" s="200">
        <v>0</v>
      </c>
      <c r="R44" s="255">
        <v>22.606258757589913</v>
      </c>
      <c r="S44" s="200">
        <v>3.103448275862069</v>
      </c>
      <c r="T44" s="200">
        <v>88.888888888888886</v>
      </c>
      <c r="U44" s="197">
        <v>0.34482758620689657</v>
      </c>
      <c r="V44" s="197">
        <v>11.111111111111111</v>
      </c>
      <c r="W44" s="255">
        <v>11.625148279952551</v>
      </c>
      <c r="X44" s="200">
        <v>0.77519379844961245</v>
      </c>
      <c r="Y44" s="200">
        <v>100</v>
      </c>
      <c r="Z44" s="200">
        <v>0.38759689922480622</v>
      </c>
      <c r="AA44" s="200">
        <v>50</v>
      </c>
      <c r="AB44" s="1125"/>
    </row>
    <row r="45" spans="1:32" s="163" customFormat="1" ht="21.75" customHeight="1" x14ac:dyDescent="0.25">
      <c r="A45" s="181">
        <v>41</v>
      </c>
      <c r="B45" s="185" t="s">
        <v>61</v>
      </c>
      <c r="C45" s="241">
        <v>18.017159199237369</v>
      </c>
      <c r="D45" s="186">
        <v>10.883280757097792</v>
      </c>
      <c r="E45" s="186">
        <v>92.753623188405797</v>
      </c>
      <c r="F45" s="186">
        <v>0</v>
      </c>
      <c r="G45" s="222">
        <v>0</v>
      </c>
      <c r="H45" s="241">
        <v>33.733205374280232</v>
      </c>
      <c r="I45" s="201">
        <v>1.07421875</v>
      </c>
      <c r="J45" s="201">
        <v>81.818181818181827</v>
      </c>
      <c r="K45" s="186">
        <v>0.1953125</v>
      </c>
      <c r="L45" s="186">
        <v>18.181818181818183</v>
      </c>
      <c r="M45" s="247">
        <v>25.357483317445183</v>
      </c>
      <c r="N45" s="202">
        <v>4.3786982248520712</v>
      </c>
      <c r="O45" s="203">
        <v>78.378378378378372</v>
      </c>
      <c r="P45" s="203">
        <v>0</v>
      </c>
      <c r="Q45" s="203">
        <v>0</v>
      </c>
      <c r="R45" s="256">
        <v>40.707964601769916</v>
      </c>
      <c r="S45" s="203">
        <v>4.833333333333333</v>
      </c>
      <c r="T45" s="203">
        <v>96.551724137931032</v>
      </c>
      <c r="U45" s="186">
        <v>0.33333333333333337</v>
      </c>
      <c r="V45" s="186">
        <v>6.8965517241379306</v>
      </c>
      <c r="W45" s="256">
        <v>29.984662576687114</v>
      </c>
      <c r="X45" s="203">
        <v>2.2503516174402249</v>
      </c>
      <c r="Y45" s="203">
        <v>81.25</v>
      </c>
      <c r="Z45" s="203">
        <v>0.28129395218002812</v>
      </c>
      <c r="AA45" s="203">
        <v>12.5</v>
      </c>
      <c r="AB45" s="1125"/>
    </row>
    <row r="46" spans="1:32" s="163" customFormat="1" ht="21.75" customHeight="1" x14ac:dyDescent="0.25">
      <c r="A46" s="181">
        <v>42</v>
      </c>
      <c r="B46" s="191" t="s">
        <v>62</v>
      </c>
      <c r="C46" s="242">
        <v>12.767624020887727</v>
      </c>
      <c r="D46" s="192">
        <v>10.051546391752577</v>
      </c>
      <c r="E46" s="192">
        <v>69.230769230769226</v>
      </c>
      <c r="F46" s="192">
        <v>0.25773195876288657</v>
      </c>
      <c r="G46" s="223">
        <v>2.5641025641025639</v>
      </c>
      <c r="H46" s="242">
        <v>31.462140992167104</v>
      </c>
      <c r="I46" s="193">
        <v>1.9252548131370328</v>
      </c>
      <c r="J46" s="193">
        <v>94.117647058823522</v>
      </c>
      <c r="K46" s="192">
        <v>0.11325028312570783</v>
      </c>
      <c r="L46" s="192">
        <v>5.8823529411764701</v>
      </c>
      <c r="M46" s="248">
        <v>18.955613577023499</v>
      </c>
      <c r="N46" s="194">
        <v>7.7338129496402885</v>
      </c>
      <c r="O46" s="195">
        <v>67.441860465116278</v>
      </c>
      <c r="P46" s="195">
        <v>0.71942446043165476</v>
      </c>
      <c r="Q46" s="195">
        <v>9.3023255813953494</v>
      </c>
      <c r="R46" s="254">
        <v>32.983744100681697</v>
      </c>
      <c r="S46" s="195">
        <v>0.94562647754137119</v>
      </c>
      <c r="T46" s="195">
        <v>100</v>
      </c>
      <c r="U46" s="192">
        <v>0</v>
      </c>
      <c r="V46" s="192">
        <v>0</v>
      </c>
      <c r="W46" s="254">
        <v>23.933128024637043</v>
      </c>
      <c r="X46" s="195">
        <v>0.6085192697768762</v>
      </c>
      <c r="Y46" s="195">
        <v>100</v>
      </c>
      <c r="Z46" s="195">
        <v>0</v>
      </c>
      <c r="AA46" s="195">
        <v>0</v>
      </c>
      <c r="AB46" s="1125"/>
    </row>
    <row r="47" spans="1:32" s="163" customFormat="1" ht="21.75" customHeight="1" thickBot="1" x14ac:dyDescent="0.3">
      <c r="A47" s="181">
        <v>43</v>
      </c>
      <c r="B47" s="208" t="s">
        <v>63</v>
      </c>
      <c r="C47" s="244">
        <v>5.0861825374399547</v>
      </c>
      <c r="D47" s="209">
        <v>7.9545454545454541</v>
      </c>
      <c r="E47" s="209">
        <v>85.714285714285708</v>
      </c>
      <c r="F47" s="209">
        <v>0</v>
      </c>
      <c r="G47" s="225">
        <v>0</v>
      </c>
      <c r="H47" s="244">
        <v>23.848544786662899</v>
      </c>
      <c r="I47" s="210">
        <v>1.2841091492776886</v>
      </c>
      <c r="J47" s="210">
        <v>100</v>
      </c>
      <c r="K47" s="209">
        <v>0</v>
      </c>
      <c r="L47" s="209">
        <v>0</v>
      </c>
      <c r="M47" s="250">
        <v>12.489403786380333</v>
      </c>
      <c r="N47" s="211">
        <v>7.5</v>
      </c>
      <c r="O47" s="212">
        <v>0</v>
      </c>
      <c r="P47" s="212">
        <v>0</v>
      </c>
      <c r="Q47" s="212">
        <v>0</v>
      </c>
      <c r="R47" s="257">
        <v>31.404958677685951</v>
      </c>
      <c r="S47" s="212">
        <v>3.0303030303030303</v>
      </c>
      <c r="T47" s="212">
        <v>100</v>
      </c>
      <c r="U47" s="209">
        <v>0</v>
      </c>
      <c r="V47" s="209">
        <v>0</v>
      </c>
      <c r="W47" s="257">
        <v>10.577819198508854</v>
      </c>
      <c r="X47" s="212">
        <v>2.7397260273972601</v>
      </c>
      <c r="Y47" s="212">
        <v>83.333333333333343</v>
      </c>
      <c r="Z47" s="212">
        <v>0</v>
      </c>
      <c r="AA47" s="212">
        <v>0</v>
      </c>
      <c r="AB47" s="1125"/>
    </row>
    <row r="48" spans="1:32" s="163" customFormat="1" ht="21.75" customHeight="1" thickBot="1" x14ac:dyDescent="0.3">
      <c r="A48" s="38"/>
      <c r="B48" s="213" t="s">
        <v>124</v>
      </c>
      <c r="C48" s="246">
        <v>4.6827546420783994</v>
      </c>
      <c r="D48" s="214">
        <v>7.4943492824269491</v>
      </c>
      <c r="E48" s="214">
        <v>90.261627906976756</v>
      </c>
      <c r="F48" s="214">
        <v>6.2634459845864771E-2</v>
      </c>
      <c r="G48" s="226">
        <v>0.8357558139534883</v>
      </c>
      <c r="H48" s="246">
        <v>11.034008709953087</v>
      </c>
      <c r="I48" s="215">
        <v>1.635964079329336</v>
      </c>
      <c r="J48" s="215">
        <v>93.28358208955224</v>
      </c>
      <c r="K48" s="214">
        <v>6.5112998182262127E-2</v>
      </c>
      <c r="L48" s="214">
        <v>3.9800995024875623</v>
      </c>
      <c r="M48" s="252">
        <v>10.106383498776408</v>
      </c>
      <c r="N48" s="216">
        <v>5.4935467789287094</v>
      </c>
      <c r="O48" s="217">
        <v>81.572977060751199</v>
      </c>
      <c r="P48" s="217">
        <v>0.13709632748019721</v>
      </c>
      <c r="Q48" s="217">
        <v>2.4955886059994956</v>
      </c>
      <c r="R48" s="259">
        <v>17.126703816223419</v>
      </c>
      <c r="S48" s="217">
        <v>3.7329098442947628</v>
      </c>
      <c r="T48" s="217">
        <v>94.572127139364298</v>
      </c>
      <c r="U48" s="214">
        <v>0.29571217348447509</v>
      </c>
      <c r="V48" s="214">
        <v>7.9217603911980436</v>
      </c>
      <c r="W48" s="259">
        <v>12.229132738195753</v>
      </c>
      <c r="X48" s="217">
        <v>1.302634363097757</v>
      </c>
      <c r="Y48" s="217">
        <v>91.065989847715727</v>
      </c>
      <c r="Z48" s="217">
        <v>0.10976512907321202</v>
      </c>
      <c r="AA48" s="217">
        <v>8.4263959390862944</v>
      </c>
      <c r="AB48" s="1125"/>
    </row>
    <row r="49" spans="1:28" s="163" customFormat="1" ht="44.5" customHeight="1" x14ac:dyDescent="0.25">
      <c r="A49" s="38"/>
      <c r="B49" s="1121"/>
      <c r="C49" s="1115"/>
      <c r="D49" s="1115"/>
      <c r="E49" s="1115"/>
      <c r="F49" s="1115"/>
      <c r="G49" s="1115"/>
      <c r="H49" s="1115"/>
      <c r="I49" s="1116"/>
      <c r="J49" s="1116"/>
      <c r="K49" s="1115"/>
      <c r="L49" s="1115"/>
      <c r="M49" s="1117"/>
      <c r="N49" s="1117"/>
      <c r="O49" s="1118"/>
      <c r="P49" s="1118"/>
      <c r="Q49" s="1118"/>
      <c r="R49" s="1119"/>
      <c r="S49" s="1118"/>
      <c r="T49" s="1118"/>
      <c r="U49" s="1115"/>
      <c r="V49" s="1143" t="s">
        <v>266</v>
      </c>
      <c r="W49" s="1144"/>
      <c r="X49" s="1144"/>
      <c r="Y49" s="1144"/>
      <c r="Z49" s="1144"/>
      <c r="AA49" s="1144"/>
      <c r="AB49" s="1125"/>
    </row>
  </sheetData>
  <sheetProtection sheet="1" objects="1" scenarios="1"/>
  <sortState ref="A1:AA49">
    <sortCondition ref="A4:A46"/>
  </sortState>
  <mergeCells count="8">
    <mergeCell ref="V49:AA49"/>
    <mergeCell ref="B1:AA1"/>
    <mergeCell ref="B3:B4"/>
    <mergeCell ref="H3:L3"/>
    <mergeCell ref="M3:Q3"/>
    <mergeCell ref="R3:V3"/>
    <mergeCell ref="W3:AA3"/>
    <mergeCell ref="C3:G3"/>
  </mergeCells>
  <phoneticPr fontId="2"/>
  <printOptions horizontalCentered="1"/>
  <pageMargins left="0.7" right="0.7" top="0.75" bottom="0.75" header="0.3" footer="0.3"/>
  <pageSetup paperSize="8" scale="6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P57"/>
  <sheetViews>
    <sheetView zoomScale="30" zoomScaleNormal="30" zoomScaleSheetLayoutView="50" workbookViewId="0">
      <pane xSplit="1" ySplit="3" topLeftCell="B4" activePane="bottomRight" state="frozen"/>
      <selection activeCell="T18" sqref="T18"/>
      <selection pane="topRight" activeCell="T18" sqref="T18"/>
      <selection pane="bottomLeft" activeCell="T18" sqref="T18"/>
      <selection pane="bottomRight" sqref="A1:A3"/>
    </sheetView>
  </sheetViews>
  <sheetFormatPr defaultColWidth="9" defaultRowHeight="19" x14ac:dyDescent="0.2"/>
  <cols>
    <col min="1" max="1" width="30.6328125" style="261" customWidth="1"/>
    <col min="2" max="3" width="12.6328125" style="261" customWidth="1"/>
    <col min="4" max="4" width="15.36328125" style="261" customWidth="1"/>
    <col min="5" max="7" width="12.6328125" style="261" customWidth="1"/>
    <col min="8" max="10" width="12.6328125" style="437" customWidth="1"/>
    <col min="11" max="13" width="12.6328125" style="261" customWidth="1"/>
    <col min="14" max="16" width="12.6328125" style="437" customWidth="1"/>
    <col min="17" max="19" width="12.6328125" style="261" customWidth="1"/>
    <col min="20" max="22" width="9.6328125" style="438" customWidth="1"/>
    <col min="23" max="23" width="12.90625" style="261" customWidth="1"/>
    <col min="24" max="35" width="9.6328125" style="261" customWidth="1"/>
    <col min="36" max="38" width="12.6328125" style="261" customWidth="1"/>
    <col min="39" max="41" width="9.453125" style="261" customWidth="1"/>
    <col min="42" max="50" width="12.6328125" style="261" customWidth="1"/>
    <col min="51" max="56" width="9.6328125" style="261" customWidth="1"/>
    <col min="57" max="68" width="12.6328125" style="261" customWidth="1"/>
    <col min="69" max="16384" width="9" style="261"/>
  </cols>
  <sheetData>
    <row r="1" spans="1:68" ht="37.5" customHeight="1" x14ac:dyDescent="0.2">
      <c r="A1" s="1188" t="s">
        <v>275</v>
      </c>
      <c r="B1" s="1191" t="s">
        <v>125</v>
      </c>
      <c r="C1" s="1192"/>
      <c r="D1" s="1193"/>
      <c r="E1" s="1197" t="s">
        <v>126</v>
      </c>
      <c r="F1" s="1198"/>
      <c r="G1" s="1198"/>
      <c r="H1" s="1201" t="s">
        <v>130</v>
      </c>
      <c r="I1" s="1202"/>
      <c r="J1" s="1203"/>
      <c r="K1" s="1207" t="s">
        <v>127</v>
      </c>
      <c r="L1" s="1208"/>
      <c r="M1" s="1209"/>
      <c r="N1" s="1201" t="s">
        <v>131</v>
      </c>
      <c r="O1" s="1202"/>
      <c r="P1" s="1203"/>
      <c r="Q1" s="1207" t="s">
        <v>128</v>
      </c>
      <c r="R1" s="1208"/>
      <c r="S1" s="1213"/>
      <c r="T1" s="1182" t="s">
        <v>228</v>
      </c>
      <c r="U1" s="1183"/>
      <c r="V1" s="1183"/>
      <c r="W1" s="1184"/>
      <c r="X1" s="1215" t="s">
        <v>16</v>
      </c>
      <c r="Y1" s="1216"/>
      <c r="Z1" s="1217"/>
      <c r="AA1" s="1221" t="s">
        <v>17</v>
      </c>
      <c r="AB1" s="1222"/>
      <c r="AC1" s="1223"/>
      <c r="AD1" s="1221" t="s">
        <v>86</v>
      </c>
      <c r="AE1" s="1222"/>
      <c r="AF1" s="1227"/>
      <c r="AG1" s="1182" t="s">
        <v>248</v>
      </c>
      <c r="AH1" s="1183"/>
      <c r="AI1" s="1184"/>
      <c r="AJ1" s="1154" t="s">
        <v>249</v>
      </c>
      <c r="AK1" s="1155"/>
      <c r="AL1" s="1156"/>
      <c r="AM1" s="1160" t="s">
        <v>80</v>
      </c>
      <c r="AN1" s="1161"/>
      <c r="AO1" s="1162"/>
      <c r="AP1" s="1166" t="s">
        <v>81</v>
      </c>
      <c r="AQ1" s="1161"/>
      <c r="AR1" s="1162"/>
      <c r="AS1" s="1166" t="s">
        <v>82</v>
      </c>
      <c r="AT1" s="1161"/>
      <c r="AU1" s="1162"/>
      <c r="AV1" s="1166" t="s">
        <v>90</v>
      </c>
      <c r="AW1" s="1161"/>
      <c r="AX1" s="1162"/>
      <c r="AY1" s="1166" t="s">
        <v>83</v>
      </c>
      <c r="AZ1" s="1161"/>
      <c r="BA1" s="1162"/>
      <c r="BB1" s="1168" t="s">
        <v>91</v>
      </c>
      <c r="BC1" s="1169"/>
      <c r="BD1" s="1170"/>
      <c r="BE1" s="1166" t="s">
        <v>92</v>
      </c>
      <c r="BF1" s="1161"/>
      <c r="BG1" s="1162"/>
      <c r="BH1" s="1166" t="s">
        <v>93</v>
      </c>
      <c r="BI1" s="1161"/>
      <c r="BJ1" s="1174"/>
      <c r="BK1" s="1176" t="s">
        <v>229</v>
      </c>
      <c r="BL1" s="1177"/>
      <c r="BM1" s="1178"/>
      <c r="BN1" s="1176" t="s">
        <v>230</v>
      </c>
      <c r="BO1" s="1177"/>
      <c r="BP1" s="1178"/>
    </row>
    <row r="2" spans="1:68" ht="37.5" customHeight="1" x14ac:dyDescent="0.2">
      <c r="A2" s="1189"/>
      <c r="B2" s="1194"/>
      <c r="C2" s="1195"/>
      <c r="D2" s="1196"/>
      <c r="E2" s="1199"/>
      <c r="F2" s="1200"/>
      <c r="G2" s="1200"/>
      <c r="H2" s="1204"/>
      <c r="I2" s="1205"/>
      <c r="J2" s="1206"/>
      <c r="K2" s="1210"/>
      <c r="L2" s="1211"/>
      <c r="M2" s="1212"/>
      <c r="N2" s="1204"/>
      <c r="O2" s="1205"/>
      <c r="P2" s="1206"/>
      <c r="Q2" s="1210"/>
      <c r="R2" s="1211"/>
      <c r="S2" s="1214"/>
      <c r="T2" s="1185"/>
      <c r="U2" s="1186"/>
      <c r="V2" s="1186"/>
      <c r="W2" s="1187"/>
      <c r="X2" s="1218"/>
      <c r="Y2" s="1219"/>
      <c r="Z2" s="1220"/>
      <c r="AA2" s="1224"/>
      <c r="AB2" s="1225"/>
      <c r="AC2" s="1226"/>
      <c r="AD2" s="1224"/>
      <c r="AE2" s="1225"/>
      <c r="AF2" s="1228"/>
      <c r="AG2" s="1185"/>
      <c r="AH2" s="1186"/>
      <c r="AI2" s="1187"/>
      <c r="AJ2" s="1157"/>
      <c r="AK2" s="1158"/>
      <c r="AL2" s="1159"/>
      <c r="AM2" s="1163"/>
      <c r="AN2" s="1164"/>
      <c r="AO2" s="1165"/>
      <c r="AP2" s="1167"/>
      <c r="AQ2" s="1164"/>
      <c r="AR2" s="1165"/>
      <c r="AS2" s="1167"/>
      <c r="AT2" s="1164"/>
      <c r="AU2" s="1165"/>
      <c r="AV2" s="1167"/>
      <c r="AW2" s="1164"/>
      <c r="AX2" s="1165"/>
      <c r="AY2" s="1167"/>
      <c r="AZ2" s="1164"/>
      <c r="BA2" s="1165"/>
      <c r="BB2" s="1171"/>
      <c r="BC2" s="1172"/>
      <c r="BD2" s="1173"/>
      <c r="BE2" s="1167"/>
      <c r="BF2" s="1164"/>
      <c r="BG2" s="1165"/>
      <c r="BH2" s="1167"/>
      <c r="BI2" s="1164"/>
      <c r="BJ2" s="1175"/>
      <c r="BK2" s="1179"/>
      <c r="BL2" s="1180"/>
      <c r="BM2" s="1181"/>
      <c r="BN2" s="1179"/>
      <c r="BO2" s="1180"/>
      <c r="BP2" s="1181"/>
    </row>
    <row r="3" spans="1:68" ht="31.5" customHeight="1" thickBot="1" x14ac:dyDescent="0.25">
      <c r="A3" s="1190"/>
      <c r="B3" s="262" t="s">
        <v>120</v>
      </c>
      <c r="C3" s="263" t="s">
        <v>121</v>
      </c>
      <c r="D3" s="264" t="s">
        <v>24</v>
      </c>
      <c r="E3" s="265" t="s">
        <v>120</v>
      </c>
      <c r="F3" s="266" t="s">
        <v>121</v>
      </c>
      <c r="G3" s="267" t="s">
        <v>24</v>
      </c>
      <c r="H3" s="268" t="s">
        <v>64</v>
      </c>
      <c r="I3" s="269" t="s">
        <v>65</v>
      </c>
      <c r="J3" s="270" t="s">
        <v>18</v>
      </c>
      <c r="K3" s="271" t="s">
        <v>120</v>
      </c>
      <c r="L3" s="272" t="s">
        <v>121</v>
      </c>
      <c r="M3" s="273" t="s">
        <v>24</v>
      </c>
      <c r="N3" s="268" t="s">
        <v>64</v>
      </c>
      <c r="O3" s="269" t="s">
        <v>65</v>
      </c>
      <c r="P3" s="270" t="s">
        <v>18</v>
      </c>
      <c r="Q3" s="271" t="s">
        <v>120</v>
      </c>
      <c r="R3" s="272" t="s">
        <v>121</v>
      </c>
      <c r="S3" s="274" t="s">
        <v>24</v>
      </c>
      <c r="T3" s="275" t="s">
        <v>120</v>
      </c>
      <c r="U3" s="276" t="s">
        <v>121</v>
      </c>
      <c r="V3" s="276" t="s">
        <v>24</v>
      </c>
      <c r="W3" s="270" t="s">
        <v>227</v>
      </c>
      <c r="X3" s="277" t="s">
        <v>120</v>
      </c>
      <c r="Y3" s="278" t="s">
        <v>121</v>
      </c>
      <c r="Z3" s="279" t="s">
        <v>24</v>
      </c>
      <c r="AA3" s="280" t="s">
        <v>120</v>
      </c>
      <c r="AB3" s="281" t="s">
        <v>121</v>
      </c>
      <c r="AC3" s="282" t="s">
        <v>24</v>
      </c>
      <c r="AD3" s="280" t="s">
        <v>120</v>
      </c>
      <c r="AE3" s="281" t="s">
        <v>121</v>
      </c>
      <c r="AF3" s="283" t="s">
        <v>24</v>
      </c>
      <c r="AG3" s="284" t="s">
        <v>120</v>
      </c>
      <c r="AH3" s="285" t="s">
        <v>121</v>
      </c>
      <c r="AI3" s="286" t="s">
        <v>24</v>
      </c>
      <c r="AJ3" s="287" t="s">
        <v>120</v>
      </c>
      <c r="AK3" s="288" t="s">
        <v>121</v>
      </c>
      <c r="AL3" s="289" t="s">
        <v>24</v>
      </c>
      <c r="AM3" s="290" t="s">
        <v>120</v>
      </c>
      <c r="AN3" s="291" t="s">
        <v>121</v>
      </c>
      <c r="AO3" s="292" t="s">
        <v>24</v>
      </c>
      <c r="AP3" s="293" t="s">
        <v>120</v>
      </c>
      <c r="AQ3" s="291" t="s">
        <v>121</v>
      </c>
      <c r="AR3" s="292" t="s">
        <v>24</v>
      </c>
      <c r="AS3" s="293" t="s">
        <v>120</v>
      </c>
      <c r="AT3" s="291" t="s">
        <v>121</v>
      </c>
      <c r="AU3" s="292" t="s">
        <v>24</v>
      </c>
      <c r="AV3" s="293" t="s">
        <v>120</v>
      </c>
      <c r="AW3" s="291" t="s">
        <v>121</v>
      </c>
      <c r="AX3" s="292" t="s">
        <v>24</v>
      </c>
      <c r="AY3" s="293" t="s">
        <v>120</v>
      </c>
      <c r="AZ3" s="291" t="s">
        <v>121</v>
      </c>
      <c r="BA3" s="292" t="s">
        <v>24</v>
      </c>
      <c r="BB3" s="294" t="s">
        <v>120</v>
      </c>
      <c r="BC3" s="295" t="s">
        <v>121</v>
      </c>
      <c r="BD3" s="296" t="s">
        <v>24</v>
      </c>
      <c r="BE3" s="293" t="s">
        <v>120</v>
      </c>
      <c r="BF3" s="291" t="s">
        <v>121</v>
      </c>
      <c r="BG3" s="292" t="s">
        <v>24</v>
      </c>
      <c r="BH3" s="293" t="s">
        <v>120</v>
      </c>
      <c r="BI3" s="291" t="s">
        <v>121</v>
      </c>
      <c r="BJ3" s="297" t="s">
        <v>24</v>
      </c>
      <c r="BK3" s="298" t="s">
        <v>120</v>
      </c>
      <c r="BL3" s="299" t="s">
        <v>121</v>
      </c>
      <c r="BM3" s="300" t="s">
        <v>24</v>
      </c>
      <c r="BN3" s="298" t="s">
        <v>120</v>
      </c>
      <c r="BO3" s="299" t="s">
        <v>121</v>
      </c>
      <c r="BP3" s="300" t="s">
        <v>24</v>
      </c>
    </row>
    <row r="4" spans="1:68" s="1128" customFormat="1" ht="28.5" customHeight="1" thickBot="1" x14ac:dyDescent="0.25">
      <c r="A4" s="301" t="s">
        <v>124</v>
      </c>
      <c r="B4" s="302">
        <v>17129</v>
      </c>
      <c r="C4" s="303">
        <v>19592</v>
      </c>
      <c r="D4" s="304">
        <v>36721</v>
      </c>
      <c r="E4" s="302">
        <v>1700</v>
      </c>
      <c r="F4" s="303">
        <v>1052</v>
      </c>
      <c r="G4" s="305">
        <v>2752</v>
      </c>
      <c r="H4" s="1048">
        <v>9.9246891237083315</v>
      </c>
      <c r="I4" s="1049">
        <v>5.3695385871784396</v>
      </c>
      <c r="J4" s="1050">
        <v>7.4943492824269491</v>
      </c>
      <c r="K4" s="302">
        <v>1511</v>
      </c>
      <c r="L4" s="303">
        <v>973</v>
      </c>
      <c r="M4" s="308">
        <v>2484</v>
      </c>
      <c r="N4" s="1048">
        <v>88.882352941176464</v>
      </c>
      <c r="O4" s="1049">
        <v>92.49049429657795</v>
      </c>
      <c r="P4" s="1050">
        <v>90.261627906976756</v>
      </c>
      <c r="Q4" s="302">
        <v>109</v>
      </c>
      <c r="R4" s="303">
        <v>103</v>
      </c>
      <c r="S4" s="304">
        <v>212</v>
      </c>
      <c r="T4" s="302">
        <v>18</v>
      </c>
      <c r="U4" s="303">
        <v>5</v>
      </c>
      <c r="V4" s="303">
        <v>23</v>
      </c>
      <c r="W4" s="309">
        <v>6.2634459845864771E-2</v>
      </c>
      <c r="X4" s="302">
        <v>13</v>
      </c>
      <c r="Y4" s="303">
        <v>5</v>
      </c>
      <c r="Z4" s="308">
        <v>18</v>
      </c>
      <c r="AA4" s="310">
        <v>4</v>
      </c>
      <c r="AB4" s="303">
        <v>0</v>
      </c>
      <c r="AC4" s="308">
        <v>4</v>
      </c>
      <c r="AD4" s="310">
        <v>1</v>
      </c>
      <c r="AE4" s="303">
        <v>0</v>
      </c>
      <c r="AF4" s="304">
        <v>1</v>
      </c>
      <c r="AG4" s="302">
        <v>5</v>
      </c>
      <c r="AH4" s="303">
        <v>3</v>
      </c>
      <c r="AI4" s="304">
        <v>8</v>
      </c>
      <c r="AJ4" s="302">
        <v>1379</v>
      </c>
      <c r="AK4" s="303">
        <v>862</v>
      </c>
      <c r="AL4" s="304">
        <v>2241</v>
      </c>
      <c r="AM4" s="302">
        <v>6</v>
      </c>
      <c r="AN4" s="303">
        <v>3</v>
      </c>
      <c r="AO4" s="308">
        <v>9</v>
      </c>
      <c r="AP4" s="310">
        <v>113</v>
      </c>
      <c r="AQ4" s="303">
        <v>106</v>
      </c>
      <c r="AR4" s="308">
        <v>219</v>
      </c>
      <c r="AS4" s="310">
        <v>33</v>
      </c>
      <c r="AT4" s="303">
        <v>30</v>
      </c>
      <c r="AU4" s="308">
        <v>63</v>
      </c>
      <c r="AV4" s="310">
        <v>21</v>
      </c>
      <c r="AW4" s="303">
        <v>19</v>
      </c>
      <c r="AX4" s="308">
        <v>40</v>
      </c>
      <c r="AY4" s="310">
        <v>7</v>
      </c>
      <c r="AZ4" s="303">
        <v>0</v>
      </c>
      <c r="BA4" s="308">
        <v>7</v>
      </c>
      <c r="BB4" s="310">
        <v>1</v>
      </c>
      <c r="BC4" s="303">
        <v>1</v>
      </c>
      <c r="BD4" s="308">
        <v>2</v>
      </c>
      <c r="BE4" s="310">
        <v>73</v>
      </c>
      <c r="BF4" s="303">
        <v>22</v>
      </c>
      <c r="BG4" s="308">
        <v>95</v>
      </c>
      <c r="BH4" s="310">
        <v>1211</v>
      </c>
      <c r="BI4" s="303">
        <v>733</v>
      </c>
      <c r="BJ4" s="304">
        <v>1944</v>
      </c>
      <c r="BK4" s="302">
        <v>108</v>
      </c>
      <c r="BL4" s="303">
        <v>53</v>
      </c>
      <c r="BM4" s="304">
        <v>161</v>
      </c>
      <c r="BN4" s="302">
        <v>81</v>
      </c>
      <c r="BO4" s="303">
        <v>26</v>
      </c>
      <c r="BP4" s="304">
        <v>107</v>
      </c>
    </row>
    <row r="5" spans="1:68" ht="28.5" customHeight="1" x14ac:dyDescent="0.2">
      <c r="A5" s="311" t="s">
        <v>122</v>
      </c>
      <c r="B5" s="1108">
        <v>2708</v>
      </c>
      <c r="C5" s="1109">
        <v>4558</v>
      </c>
      <c r="D5" s="312">
        <v>7266</v>
      </c>
      <c r="E5" s="313">
        <v>279</v>
      </c>
      <c r="F5" s="314">
        <v>249</v>
      </c>
      <c r="G5" s="315">
        <v>528</v>
      </c>
      <c r="H5" s="988">
        <v>10.302806499261449</v>
      </c>
      <c r="I5" s="989">
        <v>5.4629223343571747</v>
      </c>
      <c r="J5" s="990">
        <v>7.2667217175887702</v>
      </c>
      <c r="K5" s="319">
        <v>258</v>
      </c>
      <c r="L5" s="320">
        <v>238</v>
      </c>
      <c r="M5" s="321">
        <v>496</v>
      </c>
      <c r="N5" s="988">
        <v>92.473118279569889</v>
      </c>
      <c r="O5" s="989">
        <v>95.582329317269071</v>
      </c>
      <c r="P5" s="990">
        <v>93.939393939393938</v>
      </c>
      <c r="Q5" s="322">
        <v>14</v>
      </c>
      <c r="R5" s="323">
        <v>28</v>
      </c>
      <c r="S5" s="324">
        <v>42</v>
      </c>
      <c r="T5" s="325">
        <v>5</v>
      </c>
      <c r="U5" s="326">
        <v>2</v>
      </c>
      <c r="V5" s="327">
        <v>7</v>
      </c>
      <c r="W5" s="328">
        <v>9.6339113680154145E-2</v>
      </c>
      <c r="X5" s="329">
        <v>4</v>
      </c>
      <c r="Y5" s="330">
        <v>2</v>
      </c>
      <c r="Z5" s="331">
        <v>6</v>
      </c>
      <c r="AA5" s="332">
        <v>1</v>
      </c>
      <c r="AB5" s="320">
        <v>0</v>
      </c>
      <c r="AC5" s="321">
        <v>1</v>
      </c>
      <c r="AD5" s="332">
        <v>0</v>
      </c>
      <c r="AE5" s="320">
        <v>0</v>
      </c>
      <c r="AF5" s="324">
        <v>0</v>
      </c>
      <c r="AG5" s="333">
        <v>1</v>
      </c>
      <c r="AH5" s="334">
        <v>0</v>
      </c>
      <c r="AI5" s="324">
        <v>1</v>
      </c>
      <c r="AJ5" s="335">
        <v>238</v>
      </c>
      <c r="AK5" s="336">
        <v>208</v>
      </c>
      <c r="AL5" s="337">
        <v>446</v>
      </c>
      <c r="AM5" s="338">
        <v>3</v>
      </c>
      <c r="AN5" s="339">
        <v>0</v>
      </c>
      <c r="AO5" s="340">
        <v>3</v>
      </c>
      <c r="AP5" s="341">
        <v>21</v>
      </c>
      <c r="AQ5" s="339">
        <v>28</v>
      </c>
      <c r="AR5" s="340">
        <v>49</v>
      </c>
      <c r="AS5" s="341">
        <v>7</v>
      </c>
      <c r="AT5" s="339">
        <v>8</v>
      </c>
      <c r="AU5" s="340">
        <v>15</v>
      </c>
      <c r="AV5" s="341">
        <v>0</v>
      </c>
      <c r="AW5" s="339">
        <v>2</v>
      </c>
      <c r="AX5" s="340">
        <v>2</v>
      </c>
      <c r="AY5" s="341">
        <v>1</v>
      </c>
      <c r="AZ5" s="339">
        <v>0</v>
      </c>
      <c r="BA5" s="340">
        <v>1</v>
      </c>
      <c r="BB5" s="342">
        <v>0</v>
      </c>
      <c r="BC5" s="343">
        <v>0</v>
      </c>
      <c r="BD5" s="340">
        <v>0</v>
      </c>
      <c r="BE5" s="341">
        <v>7</v>
      </c>
      <c r="BF5" s="339">
        <v>5</v>
      </c>
      <c r="BG5" s="340">
        <v>12</v>
      </c>
      <c r="BH5" s="344">
        <v>200</v>
      </c>
      <c r="BI5" s="345">
        <v>166</v>
      </c>
      <c r="BJ5" s="346">
        <v>366</v>
      </c>
      <c r="BK5" s="347">
        <v>8</v>
      </c>
      <c r="BL5" s="348">
        <v>6</v>
      </c>
      <c r="BM5" s="324">
        <v>14</v>
      </c>
      <c r="BN5" s="347">
        <v>13</v>
      </c>
      <c r="BO5" s="348">
        <v>5</v>
      </c>
      <c r="BP5" s="349">
        <v>18</v>
      </c>
    </row>
    <row r="6" spans="1:68" ht="28.5" customHeight="1" x14ac:dyDescent="0.2">
      <c r="A6" s="350" t="s">
        <v>67</v>
      </c>
      <c r="B6" s="351">
        <v>692</v>
      </c>
      <c r="C6" s="352">
        <v>802</v>
      </c>
      <c r="D6" s="353">
        <v>1494</v>
      </c>
      <c r="E6" s="354">
        <v>77</v>
      </c>
      <c r="F6" s="355">
        <v>51</v>
      </c>
      <c r="G6" s="356">
        <v>128</v>
      </c>
      <c r="H6" s="316">
        <v>11.127167630057803</v>
      </c>
      <c r="I6" s="317">
        <v>6.3591022443890273</v>
      </c>
      <c r="J6" s="318">
        <v>8.5676037483266398</v>
      </c>
      <c r="K6" s="360">
        <v>72</v>
      </c>
      <c r="L6" s="361">
        <v>49</v>
      </c>
      <c r="M6" s="362">
        <v>121</v>
      </c>
      <c r="N6" s="316">
        <v>93.506493506493499</v>
      </c>
      <c r="O6" s="317">
        <v>96.078431372549019</v>
      </c>
      <c r="P6" s="318">
        <v>94.53125</v>
      </c>
      <c r="Q6" s="363">
        <v>7</v>
      </c>
      <c r="R6" s="364">
        <v>8</v>
      </c>
      <c r="S6" s="365">
        <v>15</v>
      </c>
      <c r="T6" s="366">
        <v>0</v>
      </c>
      <c r="U6" s="367">
        <v>0</v>
      </c>
      <c r="V6" s="368">
        <v>0</v>
      </c>
      <c r="W6" s="328">
        <v>0</v>
      </c>
      <c r="X6" s="370">
        <v>0</v>
      </c>
      <c r="Y6" s="371">
        <v>0</v>
      </c>
      <c r="Z6" s="372">
        <v>0</v>
      </c>
      <c r="AA6" s="373">
        <v>0</v>
      </c>
      <c r="AB6" s="361">
        <v>0</v>
      </c>
      <c r="AC6" s="362">
        <v>0</v>
      </c>
      <c r="AD6" s="373">
        <v>0</v>
      </c>
      <c r="AE6" s="361">
        <v>0</v>
      </c>
      <c r="AF6" s="365">
        <v>0</v>
      </c>
      <c r="AG6" s="363">
        <v>2</v>
      </c>
      <c r="AH6" s="364">
        <v>0</v>
      </c>
      <c r="AI6" s="365">
        <v>2</v>
      </c>
      <c r="AJ6" s="374">
        <v>63</v>
      </c>
      <c r="AK6" s="375">
        <v>41</v>
      </c>
      <c r="AL6" s="376">
        <v>104</v>
      </c>
      <c r="AM6" s="377">
        <v>0</v>
      </c>
      <c r="AN6" s="378">
        <v>1</v>
      </c>
      <c r="AO6" s="379">
        <v>1</v>
      </c>
      <c r="AP6" s="380">
        <v>5</v>
      </c>
      <c r="AQ6" s="378">
        <v>5</v>
      </c>
      <c r="AR6" s="379">
        <v>10</v>
      </c>
      <c r="AS6" s="380">
        <v>1</v>
      </c>
      <c r="AT6" s="378">
        <v>1</v>
      </c>
      <c r="AU6" s="379">
        <v>2</v>
      </c>
      <c r="AV6" s="380">
        <v>2</v>
      </c>
      <c r="AW6" s="378">
        <v>3</v>
      </c>
      <c r="AX6" s="379">
        <v>5</v>
      </c>
      <c r="AY6" s="380">
        <v>0</v>
      </c>
      <c r="AZ6" s="378">
        <v>0</v>
      </c>
      <c r="BA6" s="379">
        <v>0</v>
      </c>
      <c r="BB6" s="381">
        <v>1</v>
      </c>
      <c r="BC6" s="382">
        <v>1</v>
      </c>
      <c r="BD6" s="379">
        <v>2</v>
      </c>
      <c r="BE6" s="380">
        <v>4</v>
      </c>
      <c r="BF6" s="378">
        <v>1</v>
      </c>
      <c r="BG6" s="379">
        <v>5</v>
      </c>
      <c r="BH6" s="380">
        <v>116</v>
      </c>
      <c r="BI6" s="378">
        <v>76</v>
      </c>
      <c r="BJ6" s="383">
        <v>192</v>
      </c>
      <c r="BK6" s="384">
        <v>5</v>
      </c>
      <c r="BL6" s="385">
        <v>2</v>
      </c>
      <c r="BM6" s="365">
        <v>7</v>
      </c>
      <c r="BN6" s="384">
        <v>0</v>
      </c>
      <c r="BO6" s="385">
        <v>0</v>
      </c>
      <c r="BP6" s="386">
        <v>0</v>
      </c>
    </row>
    <row r="7" spans="1:68" ht="28.5" customHeight="1" x14ac:dyDescent="0.2">
      <c r="A7" s="350" t="s">
        <v>35</v>
      </c>
      <c r="B7" s="351">
        <v>419</v>
      </c>
      <c r="C7" s="352">
        <v>496</v>
      </c>
      <c r="D7" s="353">
        <v>915</v>
      </c>
      <c r="E7" s="354">
        <v>35</v>
      </c>
      <c r="F7" s="355">
        <v>20</v>
      </c>
      <c r="G7" s="356">
        <v>55</v>
      </c>
      <c r="H7" s="316">
        <v>8.3532219570405726</v>
      </c>
      <c r="I7" s="317">
        <v>4.032258064516129</v>
      </c>
      <c r="J7" s="318">
        <v>6.0109289617486334</v>
      </c>
      <c r="K7" s="360">
        <v>33</v>
      </c>
      <c r="L7" s="361">
        <v>19</v>
      </c>
      <c r="M7" s="362">
        <v>52</v>
      </c>
      <c r="N7" s="316">
        <v>94.285714285714278</v>
      </c>
      <c r="O7" s="317">
        <v>95</v>
      </c>
      <c r="P7" s="318">
        <v>94.545454545454547</v>
      </c>
      <c r="Q7" s="363">
        <v>3</v>
      </c>
      <c r="R7" s="364">
        <v>0</v>
      </c>
      <c r="S7" s="365">
        <v>3</v>
      </c>
      <c r="T7" s="366">
        <v>1</v>
      </c>
      <c r="U7" s="367">
        <v>0</v>
      </c>
      <c r="V7" s="368">
        <v>1</v>
      </c>
      <c r="W7" s="328">
        <v>0.10928961748633879</v>
      </c>
      <c r="X7" s="370">
        <v>1</v>
      </c>
      <c r="Y7" s="371">
        <v>0</v>
      </c>
      <c r="Z7" s="372">
        <v>1</v>
      </c>
      <c r="AA7" s="373">
        <v>0</v>
      </c>
      <c r="AB7" s="361">
        <v>0</v>
      </c>
      <c r="AC7" s="362">
        <v>0</v>
      </c>
      <c r="AD7" s="373">
        <v>0</v>
      </c>
      <c r="AE7" s="361">
        <v>0</v>
      </c>
      <c r="AF7" s="365">
        <v>0</v>
      </c>
      <c r="AG7" s="363">
        <v>0</v>
      </c>
      <c r="AH7" s="364">
        <v>0</v>
      </c>
      <c r="AI7" s="365">
        <v>0</v>
      </c>
      <c r="AJ7" s="374">
        <v>29</v>
      </c>
      <c r="AK7" s="375">
        <v>19</v>
      </c>
      <c r="AL7" s="376">
        <v>48</v>
      </c>
      <c r="AM7" s="377">
        <v>0</v>
      </c>
      <c r="AN7" s="378">
        <v>0</v>
      </c>
      <c r="AO7" s="379">
        <v>0</v>
      </c>
      <c r="AP7" s="380">
        <v>2</v>
      </c>
      <c r="AQ7" s="378">
        <v>0</v>
      </c>
      <c r="AR7" s="379">
        <v>2</v>
      </c>
      <c r="AS7" s="380">
        <v>1</v>
      </c>
      <c r="AT7" s="378">
        <v>1</v>
      </c>
      <c r="AU7" s="379">
        <v>2</v>
      </c>
      <c r="AV7" s="380">
        <v>0</v>
      </c>
      <c r="AW7" s="378">
        <v>0</v>
      </c>
      <c r="AX7" s="379">
        <v>0</v>
      </c>
      <c r="AY7" s="380">
        <v>1</v>
      </c>
      <c r="AZ7" s="378">
        <v>0</v>
      </c>
      <c r="BA7" s="379">
        <v>1</v>
      </c>
      <c r="BB7" s="381">
        <v>0</v>
      </c>
      <c r="BC7" s="382">
        <v>0</v>
      </c>
      <c r="BD7" s="379">
        <v>0</v>
      </c>
      <c r="BE7" s="380">
        <v>1</v>
      </c>
      <c r="BF7" s="378">
        <v>1</v>
      </c>
      <c r="BG7" s="379">
        <v>2</v>
      </c>
      <c r="BH7" s="380">
        <v>26</v>
      </c>
      <c r="BI7" s="378">
        <v>18</v>
      </c>
      <c r="BJ7" s="383">
        <v>44</v>
      </c>
      <c r="BK7" s="384">
        <v>2</v>
      </c>
      <c r="BL7" s="385">
        <v>1</v>
      </c>
      <c r="BM7" s="365">
        <v>3</v>
      </c>
      <c r="BN7" s="384">
        <v>0</v>
      </c>
      <c r="BO7" s="385">
        <v>0</v>
      </c>
      <c r="BP7" s="386">
        <v>0</v>
      </c>
    </row>
    <row r="8" spans="1:68" ht="28.5" customHeight="1" x14ac:dyDescent="0.2">
      <c r="A8" s="350" t="s">
        <v>41</v>
      </c>
      <c r="B8" s="351">
        <v>16</v>
      </c>
      <c r="C8" s="352">
        <v>12</v>
      </c>
      <c r="D8" s="353">
        <v>28</v>
      </c>
      <c r="E8" s="354">
        <v>2</v>
      </c>
      <c r="F8" s="355">
        <v>0</v>
      </c>
      <c r="G8" s="356">
        <v>2</v>
      </c>
      <c r="H8" s="316">
        <v>12.5</v>
      </c>
      <c r="I8" s="317">
        <v>0</v>
      </c>
      <c r="J8" s="318">
        <v>7.1428571428571423</v>
      </c>
      <c r="K8" s="360">
        <v>0</v>
      </c>
      <c r="L8" s="361">
        <v>0</v>
      </c>
      <c r="M8" s="362">
        <v>0</v>
      </c>
      <c r="N8" s="316">
        <v>0</v>
      </c>
      <c r="O8" s="317" t="s">
        <v>258</v>
      </c>
      <c r="P8" s="318">
        <v>0</v>
      </c>
      <c r="Q8" s="363">
        <v>0</v>
      </c>
      <c r="R8" s="364">
        <v>0</v>
      </c>
      <c r="S8" s="365">
        <v>0</v>
      </c>
      <c r="T8" s="366">
        <v>0</v>
      </c>
      <c r="U8" s="367">
        <v>0</v>
      </c>
      <c r="V8" s="368">
        <v>0</v>
      </c>
      <c r="W8" s="328">
        <v>0</v>
      </c>
      <c r="X8" s="370">
        <v>0</v>
      </c>
      <c r="Y8" s="371">
        <v>0</v>
      </c>
      <c r="Z8" s="372">
        <v>0</v>
      </c>
      <c r="AA8" s="373">
        <v>0</v>
      </c>
      <c r="AB8" s="361">
        <v>0</v>
      </c>
      <c r="AC8" s="362">
        <v>0</v>
      </c>
      <c r="AD8" s="373">
        <v>0</v>
      </c>
      <c r="AE8" s="361">
        <v>0</v>
      </c>
      <c r="AF8" s="365">
        <v>0</v>
      </c>
      <c r="AG8" s="363">
        <v>0</v>
      </c>
      <c r="AH8" s="364">
        <v>0</v>
      </c>
      <c r="AI8" s="365">
        <v>0</v>
      </c>
      <c r="AJ8" s="374">
        <v>0</v>
      </c>
      <c r="AK8" s="375">
        <v>0</v>
      </c>
      <c r="AL8" s="376">
        <v>0</v>
      </c>
      <c r="AM8" s="377">
        <v>0</v>
      </c>
      <c r="AN8" s="378">
        <v>0</v>
      </c>
      <c r="AO8" s="379">
        <v>0</v>
      </c>
      <c r="AP8" s="380">
        <v>0</v>
      </c>
      <c r="AQ8" s="378">
        <v>0</v>
      </c>
      <c r="AR8" s="379">
        <v>0</v>
      </c>
      <c r="AS8" s="380">
        <v>0</v>
      </c>
      <c r="AT8" s="378">
        <v>0</v>
      </c>
      <c r="AU8" s="379">
        <v>0</v>
      </c>
      <c r="AV8" s="380">
        <v>0</v>
      </c>
      <c r="AW8" s="378">
        <v>0</v>
      </c>
      <c r="AX8" s="379">
        <v>0</v>
      </c>
      <c r="AY8" s="380">
        <v>0</v>
      </c>
      <c r="AZ8" s="378">
        <v>0</v>
      </c>
      <c r="BA8" s="379">
        <v>0</v>
      </c>
      <c r="BB8" s="381">
        <v>0</v>
      </c>
      <c r="BC8" s="382">
        <v>0</v>
      </c>
      <c r="BD8" s="379">
        <v>0</v>
      </c>
      <c r="BE8" s="380">
        <v>0</v>
      </c>
      <c r="BF8" s="378">
        <v>0</v>
      </c>
      <c r="BG8" s="379">
        <v>0</v>
      </c>
      <c r="BH8" s="380">
        <v>0</v>
      </c>
      <c r="BI8" s="378">
        <v>0</v>
      </c>
      <c r="BJ8" s="383">
        <v>0</v>
      </c>
      <c r="BK8" s="384">
        <v>0</v>
      </c>
      <c r="BL8" s="385">
        <v>0</v>
      </c>
      <c r="BM8" s="365">
        <v>0</v>
      </c>
      <c r="BN8" s="384">
        <v>2</v>
      </c>
      <c r="BO8" s="385">
        <v>0</v>
      </c>
      <c r="BP8" s="386">
        <v>2</v>
      </c>
    </row>
    <row r="9" spans="1:68" ht="28.5" customHeight="1" x14ac:dyDescent="0.2">
      <c r="A9" s="350" t="s">
        <v>42</v>
      </c>
      <c r="B9" s="351">
        <v>33</v>
      </c>
      <c r="C9" s="352">
        <v>22</v>
      </c>
      <c r="D9" s="353">
        <v>55</v>
      </c>
      <c r="E9" s="354">
        <v>3</v>
      </c>
      <c r="F9" s="355">
        <v>0</v>
      </c>
      <c r="G9" s="356">
        <v>3</v>
      </c>
      <c r="H9" s="316">
        <v>9.0909090909090917</v>
      </c>
      <c r="I9" s="317">
        <v>0</v>
      </c>
      <c r="J9" s="318">
        <v>5.4545454545454541</v>
      </c>
      <c r="K9" s="360">
        <v>2</v>
      </c>
      <c r="L9" s="361">
        <v>0</v>
      </c>
      <c r="M9" s="362">
        <v>2</v>
      </c>
      <c r="N9" s="316">
        <v>66.666666666666657</v>
      </c>
      <c r="O9" s="317" t="s">
        <v>258</v>
      </c>
      <c r="P9" s="318">
        <v>66.666666666666657</v>
      </c>
      <c r="Q9" s="363">
        <v>0</v>
      </c>
      <c r="R9" s="364">
        <v>0</v>
      </c>
      <c r="S9" s="365">
        <v>0</v>
      </c>
      <c r="T9" s="366">
        <v>0</v>
      </c>
      <c r="U9" s="367">
        <v>0</v>
      </c>
      <c r="V9" s="368">
        <v>0</v>
      </c>
      <c r="W9" s="328">
        <v>0</v>
      </c>
      <c r="X9" s="370">
        <v>0</v>
      </c>
      <c r="Y9" s="371">
        <v>0</v>
      </c>
      <c r="Z9" s="372">
        <v>0</v>
      </c>
      <c r="AA9" s="373">
        <v>0</v>
      </c>
      <c r="AB9" s="361">
        <v>0</v>
      </c>
      <c r="AC9" s="362">
        <v>0</v>
      </c>
      <c r="AD9" s="373">
        <v>0</v>
      </c>
      <c r="AE9" s="361">
        <v>0</v>
      </c>
      <c r="AF9" s="365">
        <v>0</v>
      </c>
      <c r="AG9" s="363">
        <v>0</v>
      </c>
      <c r="AH9" s="364">
        <v>0</v>
      </c>
      <c r="AI9" s="365">
        <v>0</v>
      </c>
      <c r="AJ9" s="374">
        <v>2</v>
      </c>
      <c r="AK9" s="375">
        <v>0</v>
      </c>
      <c r="AL9" s="376">
        <v>2</v>
      </c>
      <c r="AM9" s="377">
        <v>0</v>
      </c>
      <c r="AN9" s="378">
        <v>0</v>
      </c>
      <c r="AO9" s="379">
        <v>0</v>
      </c>
      <c r="AP9" s="380">
        <v>0</v>
      </c>
      <c r="AQ9" s="378">
        <v>0</v>
      </c>
      <c r="AR9" s="379">
        <v>0</v>
      </c>
      <c r="AS9" s="380">
        <v>0</v>
      </c>
      <c r="AT9" s="378">
        <v>0</v>
      </c>
      <c r="AU9" s="379">
        <v>0</v>
      </c>
      <c r="AV9" s="380">
        <v>0</v>
      </c>
      <c r="AW9" s="378">
        <v>0</v>
      </c>
      <c r="AX9" s="379">
        <v>0</v>
      </c>
      <c r="AY9" s="380">
        <v>0</v>
      </c>
      <c r="AZ9" s="378">
        <v>0</v>
      </c>
      <c r="BA9" s="379">
        <v>0</v>
      </c>
      <c r="BB9" s="381">
        <v>0</v>
      </c>
      <c r="BC9" s="382">
        <v>0</v>
      </c>
      <c r="BD9" s="379">
        <v>0</v>
      </c>
      <c r="BE9" s="380">
        <v>0</v>
      </c>
      <c r="BF9" s="378">
        <v>0</v>
      </c>
      <c r="BG9" s="379">
        <v>0</v>
      </c>
      <c r="BH9" s="380">
        <v>2</v>
      </c>
      <c r="BI9" s="378">
        <v>0</v>
      </c>
      <c r="BJ9" s="383">
        <v>2</v>
      </c>
      <c r="BK9" s="384">
        <v>0</v>
      </c>
      <c r="BL9" s="385">
        <v>0</v>
      </c>
      <c r="BM9" s="365">
        <v>0</v>
      </c>
      <c r="BN9" s="384">
        <v>1</v>
      </c>
      <c r="BO9" s="385">
        <v>0</v>
      </c>
      <c r="BP9" s="386">
        <v>1</v>
      </c>
    </row>
    <row r="10" spans="1:68" s="1129" customFormat="1" ht="28.5" customHeight="1" x14ac:dyDescent="0.2">
      <c r="A10" s="387" t="s">
        <v>218</v>
      </c>
      <c r="B10" s="388">
        <v>3868</v>
      </c>
      <c r="C10" s="389">
        <v>5890</v>
      </c>
      <c r="D10" s="390">
        <v>9758</v>
      </c>
      <c r="E10" s="388">
        <v>396</v>
      </c>
      <c r="F10" s="389">
        <v>320</v>
      </c>
      <c r="G10" s="391">
        <v>716</v>
      </c>
      <c r="H10" s="1051">
        <v>10.237849017580144</v>
      </c>
      <c r="I10" s="1052">
        <v>5.4329371816638368</v>
      </c>
      <c r="J10" s="1053">
        <v>7.3375691740110671</v>
      </c>
      <c r="K10" s="388">
        <v>365</v>
      </c>
      <c r="L10" s="389">
        <v>306</v>
      </c>
      <c r="M10" s="393">
        <v>671</v>
      </c>
      <c r="N10" s="1051">
        <v>92.171717171717177</v>
      </c>
      <c r="O10" s="1052">
        <v>95.625</v>
      </c>
      <c r="P10" s="1053">
        <v>93.715083798882688</v>
      </c>
      <c r="Q10" s="388">
        <v>24</v>
      </c>
      <c r="R10" s="389">
        <v>36</v>
      </c>
      <c r="S10" s="390">
        <v>60</v>
      </c>
      <c r="T10" s="388">
        <v>6</v>
      </c>
      <c r="U10" s="389">
        <v>2</v>
      </c>
      <c r="V10" s="389">
        <v>8</v>
      </c>
      <c r="W10" s="1079">
        <v>8.1984013117442106E-2</v>
      </c>
      <c r="X10" s="388">
        <v>5</v>
      </c>
      <c r="Y10" s="389">
        <v>2</v>
      </c>
      <c r="Z10" s="393">
        <v>7</v>
      </c>
      <c r="AA10" s="395">
        <v>1</v>
      </c>
      <c r="AB10" s="389">
        <v>0</v>
      </c>
      <c r="AC10" s="393">
        <v>1</v>
      </c>
      <c r="AD10" s="395">
        <v>0</v>
      </c>
      <c r="AE10" s="389">
        <v>0</v>
      </c>
      <c r="AF10" s="390">
        <v>0</v>
      </c>
      <c r="AG10" s="388">
        <v>3</v>
      </c>
      <c r="AH10" s="389">
        <v>0</v>
      </c>
      <c r="AI10" s="390">
        <v>3</v>
      </c>
      <c r="AJ10" s="388">
        <v>332</v>
      </c>
      <c r="AK10" s="389">
        <v>268</v>
      </c>
      <c r="AL10" s="390">
        <v>600</v>
      </c>
      <c r="AM10" s="388">
        <v>3</v>
      </c>
      <c r="AN10" s="389">
        <v>1</v>
      </c>
      <c r="AO10" s="393">
        <v>4</v>
      </c>
      <c r="AP10" s="395">
        <v>28</v>
      </c>
      <c r="AQ10" s="389">
        <v>33</v>
      </c>
      <c r="AR10" s="393">
        <v>61</v>
      </c>
      <c r="AS10" s="395">
        <v>9</v>
      </c>
      <c r="AT10" s="389">
        <v>10</v>
      </c>
      <c r="AU10" s="393">
        <v>19</v>
      </c>
      <c r="AV10" s="395">
        <v>2</v>
      </c>
      <c r="AW10" s="389">
        <v>5</v>
      </c>
      <c r="AX10" s="393">
        <v>7</v>
      </c>
      <c r="AY10" s="395">
        <v>2</v>
      </c>
      <c r="AZ10" s="389">
        <v>0</v>
      </c>
      <c r="BA10" s="393">
        <v>2</v>
      </c>
      <c r="BB10" s="395">
        <v>1</v>
      </c>
      <c r="BC10" s="389">
        <v>1</v>
      </c>
      <c r="BD10" s="393">
        <v>2</v>
      </c>
      <c r="BE10" s="395">
        <v>12</v>
      </c>
      <c r="BF10" s="389">
        <v>7</v>
      </c>
      <c r="BG10" s="393">
        <v>19</v>
      </c>
      <c r="BH10" s="395">
        <v>344</v>
      </c>
      <c r="BI10" s="389">
        <v>260</v>
      </c>
      <c r="BJ10" s="390">
        <v>604</v>
      </c>
      <c r="BK10" s="388">
        <v>15</v>
      </c>
      <c r="BL10" s="389">
        <v>9</v>
      </c>
      <c r="BM10" s="390">
        <v>24</v>
      </c>
      <c r="BN10" s="388">
        <v>16</v>
      </c>
      <c r="BO10" s="389">
        <v>5</v>
      </c>
      <c r="BP10" s="390">
        <v>21</v>
      </c>
    </row>
    <row r="11" spans="1:68" ht="28.5" customHeight="1" x14ac:dyDescent="0.2">
      <c r="A11" s="350" t="s">
        <v>26</v>
      </c>
      <c r="B11" s="351">
        <v>227</v>
      </c>
      <c r="C11" s="352">
        <v>291</v>
      </c>
      <c r="D11" s="353">
        <v>518</v>
      </c>
      <c r="E11" s="354">
        <v>25</v>
      </c>
      <c r="F11" s="355">
        <v>19</v>
      </c>
      <c r="G11" s="356">
        <v>44</v>
      </c>
      <c r="H11" s="357">
        <v>11.013215859030836</v>
      </c>
      <c r="I11" s="358">
        <v>6.5292096219931279</v>
      </c>
      <c r="J11" s="359">
        <v>8.4942084942084932</v>
      </c>
      <c r="K11" s="360">
        <v>20</v>
      </c>
      <c r="L11" s="361">
        <v>18</v>
      </c>
      <c r="M11" s="362">
        <v>38</v>
      </c>
      <c r="N11" s="316">
        <v>80</v>
      </c>
      <c r="O11" s="317">
        <v>94.73684210526315</v>
      </c>
      <c r="P11" s="318">
        <v>86.36363636363636</v>
      </c>
      <c r="Q11" s="363">
        <v>1</v>
      </c>
      <c r="R11" s="364">
        <v>5</v>
      </c>
      <c r="S11" s="365">
        <v>6</v>
      </c>
      <c r="T11" s="366">
        <v>0</v>
      </c>
      <c r="U11" s="367">
        <v>0</v>
      </c>
      <c r="V11" s="368">
        <v>0</v>
      </c>
      <c r="W11" s="328">
        <v>0</v>
      </c>
      <c r="X11" s="370">
        <v>0</v>
      </c>
      <c r="Y11" s="371">
        <v>0</v>
      </c>
      <c r="Z11" s="372">
        <v>0</v>
      </c>
      <c r="AA11" s="373">
        <v>0</v>
      </c>
      <c r="AB11" s="361">
        <v>0</v>
      </c>
      <c r="AC11" s="362">
        <v>0</v>
      </c>
      <c r="AD11" s="373">
        <v>0</v>
      </c>
      <c r="AE11" s="361">
        <v>0</v>
      </c>
      <c r="AF11" s="365">
        <v>0</v>
      </c>
      <c r="AG11" s="363">
        <v>0</v>
      </c>
      <c r="AH11" s="364">
        <v>0</v>
      </c>
      <c r="AI11" s="365">
        <v>0</v>
      </c>
      <c r="AJ11" s="374">
        <v>19</v>
      </c>
      <c r="AK11" s="375">
        <v>13</v>
      </c>
      <c r="AL11" s="376">
        <v>32</v>
      </c>
      <c r="AM11" s="377">
        <v>0</v>
      </c>
      <c r="AN11" s="378">
        <v>0</v>
      </c>
      <c r="AO11" s="379">
        <v>0</v>
      </c>
      <c r="AP11" s="380">
        <v>3</v>
      </c>
      <c r="AQ11" s="378">
        <v>0</v>
      </c>
      <c r="AR11" s="379">
        <v>3</v>
      </c>
      <c r="AS11" s="380">
        <v>0</v>
      </c>
      <c r="AT11" s="378">
        <v>3</v>
      </c>
      <c r="AU11" s="379">
        <v>3</v>
      </c>
      <c r="AV11" s="380">
        <v>0</v>
      </c>
      <c r="AW11" s="378">
        <v>0</v>
      </c>
      <c r="AX11" s="379">
        <v>0</v>
      </c>
      <c r="AY11" s="380">
        <v>0</v>
      </c>
      <c r="AZ11" s="378">
        <v>0</v>
      </c>
      <c r="BA11" s="379">
        <v>0</v>
      </c>
      <c r="BB11" s="381">
        <v>0</v>
      </c>
      <c r="BC11" s="382">
        <v>0</v>
      </c>
      <c r="BD11" s="379">
        <v>0</v>
      </c>
      <c r="BE11" s="380">
        <v>0</v>
      </c>
      <c r="BF11" s="378">
        <v>0</v>
      </c>
      <c r="BG11" s="379">
        <v>0</v>
      </c>
      <c r="BH11" s="380">
        <v>16</v>
      </c>
      <c r="BI11" s="378">
        <v>10</v>
      </c>
      <c r="BJ11" s="383">
        <v>26</v>
      </c>
      <c r="BK11" s="384">
        <v>0</v>
      </c>
      <c r="BL11" s="385">
        <v>0</v>
      </c>
      <c r="BM11" s="365">
        <v>0</v>
      </c>
      <c r="BN11" s="384">
        <v>5</v>
      </c>
      <c r="BO11" s="385">
        <v>1</v>
      </c>
      <c r="BP11" s="386">
        <v>6</v>
      </c>
    </row>
    <row r="12" spans="1:68" ht="28.5" customHeight="1" x14ac:dyDescent="0.2">
      <c r="A12" s="350" t="s">
        <v>29</v>
      </c>
      <c r="B12" s="351">
        <v>282</v>
      </c>
      <c r="C12" s="352">
        <v>310</v>
      </c>
      <c r="D12" s="353">
        <v>592</v>
      </c>
      <c r="E12" s="354">
        <v>36</v>
      </c>
      <c r="F12" s="355">
        <v>19</v>
      </c>
      <c r="G12" s="356">
        <v>55</v>
      </c>
      <c r="H12" s="357">
        <v>12.76595744680851</v>
      </c>
      <c r="I12" s="358">
        <v>6.129032258064516</v>
      </c>
      <c r="J12" s="359">
        <v>9.2905405405405403</v>
      </c>
      <c r="K12" s="360">
        <v>36</v>
      </c>
      <c r="L12" s="361">
        <v>19</v>
      </c>
      <c r="M12" s="362">
        <v>55</v>
      </c>
      <c r="N12" s="316">
        <v>100</v>
      </c>
      <c r="O12" s="317">
        <v>100</v>
      </c>
      <c r="P12" s="318">
        <v>100</v>
      </c>
      <c r="Q12" s="363">
        <v>2</v>
      </c>
      <c r="R12" s="364">
        <v>2</v>
      </c>
      <c r="S12" s="365">
        <v>4</v>
      </c>
      <c r="T12" s="366">
        <v>1</v>
      </c>
      <c r="U12" s="367">
        <v>0</v>
      </c>
      <c r="V12" s="368">
        <v>1</v>
      </c>
      <c r="W12" s="328">
        <v>0.16891891891891891</v>
      </c>
      <c r="X12" s="370">
        <v>0</v>
      </c>
      <c r="Y12" s="371">
        <v>0</v>
      </c>
      <c r="Z12" s="372">
        <v>0</v>
      </c>
      <c r="AA12" s="373">
        <v>0</v>
      </c>
      <c r="AB12" s="361">
        <v>0</v>
      </c>
      <c r="AC12" s="362">
        <v>0</v>
      </c>
      <c r="AD12" s="373">
        <v>1</v>
      </c>
      <c r="AE12" s="361">
        <v>0</v>
      </c>
      <c r="AF12" s="365">
        <v>1</v>
      </c>
      <c r="AG12" s="363">
        <v>0</v>
      </c>
      <c r="AH12" s="364">
        <v>0</v>
      </c>
      <c r="AI12" s="365">
        <v>0</v>
      </c>
      <c r="AJ12" s="374">
        <v>33</v>
      </c>
      <c r="AK12" s="375">
        <v>17</v>
      </c>
      <c r="AL12" s="376">
        <v>50</v>
      </c>
      <c r="AM12" s="377">
        <v>0</v>
      </c>
      <c r="AN12" s="378">
        <v>0</v>
      </c>
      <c r="AO12" s="379">
        <v>0</v>
      </c>
      <c r="AP12" s="380">
        <v>2</v>
      </c>
      <c r="AQ12" s="378">
        <v>1</v>
      </c>
      <c r="AR12" s="379">
        <v>3</v>
      </c>
      <c r="AS12" s="380">
        <v>1</v>
      </c>
      <c r="AT12" s="378">
        <v>1</v>
      </c>
      <c r="AU12" s="379">
        <v>2</v>
      </c>
      <c r="AV12" s="380">
        <v>0</v>
      </c>
      <c r="AW12" s="378">
        <v>1</v>
      </c>
      <c r="AX12" s="379">
        <v>1</v>
      </c>
      <c r="AY12" s="380">
        <v>0</v>
      </c>
      <c r="AZ12" s="378">
        <v>0</v>
      </c>
      <c r="BA12" s="379">
        <v>0</v>
      </c>
      <c r="BB12" s="381">
        <v>0</v>
      </c>
      <c r="BC12" s="382">
        <v>0</v>
      </c>
      <c r="BD12" s="379">
        <v>0</v>
      </c>
      <c r="BE12" s="380">
        <v>4</v>
      </c>
      <c r="BF12" s="378">
        <v>0</v>
      </c>
      <c r="BG12" s="379">
        <v>4</v>
      </c>
      <c r="BH12" s="380">
        <v>29</v>
      </c>
      <c r="BI12" s="378">
        <v>14</v>
      </c>
      <c r="BJ12" s="383">
        <v>43</v>
      </c>
      <c r="BK12" s="384">
        <v>0</v>
      </c>
      <c r="BL12" s="385">
        <v>0</v>
      </c>
      <c r="BM12" s="365">
        <v>0</v>
      </c>
      <c r="BN12" s="384">
        <v>0</v>
      </c>
      <c r="BO12" s="385">
        <v>0</v>
      </c>
      <c r="BP12" s="386">
        <v>0</v>
      </c>
    </row>
    <row r="13" spans="1:68" ht="28.5" customHeight="1" x14ac:dyDescent="0.2">
      <c r="A13" s="350" t="s">
        <v>36</v>
      </c>
      <c r="B13" s="351">
        <v>915</v>
      </c>
      <c r="C13" s="352">
        <v>1002</v>
      </c>
      <c r="D13" s="353">
        <v>1917</v>
      </c>
      <c r="E13" s="354">
        <v>103</v>
      </c>
      <c r="F13" s="355">
        <v>52</v>
      </c>
      <c r="G13" s="356">
        <v>155</v>
      </c>
      <c r="H13" s="357">
        <v>11.256830601092895</v>
      </c>
      <c r="I13" s="358">
        <v>5.1896207584830334</v>
      </c>
      <c r="J13" s="359">
        <v>8.0855503390714656</v>
      </c>
      <c r="K13" s="360">
        <v>94</v>
      </c>
      <c r="L13" s="361">
        <v>47</v>
      </c>
      <c r="M13" s="362">
        <v>141</v>
      </c>
      <c r="N13" s="316">
        <v>91.262135922330103</v>
      </c>
      <c r="O13" s="317">
        <v>90.384615384615387</v>
      </c>
      <c r="P13" s="318">
        <v>90.967741935483872</v>
      </c>
      <c r="Q13" s="363">
        <v>7</v>
      </c>
      <c r="R13" s="364">
        <v>9</v>
      </c>
      <c r="S13" s="365">
        <v>16</v>
      </c>
      <c r="T13" s="366">
        <v>0</v>
      </c>
      <c r="U13" s="367">
        <v>0</v>
      </c>
      <c r="V13" s="368">
        <v>0</v>
      </c>
      <c r="W13" s="328">
        <v>0</v>
      </c>
      <c r="X13" s="370">
        <v>0</v>
      </c>
      <c r="Y13" s="371">
        <v>0</v>
      </c>
      <c r="Z13" s="372">
        <v>0</v>
      </c>
      <c r="AA13" s="373">
        <v>0</v>
      </c>
      <c r="AB13" s="361">
        <v>0</v>
      </c>
      <c r="AC13" s="362">
        <v>0</v>
      </c>
      <c r="AD13" s="373">
        <v>0</v>
      </c>
      <c r="AE13" s="361">
        <v>0</v>
      </c>
      <c r="AF13" s="365">
        <v>0</v>
      </c>
      <c r="AG13" s="363">
        <v>0</v>
      </c>
      <c r="AH13" s="364">
        <v>0</v>
      </c>
      <c r="AI13" s="365">
        <v>0</v>
      </c>
      <c r="AJ13" s="374">
        <v>87</v>
      </c>
      <c r="AK13" s="375">
        <v>38</v>
      </c>
      <c r="AL13" s="376">
        <v>125</v>
      </c>
      <c r="AM13" s="377">
        <v>0</v>
      </c>
      <c r="AN13" s="378">
        <v>0</v>
      </c>
      <c r="AO13" s="379">
        <v>0</v>
      </c>
      <c r="AP13" s="380">
        <v>6</v>
      </c>
      <c r="AQ13" s="378">
        <v>7</v>
      </c>
      <c r="AR13" s="379">
        <v>13</v>
      </c>
      <c r="AS13" s="380">
        <v>3</v>
      </c>
      <c r="AT13" s="378">
        <v>1</v>
      </c>
      <c r="AU13" s="379">
        <v>4</v>
      </c>
      <c r="AV13" s="380">
        <v>2</v>
      </c>
      <c r="AW13" s="378">
        <v>0</v>
      </c>
      <c r="AX13" s="379">
        <v>2</v>
      </c>
      <c r="AY13" s="380">
        <v>0</v>
      </c>
      <c r="AZ13" s="378">
        <v>0</v>
      </c>
      <c r="BA13" s="379">
        <v>0</v>
      </c>
      <c r="BB13" s="381">
        <v>0</v>
      </c>
      <c r="BC13" s="382">
        <v>0</v>
      </c>
      <c r="BD13" s="379">
        <v>0</v>
      </c>
      <c r="BE13" s="380">
        <v>8</v>
      </c>
      <c r="BF13" s="378">
        <v>1</v>
      </c>
      <c r="BG13" s="379">
        <v>9</v>
      </c>
      <c r="BH13" s="380">
        <v>68</v>
      </c>
      <c r="BI13" s="378">
        <v>29</v>
      </c>
      <c r="BJ13" s="383">
        <v>97</v>
      </c>
      <c r="BK13" s="384">
        <v>8</v>
      </c>
      <c r="BL13" s="385">
        <v>2</v>
      </c>
      <c r="BM13" s="365">
        <v>10</v>
      </c>
      <c r="BN13" s="384">
        <v>1</v>
      </c>
      <c r="BO13" s="385">
        <v>3</v>
      </c>
      <c r="BP13" s="386">
        <v>4</v>
      </c>
    </row>
    <row r="14" spans="1:68" ht="28.5" customHeight="1" x14ac:dyDescent="0.2">
      <c r="A14" s="350" t="s">
        <v>39</v>
      </c>
      <c r="B14" s="351">
        <v>685</v>
      </c>
      <c r="C14" s="352">
        <v>724</v>
      </c>
      <c r="D14" s="353">
        <v>1409</v>
      </c>
      <c r="E14" s="354">
        <v>69</v>
      </c>
      <c r="F14" s="355">
        <v>49</v>
      </c>
      <c r="G14" s="356">
        <v>118</v>
      </c>
      <c r="H14" s="357">
        <v>10.072992700729927</v>
      </c>
      <c r="I14" s="358">
        <v>6.7679558011049714</v>
      </c>
      <c r="J14" s="359">
        <v>8.374733853797018</v>
      </c>
      <c r="K14" s="360">
        <v>61</v>
      </c>
      <c r="L14" s="361">
        <v>46</v>
      </c>
      <c r="M14" s="362">
        <v>107</v>
      </c>
      <c r="N14" s="316">
        <v>88.405797101449281</v>
      </c>
      <c r="O14" s="317">
        <v>93.877551020408163</v>
      </c>
      <c r="P14" s="318">
        <v>90.677966101694921</v>
      </c>
      <c r="Q14" s="363">
        <v>9</v>
      </c>
      <c r="R14" s="364">
        <v>6</v>
      </c>
      <c r="S14" s="365">
        <v>15</v>
      </c>
      <c r="T14" s="366">
        <v>0</v>
      </c>
      <c r="U14" s="367">
        <v>0</v>
      </c>
      <c r="V14" s="368">
        <v>0</v>
      </c>
      <c r="W14" s="328">
        <v>0</v>
      </c>
      <c r="X14" s="370">
        <v>0</v>
      </c>
      <c r="Y14" s="371">
        <v>0</v>
      </c>
      <c r="Z14" s="372">
        <v>0</v>
      </c>
      <c r="AA14" s="373">
        <v>0</v>
      </c>
      <c r="AB14" s="361">
        <v>0</v>
      </c>
      <c r="AC14" s="362">
        <v>0</v>
      </c>
      <c r="AD14" s="373">
        <v>0</v>
      </c>
      <c r="AE14" s="361">
        <v>0</v>
      </c>
      <c r="AF14" s="365">
        <v>0</v>
      </c>
      <c r="AG14" s="363">
        <v>1</v>
      </c>
      <c r="AH14" s="364">
        <v>2</v>
      </c>
      <c r="AI14" s="365">
        <v>3</v>
      </c>
      <c r="AJ14" s="374">
        <v>51</v>
      </c>
      <c r="AK14" s="375">
        <v>38</v>
      </c>
      <c r="AL14" s="376">
        <v>89</v>
      </c>
      <c r="AM14" s="377">
        <v>0</v>
      </c>
      <c r="AN14" s="378">
        <v>0</v>
      </c>
      <c r="AO14" s="379">
        <v>0</v>
      </c>
      <c r="AP14" s="380">
        <v>7</v>
      </c>
      <c r="AQ14" s="378">
        <v>4</v>
      </c>
      <c r="AR14" s="379">
        <v>11</v>
      </c>
      <c r="AS14" s="380">
        <v>0</v>
      </c>
      <c r="AT14" s="378">
        <v>0</v>
      </c>
      <c r="AU14" s="379">
        <v>0</v>
      </c>
      <c r="AV14" s="380">
        <v>0</v>
      </c>
      <c r="AW14" s="378">
        <v>1</v>
      </c>
      <c r="AX14" s="379">
        <v>1</v>
      </c>
      <c r="AY14" s="380">
        <v>0</v>
      </c>
      <c r="AZ14" s="378">
        <v>0</v>
      </c>
      <c r="BA14" s="379">
        <v>0</v>
      </c>
      <c r="BB14" s="381">
        <v>0</v>
      </c>
      <c r="BC14" s="382">
        <v>0</v>
      </c>
      <c r="BD14" s="379">
        <v>0</v>
      </c>
      <c r="BE14" s="380">
        <v>4</v>
      </c>
      <c r="BF14" s="378">
        <v>4</v>
      </c>
      <c r="BG14" s="379">
        <v>8</v>
      </c>
      <c r="BH14" s="380">
        <v>40</v>
      </c>
      <c r="BI14" s="378">
        <v>29</v>
      </c>
      <c r="BJ14" s="383">
        <v>69</v>
      </c>
      <c r="BK14" s="384">
        <v>7</v>
      </c>
      <c r="BL14" s="385">
        <v>3</v>
      </c>
      <c r="BM14" s="365">
        <v>10</v>
      </c>
      <c r="BN14" s="384">
        <v>1</v>
      </c>
      <c r="BO14" s="385">
        <v>0</v>
      </c>
      <c r="BP14" s="386">
        <v>1</v>
      </c>
    </row>
    <row r="15" spans="1:68" s="1129" customFormat="1" ht="28.5" customHeight="1" x14ac:dyDescent="0.2">
      <c r="A15" s="387" t="s">
        <v>219</v>
      </c>
      <c r="B15" s="388">
        <v>2109</v>
      </c>
      <c r="C15" s="389">
        <v>2327</v>
      </c>
      <c r="D15" s="390">
        <v>4436</v>
      </c>
      <c r="E15" s="388">
        <v>233</v>
      </c>
      <c r="F15" s="389">
        <v>139</v>
      </c>
      <c r="G15" s="391">
        <v>372</v>
      </c>
      <c r="H15" s="1054">
        <v>11.047889995258418</v>
      </c>
      <c r="I15" s="1055">
        <v>5.9733562526858615</v>
      </c>
      <c r="J15" s="1056">
        <v>8.3859332732191163</v>
      </c>
      <c r="K15" s="388">
        <v>211</v>
      </c>
      <c r="L15" s="389">
        <v>130</v>
      </c>
      <c r="M15" s="393">
        <v>341</v>
      </c>
      <c r="N15" s="1051">
        <v>90.557939914163086</v>
      </c>
      <c r="O15" s="1052">
        <v>93.525179856115102</v>
      </c>
      <c r="P15" s="1053">
        <v>91.666666666666657</v>
      </c>
      <c r="Q15" s="388">
        <v>19</v>
      </c>
      <c r="R15" s="389">
        <v>22</v>
      </c>
      <c r="S15" s="390">
        <v>41</v>
      </c>
      <c r="T15" s="388">
        <v>1</v>
      </c>
      <c r="U15" s="389">
        <v>0</v>
      </c>
      <c r="V15" s="389">
        <v>1</v>
      </c>
      <c r="W15" s="1079">
        <v>2.2542831379621278E-2</v>
      </c>
      <c r="X15" s="388">
        <v>0</v>
      </c>
      <c r="Y15" s="389">
        <v>0</v>
      </c>
      <c r="Z15" s="393">
        <v>0</v>
      </c>
      <c r="AA15" s="395">
        <v>0</v>
      </c>
      <c r="AB15" s="389">
        <v>0</v>
      </c>
      <c r="AC15" s="393">
        <v>0</v>
      </c>
      <c r="AD15" s="395">
        <v>1</v>
      </c>
      <c r="AE15" s="389">
        <v>0</v>
      </c>
      <c r="AF15" s="390">
        <v>1</v>
      </c>
      <c r="AG15" s="388">
        <v>1</v>
      </c>
      <c r="AH15" s="389">
        <v>2</v>
      </c>
      <c r="AI15" s="390">
        <v>3</v>
      </c>
      <c r="AJ15" s="388">
        <v>190</v>
      </c>
      <c r="AK15" s="389">
        <v>106</v>
      </c>
      <c r="AL15" s="390">
        <v>296</v>
      </c>
      <c r="AM15" s="388">
        <v>0</v>
      </c>
      <c r="AN15" s="389">
        <v>0</v>
      </c>
      <c r="AO15" s="393">
        <v>0</v>
      </c>
      <c r="AP15" s="395">
        <v>18</v>
      </c>
      <c r="AQ15" s="389">
        <v>12</v>
      </c>
      <c r="AR15" s="393">
        <v>30</v>
      </c>
      <c r="AS15" s="395">
        <v>4</v>
      </c>
      <c r="AT15" s="389">
        <v>5</v>
      </c>
      <c r="AU15" s="393">
        <v>9</v>
      </c>
      <c r="AV15" s="395">
        <v>2</v>
      </c>
      <c r="AW15" s="389">
        <v>2</v>
      </c>
      <c r="AX15" s="393">
        <v>4</v>
      </c>
      <c r="AY15" s="395">
        <v>0</v>
      </c>
      <c r="AZ15" s="389">
        <v>0</v>
      </c>
      <c r="BA15" s="393">
        <v>0</v>
      </c>
      <c r="BB15" s="395">
        <v>0</v>
      </c>
      <c r="BC15" s="389">
        <v>0</v>
      </c>
      <c r="BD15" s="393">
        <v>0</v>
      </c>
      <c r="BE15" s="395">
        <v>16</v>
      </c>
      <c r="BF15" s="389">
        <v>5</v>
      </c>
      <c r="BG15" s="393">
        <v>21</v>
      </c>
      <c r="BH15" s="395">
        <v>153</v>
      </c>
      <c r="BI15" s="389">
        <v>82</v>
      </c>
      <c r="BJ15" s="390">
        <v>235</v>
      </c>
      <c r="BK15" s="388">
        <v>15</v>
      </c>
      <c r="BL15" s="389">
        <v>5</v>
      </c>
      <c r="BM15" s="390">
        <v>20</v>
      </c>
      <c r="BN15" s="388">
        <v>7</v>
      </c>
      <c r="BO15" s="389">
        <v>4</v>
      </c>
      <c r="BP15" s="390">
        <v>11</v>
      </c>
    </row>
    <row r="16" spans="1:68" ht="28.5" customHeight="1" x14ac:dyDescent="0.2">
      <c r="A16" s="350" t="s">
        <v>32</v>
      </c>
      <c r="B16" s="351">
        <v>993</v>
      </c>
      <c r="C16" s="352">
        <v>1093</v>
      </c>
      <c r="D16" s="353">
        <v>2086</v>
      </c>
      <c r="E16" s="354">
        <v>89</v>
      </c>
      <c r="F16" s="355">
        <v>64</v>
      </c>
      <c r="G16" s="356">
        <v>153</v>
      </c>
      <c r="H16" s="357">
        <v>8.9627391742195357</v>
      </c>
      <c r="I16" s="358">
        <v>5.8554437328453801</v>
      </c>
      <c r="J16" s="359">
        <v>7.3346116970278041</v>
      </c>
      <c r="K16" s="360">
        <v>80</v>
      </c>
      <c r="L16" s="361">
        <v>59</v>
      </c>
      <c r="M16" s="362">
        <v>139</v>
      </c>
      <c r="N16" s="316">
        <v>89.887640449438194</v>
      </c>
      <c r="O16" s="317">
        <v>92.1875</v>
      </c>
      <c r="P16" s="318">
        <v>90.849673202614383</v>
      </c>
      <c r="Q16" s="363">
        <v>1</v>
      </c>
      <c r="R16" s="364">
        <v>2</v>
      </c>
      <c r="S16" s="365">
        <v>3</v>
      </c>
      <c r="T16" s="366">
        <v>2</v>
      </c>
      <c r="U16" s="367">
        <v>0</v>
      </c>
      <c r="V16" s="368">
        <v>2</v>
      </c>
      <c r="W16" s="328">
        <v>9.5877277085330767E-2</v>
      </c>
      <c r="X16" s="370">
        <v>1</v>
      </c>
      <c r="Y16" s="371">
        <v>0</v>
      </c>
      <c r="Z16" s="372">
        <v>1</v>
      </c>
      <c r="AA16" s="373">
        <v>1</v>
      </c>
      <c r="AB16" s="361">
        <v>0</v>
      </c>
      <c r="AC16" s="362">
        <v>1</v>
      </c>
      <c r="AD16" s="373">
        <v>0</v>
      </c>
      <c r="AE16" s="361">
        <v>0</v>
      </c>
      <c r="AF16" s="365">
        <v>0</v>
      </c>
      <c r="AG16" s="363">
        <v>0</v>
      </c>
      <c r="AH16" s="364">
        <v>0</v>
      </c>
      <c r="AI16" s="365">
        <v>0</v>
      </c>
      <c r="AJ16" s="374">
        <v>77</v>
      </c>
      <c r="AK16" s="375">
        <v>57</v>
      </c>
      <c r="AL16" s="376">
        <v>134</v>
      </c>
      <c r="AM16" s="377">
        <v>0</v>
      </c>
      <c r="AN16" s="378">
        <v>1</v>
      </c>
      <c r="AO16" s="379">
        <v>1</v>
      </c>
      <c r="AP16" s="380">
        <v>5</v>
      </c>
      <c r="AQ16" s="378">
        <v>10</v>
      </c>
      <c r="AR16" s="379">
        <v>15</v>
      </c>
      <c r="AS16" s="380">
        <v>0</v>
      </c>
      <c r="AT16" s="378">
        <v>2</v>
      </c>
      <c r="AU16" s="379">
        <v>2</v>
      </c>
      <c r="AV16" s="380">
        <v>0</v>
      </c>
      <c r="AW16" s="378">
        <v>1</v>
      </c>
      <c r="AX16" s="379">
        <v>1</v>
      </c>
      <c r="AY16" s="380">
        <v>1</v>
      </c>
      <c r="AZ16" s="378">
        <v>0</v>
      </c>
      <c r="BA16" s="379">
        <v>1</v>
      </c>
      <c r="BB16" s="381">
        <v>0</v>
      </c>
      <c r="BC16" s="382">
        <v>0</v>
      </c>
      <c r="BD16" s="379">
        <v>0</v>
      </c>
      <c r="BE16" s="380">
        <v>7</v>
      </c>
      <c r="BF16" s="378">
        <v>0</v>
      </c>
      <c r="BG16" s="379">
        <v>7</v>
      </c>
      <c r="BH16" s="380">
        <v>64</v>
      </c>
      <c r="BI16" s="378">
        <v>43</v>
      </c>
      <c r="BJ16" s="383">
        <v>107</v>
      </c>
      <c r="BK16" s="384">
        <v>8</v>
      </c>
      <c r="BL16" s="385">
        <v>3</v>
      </c>
      <c r="BM16" s="365">
        <v>11</v>
      </c>
      <c r="BN16" s="384">
        <v>1</v>
      </c>
      <c r="BO16" s="385">
        <v>2</v>
      </c>
      <c r="BP16" s="386">
        <v>3</v>
      </c>
    </row>
    <row r="17" spans="1:68" ht="28.5" customHeight="1" x14ac:dyDescent="0.2">
      <c r="A17" s="350" t="s">
        <v>43</v>
      </c>
      <c r="B17" s="351">
        <v>265</v>
      </c>
      <c r="C17" s="352">
        <v>183</v>
      </c>
      <c r="D17" s="353">
        <v>448</v>
      </c>
      <c r="E17" s="354">
        <v>31</v>
      </c>
      <c r="F17" s="355">
        <v>10</v>
      </c>
      <c r="G17" s="356">
        <v>41</v>
      </c>
      <c r="H17" s="357">
        <v>11.69811320754717</v>
      </c>
      <c r="I17" s="358">
        <v>5.4644808743169397</v>
      </c>
      <c r="J17" s="359">
        <v>9.1517857142857135</v>
      </c>
      <c r="K17" s="360">
        <v>23</v>
      </c>
      <c r="L17" s="361">
        <v>10</v>
      </c>
      <c r="M17" s="362">
        <v>33</v>
      </c>
      <c r="N17" s="316">
        <v>74.193548387096769</v>
      </c>
      <c r="O17" s="317">
        <v>100</v>
      </c>
      <c r="P17" s="318">
        <v>80.487804878048792</v>
      </c>
      <c r="Q17" s="363">
        <v>3</v>
      </c>
      <c r="R17" s="364">
        <v>0</v>
      </c>
      <c r="S17" s="365">
        <v>3</v>
      </c>
      <c r="T17" s="366">
        <v>1</v>
      </c>
      <c r="U17" s="367">
        <v>0</v>
      </c>
      <c r="V17" s="368">
        <v>1</v>
      </c>
      <c r="W17" s="328">
        <v>0.2232142857142857</v>
      </c>
      <c r="X17" s="370">
        <v>1</v>
      </c>
      <c r="Y17" s="371">
        <v>0</v>
      </c>
      <c r="Z17" s="372">
        <v>1</v>
      </c>
      <c r="AA17" s="373">
        <v>0</v>
      </c>
      <c r="AB17" s="361">
        <v>0</v>
      </c>
      <c r="AC17" s="362">
        <v>0</v>
      </c>
      <c r="AD17" s="373">
        <v>0</v>
      </c>
      <c r="AE17" s="361">
        <v>0</v>
      </c>
      <c r="AF17" s="365">
        <v>0</v>
      </c>
      <c r="AG17" s="363">
        <v>0</v>
      </c>
      <c r="AH17" s="364">
        <v>0</v>
      </c>
      <c r="AI17" s="365">
        <v>0</v>
      </c>
      <c r="AJ17" s="374">
        <v>19</v>
      </c>
      <c r="AK17" s="375">
        <v>10</v>
      </c>
      <c r="AL17" s="376">
        <v>29</v>
      </c>
      <c r="AM17" s="377">
        <v>0</v>
      </c>
      <c r="AN17" s="378">
        <v>0</v>
      </c>
      <c r="AO17" s="379">
        <v>0</v>
      </c>
      <c r="AP17" s="380">
        <v>2</v>
      </c>
      <c r="AQ17" s="378">
        <v>2</v>
      </c>
      <c r="AR17" s="379">
        <v>4</v>
      </c>
      <c r="AS17" s="380">
        <v>0</v>
      </c>
      <c r="AT17" s="378">
        <v>0</v>
      </c>
      <c r="AU17" s="379">
        <v>0</v>
      </c>
      <c r="AV17" s="380">
        <v>0</v>
      </c>
      <c r="AW17" s="378">
        <v>0</v>
      </c>
      <c r="AX17" s="379">
        <v>0</v>
      </c>
      <c r="AY17" s="380">
        <v>1</v>
      </c>
      <c r="AZ17" s="378">
        <v>0</v>
      </c>
      <c r="BA17" s="379">
        <v>1</v>
      </c>
      <c r="BB17" s="381">
        <v>0</v>
      </c>
      <c r="BC17" s="382">
        <v>0</v>
      </c>
      <c r="BD17" s="379">
        <v>0</v>
      </c>
      <c r="BE17" s="380">
        <v>2</v>
      </c>
      <c r="BF17" s="378">
        <v>0</v>
      </c>
      <c r="BG17" s="379">
        <v>2</v>
      </c>
      <c r="BH17" s="380">
        <v>15</v>
      </c>
      <c r="BI17" s="378">
        <v>9</v>
      </c>
      <c r="BJ17" s="383">
        <v>24</v>
      </c>
      <c r="BK17" s="384">
        <v>2</v>
      </c>
      <c r="BL17" s="385">
        <v>0</v>
      </c>
      <c r="BM17" s="365">
        <v>2</v>
      </c>
      <c r="BN17" s="384">
        <v>6</v>
      </c>
      <c r="BO17" s="385">
        <v>0</v>
      </c>
      <c r="BP17" s="386">
        <v>6</v>
      </c>
    </row>
    <row r="18" spans="1:68" s="1129" customFormat="1" ht="28.5" customHeight="1" x14ac:dyDescent="0.2">
      <c r="A18" s="387" t="s">
        <v>220</v>
      </c>
      <c r="B18" s="388">
        <v>1258</v>
      </c>
      <c r="C18" s="389">
        <v>1276</v>
      </c>
      <c r="D18" s="390">
        <v>2534</v>
      </c>
      <c r="E18" s="388">
        <v>120</v>
      </c>
      <c r="F18" s="389">
        <v>74</v>
      </c>
      <c r="G18" s="391">
        <v>194</v>
      </c>
      <c r="H18" s="1054">
        <v>9.5389507154213042</v>
      </c>
      <c r="I18" s="1055">
        <v>5.7993730407523509</v>
      </c>
      <c r="J18" s="1056">
        <v>7.6558800315706392</v>
      </c>
      <c r="K18" s="388">
        <v>103</v>
      </c>
      <c r="L18" s="389">
        <v>69</v>
      </c>
      <c r="M18" s="393">
        <v>172</v>
      </c>
      <c r="N18" s="1051">
        <v>85.833333333333329</v>
      </c>
      <c r="O18" s="1052">
        <v>93.243243243243242</v>
      </c>
      <c r="P18" s="1053">
        <v>88.659793814432987</v>
      </c>
      <c r="Q18" s="388">
        <v>4</v>
      </c>
      <c r="R18" s="389">
        <v>2</v>
      </c>
      <c r="S18" s="390">
        <v>6</v>
      </c>
      <c r="T18" s="388">
        <v>3</v>
      </c>
      <c r="U18" s="389">
        <v>0</v>
      </c>
      <c r="V18" s="389">
        <v>3</v>
      </c>
      <c r="W18" s="1079">
        <v>0.11838989739542227</v>
      </c>
      <c r="X18" s="388">
        <v>2</v>
      </c>
      <c r="Y18" s="389">
        <v>0</v>
      </c>
      <c r="Z18" s="393">
        <v>2</v>
      </c>
      <c r="AA18" s="395">
        <v>1</v>
      </c>
      <c r="AB18" s="389">
        <v>0</v>
      </c>
      <c r="AC18" s="393">
        <v>1</v>
      </c>
      <c r="AD18" s="395">
        <v>0</v>
      </c>
      <c r="AE18" s="389">
        <v>0</v>
      </c>
      <c r="AF18" s="390">
        <v>0</v>
      </c>
      <c r="AG18" s="388">
        <v>0</v>
      </c>
      <c r="AH18" s="389">
        <v>0</v>
      </c>
      <c r="AI18" s="390">
        <v>0</v>
      </c>
      <c r="AJ18" s="388">
        <v>96</v>
      </c>
      <c r="AK18" s="389">
        <v>67</v>
      </c>
      <c r="AL18" s="390">
        <v>163</v>
      </c>
      <c r="AM18" s="388">
        <v>0</v>
      </c>
      <c r="AN18" s="389">
        <v>1</v>
      </c>
      <c r="AO18" s="393">
        <v>1</v>
      </c>
      <c r="AP18" s="395">
        <v>7</v>
      </c>
      <c r="AQ18" s="389">
        <v>12</v>
      </c>
      <c r="AR18" s="393">
        <v>19</v>
      </c>
      <c r="AS18" s="395">
        <v>0</v>
      </c>
      <c r="AT18" s="389">
        <v>2</v>
      </c>
      <c r="AU18" s="393">
        <v>2</v>
      </c>
      <c r="AV18" s="395">
        <v>0</v>
      </c>
      <c r="AW18" s="389">
        <v>1</v>
      </c>
      <c r="AX18" s="393">
        <v>1</v>
      </c>
      <c r="AY18" s="395">
        <v>2</v>
      </c>
      <c r="AZ18" s="389">
        <v>0</v>
      </c>
      <c r="BA18" s="393">
        <v>2</v>
      </c>
      <c r="BB18" s="395">
        <v>0</v>
      </c>
      <c r="BC18" s="389">
        <v>0</v>
      </c>
      <c r="BD18" s="393">
        <v>0</v>
      </c>
      <c r="BE18" s="395">
        <v>9</v>
      </c>
      <c r="BF18" s="389">
        <v>0</v>
      </c>
      <c r="BG18" s="393">
        <v>9</v>
      </c>
      <c r="BH18" s="395">
        <v>79</v>
      </c>
      <c r="BI18" s="389">
        <v>52</v>
      </c>
      <c r="BJ18" s="390">
        <v>131</v>
      </c>
      <c r="BK18" s="388">
        <v>10</v>
      </c>
      <c r="BL18" s="389">
        <v>3</v>
      </c>
      <c r="BM18" s="390">
        <v>13</v>
      </c>
      <c r="BN18" s="388">
        <v>7</v>
      </c>
      <c r="BO18" s="389">
        <v>2</v>
      </c>
      <c r="BP18" s="390">
        <v>9</v>
      </c>
    </row>
    <row r="19" spans="1:68" ht="28.5" customHeight="1" x14ac:dyDescent="0.2">
      <c r="A19" s="350" t="s">
        <v>27</v>
      </c>
      <c r="B19" s="351">
        <v>290</v>
      </c>
      <c r="C19" s="352">
        <v>253</v>
      </c>
      <c r="D19" s="353">
        <v>543</v>
      </c>
      <c r="E19" s="354">
        <v>28</v>
      </c>
      <c r="F19" s="355">
        <v>7</v>
      </c>
      <c r="G19" s="356">
        <v>35</v>
      </c>
      <c r="H19" s="357">
        <v>9.6551724137931032</v>
      </c>
      <c r="I19" s="358">
        <v>2.766798418972332</v>
      </c>
      <c r="J19" s="359">
        <v>6.4456721915285451</v>
      </c>
      <c r="K19" s="360">
        <v>25</v>
      </c>
      <c r="L19" s="361">
        <v>6</v>
      </c>
      <c r="M19" s="362">
        <v>31</v>
      </c>
      <c r="N19" s="316">
        <v>89.285714285714292</v>
      </c>
      <c r="O19" s="317">
        <v>85.714285714285708</v>
      </c>
      <c r="P19" s="318">
        <v>88.571428571428569</v>
      </c>
      <c r="Q19" s="363">
        <v>0</v>
      </c>
      <c r="R19" s="364">
        <v>0</v>
      </c>
      <c r="S19" s="365">
        <v>0</v>
      </c>
      <c r="T19" s="366">
        <v>0</v>
      </c>
      <c r="U19" s="367">
        <v>0</v>
      </c>
      <c r="V19" s="368">
        <v>0</v>
      </c>
      <c r="W19" s="328">
        <v>0</v>
      </c>
      <c r="X19" s="370">
        <v>0</v>
      </c>
      <c r="Y19" s="371">
        <v>0</v>
      </c>
      <c r="Z19" s="372">
        <v>0</v>
      </c>
      <c r="AA19" s="373">
        <v>0</v>
      </c>
      <c r="AB19" s="361">
        <v>0</v>
      </c>
      <c r="AC19" s="362">
        <v>0</v>
      </c>
      <c r="AD19" s="373">
        <v>0</v>
      </c>
      <c r="AE19" s="361">
        <v>0</v>
      </c>
      <c r="AF19" s="365">
        <v>0</v>
      </c>
      <c r="AG19" s="363">
        <v>0</v>
      </c>
      <c r="AH19" s="364">
        <v>0</v>
      </c>
      <c r="AI19" s="365">
        <v>0</v>
      </c>
      <c r="AJ19" s="374">
        <v>25</v>
      </c>
      <c r="AK19" s="375">
        <v>6</v>
      </c>
      <c r="AL19" s="376">
        <v>31</v>
      </c>
      <c r="AM19" s="377">
        <v>0</v>
      </c>
      <c r="AN19" s="378">
        <v>0</v>
      </c>
      <c r="AO19" s="379">
        <v>0</v>
      </c>
      <c r="AP19" s="380">
        <v>1</v>
      </c>
      <c r="AQ19" s="378">
        <v>0</v>
      </c>
      <c r="AR19" s="379">
        <v>1</v>
      </c>
      <c r="AS19" s="380">
        <v>0</v>
      </c>
      <c r="AT19" s="378">
        <v>0</v>
      </c>
      <c r="AU19" s="379">
        <v>0</v>
      </c>
      <c r="AV19" s="380">
        <v>2</v>
      </c>
      <c r="AW19" s="378">
        <v>0</v>
      </c>
      <c r="AX19" s="379">
        <v>2</v>
      </c>
      <c r="AY19" s="380">
        <v>0</v>
      </c>
      <c r="AZ19" s="378">
        <v>0</v>
      </c>
      <c r="BA19" s="379">
        <v>0</v>
      </c>
      <c r="BB19" s="381">
        <v>0</v>
      </c>
      <c r="BC19" s="382">
        <v>0</v>
      </c>
      <c r="BD19" s="379">
        <v>0</v>
      </c>
      <c r="BE19" s="380">
        <v>2</v>
      </c>
      <c r="BF19" s="378">
        <v>0</v>
      </c>
      <c r="BG19" s="379">
        <v>2</v>
      </c>
      <c r="BH19" s="380">
        <v>20</v>
      </c>
      <c r="BI19" s="378">
        <v>6</v>
      </c>
      <c r="BJ19" s="383">
        <v>26</v>
      </c>
      <c r="BK19" s="384">
        <v>3</v>
      </c>
      <c r="BL19" s="385">
        <v>1</v>
      </c>
      <c r="BM19" s="365">
        <v>4</v>
      </c>
      <c r="BN19" s="384">
        <v>0</v>
      </c>
      <c r="BO19" s="385">
        <v>0</v>
      </c>
      <c r="BP19" s="386">
        <v>0</v>
      </c>
    </row>
    <row r="20" spans="1:68" ht="28.5" customHeight="1" x14ac:dyDescent="0.2">
      <c r="A20" s="350" t="s">
        <v>28</v>
      </c>
      <c r="B20" s="351">
        <v>1002</v>
      </c>
      <c r="C20" s="352">
        <v>1123</v>
      </c>
      <c r="D20" s="353">
        <v>2125</v>
      </c>
      <c r="E20" s="354">
        <v>100</v>
      </c>
      <c r="F20" s="355">
        <v>54</v>
      </c>
      <c r="G20" s="356">
        <v>154</v>
      </c>
      <c r="H20" s="357">
        <v>9.9800399201596814</v>
      </c>
      <c r="I20" s="358">
        <v>4.8085485307212821</v>
      </c>
      <c r="J20" s="359">
        <v>7.2470588235294118</v>
      </c>
      <c r="K20" s="360">
        <v>90</v>
      </c>
      <c r="L20" s="361">
        <v>52</v>
      </c>
      <c r="M20" s="362">
        <v>142</v>
      </c>
      <c r="N20" s="316">
        <v>90</v>
      </c>
      <c r="O20" s="317">
        <v>96.296296296296291</v>
      </c>
      <c r="P20" s="318">
        <v>92.20779220779221</v>
      </c>
      <c r="Q20" s="363">
        <v>6</v>
      </c>
      <c r="R20" s="364">
        <v>9</v>
      </c>
      <c r="S20" s="365">
        <v>15</v>
      </c>
      <c r="T20" s="366">
        <v>2</v>
      </c>
      <c r="U20" s="367">
        <v>1</v>
      </c>
      <c r="V20" s="368">
        <v>3</v>
      </c>
      <c r="W20" s="328">
        <v>0.14117647058823529</v>
      </c>
      <c r="X20" s="370">
        <v>1</v>
      </c>
      <c r="Y20" s="371">
        <v>1</v>
      </c>
      <c r="Z20" s="372">
        <v>2</v>
      </c>
      <c r="AA20" s="373">
        <v>1</v>
      </c>
      <c r="AB20" s="361">
        <v>0</v>
      </c>
      <c r="AC20" s="362">
        <v>1</v>
      </c>
      <c r="AD20" s="373">
        <v>0</v>
      </c>
      <c r="AE20" s="361">
        <v>0</v>
      </c>
      <c r="AF20" s="365">
        <v>0</v>
      </c>
      <c r="AG20" s="363">
        <v>0</v>
      </c>
      <c r="AH20" s="364">
        <v>0</v>
      </c>
      <c r="AI20" s="365">
        <v>0</v>
      </c>
      <c r="AJ20" s="374">
        <v>82</v>
      </c>
      <c r="AK20" s="375">
        <v>42</v>
      </c>
      <c r="AL20" s="376">
        <v>124</v>
      </c>
      <c r="AM20" s="377">
        <v>0</v>
      </c>
      <c r="AN20" s="378">
        <v>0</v>
      </c>
      <c r="AO20" s="379">
        <v>0</v>
      </c>
      <c r="AP20" s="380">
        <v>2</v>
      </c>
      <c r="AQ20" s="378">
        <v>5</v>
      </c>
      <c r="AR20" s="379">
        <v>7</v>
      </c>
      <c r="AS20" s="380">
        <v>4</v>
      </c>
      <c r="AT20" s="378">
        <v>1</v>
      </c>
      <c r="AU20" s="379">
        <v>5</v>
      </c>
      <c r="AV20" s="380">
        <v>1</v>
      </c>
      <c r="AW20" s="378">
        <v>0</v>
      </c>
      <c r="AX20" s="379">
        <v>1</v>
      </c>
      <c r="AY20" s="380">
        <v>0</v>
      </c>
      <c r="AZ20" s="378">
        <v>0</v>
      </c>
      <c r="BA20" s="379">
        <v>0</v>
      </c>
      <c r="BB20" s="381">
        <v>0</v>
      </c>
      <c r="BC20" s="382">
        <v>0</v>
      </c>
      <c r="BD20" s="379">
        <v>0</v>
      </c>
      <c r="BE20" s="380">
        <v>5</v>
      </c>
      <c r="BF20" s="378">
        <v>2</v>
      </c>
      <c r="BG20" s="379">
        <v>7</v>
      </c>
      <c r="BH20" s="380">
        <v>70</v>
      </c>
      <c r="BI20" s="378">
        <v>34</v>
      </c>
      <c r="BJ20" s="383">
        <v>104</v>
      </c>
      <c r="BK20" s="384">
        <v>7</v>
      </c>
      <c r="BL20" s="385">
        <v>2</v>
      </c>
      <c r="BM20" s="365">
        <v>9</v>
      </c>
      <c r="BN20" s="384">
        <v>3</v>
      </c>
      <c r="BO20" s="385">
        <v>0</v>
      </c>
      <c r="BP20" s="386">
        <v>3</v>
      </c>
    </row>
    <row r="21" spans="1:68" ht="28.5" customHeight="1" x14ac:dyDescent="0.2">
      <c r="A21" s="396" t="s">
        <v>44</v>
      </c>
      <c r="B21" s="397">
        <v>164</v>
      </c>
      <c r="C21" s="398">
        <v>149</v>
      </c>
      <c r="D21" s="399">
        <v>313</v>
      </c>
      <c r="E21" s="400">
        <v>14</v>
      </c>
      <c r="F21" s="401">
        <v>9</v>
      </c>
      <c r="G21" s="402">
        <v>23</v>
      </c>
      <c r="H21" s="357">
        <v>8.536585365853659</v>
      </c>
      <c r="I21" s="358">
        <v>6.0402684563758395</v>
      </c>
      <c r="J21" s="359">
        <v>7.3482428115015974</v>
      </c>
      <c r="K21" s="403">
        <v>12</v>
      </c>
      <c r="L21" s="404">
        <v>8</v>
      </c>
      <c r="M21" s="405">
        <v>20</v>
      </c>
      <c r="N21" s="316">
        <v>85.714285714285708</v>
      </c>
      <c r="O21" s="317">
        <v>88.888888888888886</v>
      </c>
      <c r="P21" s="318">
        <v>86.956521739130437</v>
      </c>
      <c r="Q21" s="406">
        <v>0</v>
      </c>
      <c r="R21" s="407">
        <v>0</v>
      </c>
      <c r="S21" s="408">
        <v>0</v>
      </c>
      <c r="T21" s="409">
        <v>0</v>
      </c>
      <c r="U21" s="410">
        <v>0</v>
      </c>
      <c r="V21" s="411">
        <v>0</v>
      </c>
      <c r="W21" s="328">
        <v>0</v>
      </c>
      <c r="X21" s="412">
        <v>0</v>
      </c>
      <c r="Y21" s="413">
        <v>0</v>
      </c>
      <c r="Z21" s="414">
        <v>0</v>
      </c>
      <c r="AA21" s="415">
        <v>0</v>
      </c>
      <c r="AB21" s="404">
        <v>0</v>
      </c>
      <c r="AC21" s="405">
        <v>0</v>
      </c>
      <c r="AD21" s="415">
        <v>0</v>
      </c>
      <c r="AE21" s="404">
        <v>0</v>
      </c>
      <c r="AF21" s="408">
        <v>0</v>
      </c>
      <c r="AG21" s="406">
        <v>0</v>
      </c>
      <c r="AH21" s="407">
        <v>0</v>
      </c>
      <c r="AI21" s="408">
        <v>0</v>
      </c>
      <c r="AJ21" s="416">
        <v>12</v>
      </c>
      <c r="AK21" s="417">
        <v>8</v>
      </c>
      <c r="AL21" s="418">
        <v>20</v>
      </c>
      <c r="AM21" s="419">
        <v>0</v>
      </c>
      <c r="AN21" s="420">
        <v>0</v>
      </c>
      <c r="AO21" s="421">
        <v>0</v>
      </c>
      <c r="AP21" s="422">
        <v>2</v>
      </c>
      <c r="AQ21" s="420">
        <v>2</v>
      </c>
      <c r="AR21" s="421">
        <v>4</v>
      </c>
      <c r="AS21" s="422">
        <v>0</v>
      </c>
      <c r="AT21" s="420">
        <v>0</v>
      </c>
      <c r="AU21" s="421">
        <v>0</v>
      </c>
      <c r="AV21" s="422">
        <v>2</v>
      </c>
      <c r="AW21" s="420">
        <v>1</v>
      </c>
      <c r="AX21" s="421">
        <v>3</v>
      </c>
      <c r="AY21" s="422">
        <v>0</v>
      </c>
      <c r="AZ21" s="420">
        <v>0</v>
      </c>
      <c r="BA21" s="421">
        <v>0</v>
      </c>
      <c r="BB21" s="423">
        <v>0</v>
      </c>
      <c r="BC21" s="424">
        <v>0</v>
      </c>
      <c r="BD21" s="421">
        <v>0</v>
      </c>
      <c r="BE21" s="422">
        <v>0</v>
      </c>
      <c r="BF21" s="420">
        <v>0</v>
      </c>
      <c r="BG21" s="421">
        <v>0</v>
      </c>
      <c r="BH21" s="422">
        <v>9</v>
      </c>
      <c r="BI21" s="420">
        <v>5</v>
      </c>
      <c r="BJ21" s="425">
        <v>14</v>
      </c>
      <c r="BK21" s="426">
        <v>2</v>
      </c>
      <c r="BL21" s="427">
        <v>1</v>
      </c>
      <c r="BM21" s="408">
        <v>3</v>
      </c>
      <c r="BN21" s="426">
        <v>0</v>
      </c>
      <c r="BO21" s="427">
        <v>0</v>
      </c>
      <c r="BP21" s="428">
        <v>0</v>
      </c>
    </row>
    <row r="22" spans="1:68" s="1129" customFormat="1" ht="28.5" customHeight="1" x14ac:dyDescent="0.2">
      <c r="A22" s="387" t="s">
        <v>225</v>
      </c>
      <c r="B22" s="388">
        <v>1456</v>
      </c>
      <c r="C22" s="389">
        <v>1525</v>
      </c>
      <c r="D22" s="390">
        <v>2981</v>
      </c>
      <c r="E22" s="388">
        <v>142</v>
      </c>
      <c r="F22" s="389">
        <v>70</v>
      </c>
      <c r="G22" s="391">
        <v>212</v>
      </c>
      <c r="H22" s="1054">
        <v>9.7527472527472536</v>
      </c>
      <c r="I22" s="1055">
        <v>4.5901639344262293</v>
      </c>
      <c r="J22" s="1056">
        <v>7.1117074807111713</v>
      </c>
      <c r="K22" s="388">
        <v>127</v>
      </c>
      <c r="L22" s="389">
        <v>66</v>
      </c>
      <c r="M22" s="393">
        <v>193</v>
      </c>
      <c r="N22" s="1051">
        <v>89.436619718309856</v>
      </c>
      <c r="O22" s="1052">
        <v>94.285714285714278</v>
      </c>
      <c r="P22" s="1053">
        <v>91.037735849056602</v>
      </c>
      <c r="Q22" s="388">
        <v>6</v>
      </c>
      <c r="R22" s="389">
        <v>9</v>
      </c>
      <c r="S22" s="390">
        <v>15</v>
      </c>
      <c r="T22" s="388">
        <v>2</v>
      </c>
      <c r="U22" s="389">
        <v>1</v>
      </c>
      <c r="V22" s="389">
        <v>3</v>
      </c>
      <c r="W22" s="1079">
        <v>0.10063737001006373</v>
      </c>
      <c r="X22" s="388">
        <v>1</v>
      </c>
      <c r="Y22" s="389">
        <v>1</v>
      </c>
      <c r="Z22" s="393">
        <v>2</v>
      </c>
      <c r="AA22" s="395">
        <v>1</v>
      </c>
      <c r="AB22" s="389">
        <v>0</v>
      </c>
      <c r="AC22" s="393">
        <v>1</v>
      </c>
      <c r="AD22" s="395">
        <v>0</v>
      </c>
      <c r="AE22" s="389">
        <v>0</v>
      </c>
      <c r="AF22" s="390">
        <v>0</v>
      </c>
      <c r="AG22" s="388">
        <v>0</v>
      </c>
      <c r="AH22" s="389">
        <v>0</v>
      </c>
      <c r="AI22" s="390">
        <v>0</v>
      </c>
      <c r="AJ22" s="388">
        <v>119</v>
      </c>
      <c r="AK22" s="389">
        <v>56</v>
      </c>
      <c r="AL22" s="390">
        <v>175</v>
      </c>
      <c r="AM22" s="388">
        <v>0</v>
      </c>
      <c r="AN22" s="389">
        <v>0</v>
      </c>
      <c r="AO22" s="393">
        <v>0</v>
      </c>
      <c r="AP22" s="395">
        <v>5</v>
      </c>
      <c r="AQ22" s="389">
        <v>7</v>
      </c>
      <c r="AR22" s="393">
        <v>12</v>
      </c>
      <c r="AS22" s="395">
        <v>4</v>
      </c>
      <c r="AT22" s="389">
        <v>1</v>
      </c>
      <c r="AU22" s="393">
        <v>5</v>
      </c>
      <c r="AV22" s="395">
        <v>5</v>
      </c>
      <c r="AW22" s="389">
        <v>1</v>
      </c>
      <c r="AX22" s="393">
        <v>6</v>
      </c>
      <c r="AY22" s="395">
        <v>0</v>
      </c>
      <c r="AZ22" s="389">
        <v>0</v>
      </c>
      <c r="BA22" s="393">
        <v>0</v>
      </c>
      <c r="BB22" s="395">
        <v>0</v>
      </c>
      <c r="BC22" s="389">
        <v>0</v>
      </c>
      <c r="BD22" s="393">
        <v>0</v>
      </c>
      <c r="BE22" s="395">
        <v>7</v>
      </c>
      <c r="BF22" s="389">
        <v>2</v>
      </c>
      <c r="BG22" s="393">
        <v>9</v>
      </c>
      <c r="BH22" s="395">
        <v>99</v>
      </c>
      <c r="BI22" s="389">
        <v>45</v>
      </c>
      <c r="BJ22" s="390">
        <v>144</v>
      </c>
      <c r="BK22" s="388">
        <v>12</v>
      </c>
      <c r="BL22" s="389">
        <v>4</v>
      </c>
      <c r="BM22" s="390">
        <v>16</v>
      </c>
      <c r="BN22" s="388">
        <v>3</v>
      </c>
      <c r="BO22" s="389">
        <v>0</v>
      </c>
      <c r="BP22" s="390">
        <v>3</v>
      </c>
    </row>
    <row r="23" spans="1:68" ht="28.5" customHeight="1" x14ac:dyDescent="0.2">
      <c r="A23" s="350" t="s">
        <v>34</v>
      </c>
      <c r="B23" s="351">
        <v>1087</v>
      </c>
      <c r="C23" s="352">
        <v>1445</v>
      </c>
      <c r="D23" s="353">
        <v>2532</v>
      </c>
      <c r="E23" s="354">
        <v>103</v>
      </c>
      <c r="F23" s="355">
        <v>70</v>
      </c>
      <c r="G23" s="356">
        <v>173</v>
      </c>
      <c r="H23" s="357">
        <v>9.475620975160993</v>
      </c>
      <c r="I23" s="358">
        <v>4.844290657439446</v>
      </c>
      <c r="J23" s="359">
        <v>6.8325434439178521</v>
      </c>
      <c r="K23" s="360">
        <v>95</v>
      </c>
      <c r="L23" s="361">
        <v>60</v>
      </c>
      <c r="M23" s="362">
        <v>155</v>
      </c>
      <c r="N23" s="316">
        <v>92.233009708737868</v>
      </c>
      <c r="O23" s="317">
        <v>85.714285714285708</v>
      </c>
      <c r="P23" s="318">
        <v>89.595375722543352</v>
      </c>
      <c r="Q23" s="363">
        <v>1</v>
      </c>
      <c r="R23" s="364">
        <v>3</v>
      </c>
      <c r="S23" s="365">
        <v>4</v>
      </c>
      <c r="T23" s="366">
        <v>0</v>
      </c>
      <c r="U23" s="367">
        <v>0</v>
      </c>
      <c r="V23" s="368">
        <v>0</v>
      </c>
      <c r="W23" s="328">
        <v>0</v>
      </c>
      <c r="X23" s="370">
        <v>0</v>
      </c>
      <c r="Y23" s="371">
        <v>0</v>
      </c>
      <c r="Z23" s="372">
        <v>0</v>
      </c>
      <c r="AA23" s="373">
        <v>0</v>
      </c>
      <c r="AB23" s="361">
        <v>0</v>
      </c>
      <c r="AC23" s="362">
        <v>0</v>
      </c>
      <c r="AD23" s="373">
        <v>0</v>
      </c>
      <c r="AE23" s="361">
        <v>0</v>
      </c>
      <c r="AF23" s="365">
        <v>0</v>
      </c>
      <c r="AG23" s="363">
        <v>1</v>
      </c>
      <c r="AH23" s="364">
        <v>0</v>
      </c>
      <c r="AI23" s="365">
        <v>1</v>
      </c>
      <c r="AJ23" s="374">
        <v>93</v>
      </c>
      <c r="AK23" s="375">
        <v>57</v>
      </c>
      <c r="AL23" s="376">
        <v>150</v>
      </c>
      <c r="AM23" s="377">
        <v>0</v>
      </c>
      <c r="AN23" s="378">
        <v>0</v>
      </c>
      <c r="AO23" s="379">
        <v>0</v>
      </c>
      <c r="AP23" s="380">
        <v>10</v>
      </c>
      <c r="AQ23" s="378">
        <v>12</v>
      </c>
      <c r="AR23" s="379">
        <v>22</v>
      </c>
      <c r="AS23" s="380">
        <v>7</v>
      </c>
      <c r="AT23" s="378">
        <v>3</v>
      </c>
      <c r="AU23" s="379">
        <v>10</v>
      </c>
      <c r="AV23" s="380">
        <v>1</v>
      </c>
      <c r="AW23" s="378">
        <v>2</v>
      </c>
      <c r="AX23" s="379">
        <v>3</v>
      </c>
      <c r="AY23" s="380">
        <v>1</v>
      </c>
      <c r="AZ23" s="378">
        <v>0</v>
      </c>
      <c r="BA23" s="379">
        <v>1</v>
      </c>
      <c r="BB23" s="381">
        <v>0</v>
      </c>
      <c r="BC23" s="382">
        <v>0</v>
      </c>
      <c r="BD23" s="379">
        <v>0</v>
      </c>
      <c r="BE23" s="380">
        <v>3</v>
      </c>
      <c r="BF23" s="378">
        <v>0</v>
      </c>
      <c r="BG23" s="379">
        <v>3</v>
      </c>
      <c r="BH23" s="380">
        <v>71</v>
      </c>
      <c r="BI23" s="378">
        <v>40</v>
      </c>
      <c r="BJ23" s="383">
        <v>111</v>
      </c>
      <c r="BK23" s="384">
        <v>2</v>
      </c>
      <c r="BL23" s="385">
        <v>3</v>
      </c>
      <c r="BM23" s="365">
        <v>5</v>
      </c>
      <c r="BN23" s="384">
        <v>6</v>
      </c>
      <c r="BO23" s="385">
        <v>7</v>
      </c>
      <c r="BP23" s="386">
        <v>13</v>
      </c>
    </row>
    <row r="24" spans="1:68" ht="28.5" customHeight="1" x14ac:dyDescent="0.2">
      <c r="A24" s="350" t="s">
        <v>68</v>
      </c>
      <c r="B24" s="351">
        <v>278</v>
      </c>
      <c r="C24" s="352">
        <v>267</v>
      </c>
      <c r="D24" s="353">
        <v>545</v>
      </c>
      <c r="E24" s="354">
        <v>29</v>
      </c>
      <c r="F24" s="355">
        <v>12</v>
      </c>
      <c r="G24" s="356">
        <v>41</v>
      </c>
      <c r="H24" s="357">
        <v>10.431654676258994</v>
      </c>
      <c r="I24" s="358">
        <v>4.4943820224719104</v>
      </c>
      <c r="J24" s="359">
        <v>7.522935779816514</v>
      </c>
      <c r="K24" s="360">
        <v>25</v>
      </c>
      <c r="L24" s="361">
        <v>12</v>
      </c>
      <c r="M24" s="362">
        <v>37</v>
      </c>
      <c r="N24" s="316">
        <v>86.206896551724128</v>
      </c>
      <c r="O24" s="317">
        <v>100</v>
      </c>
      <c r="P24" s="318">
        <v>90.243902439024396</v>
      </c>
      <c r="Q24" s="363">
        <v>2</v>
      </c>
      <c r="R24" s="364">
        <v>0</v>
      </c>
      <c r="S24" s="365">
        <v>2</v>
      </c>
      <c r="T24" s="366">
        <v>1</v>
      </c>
      <c r="U24" s="367">
        <v>0</v>
      </c>
      <c r="V24" s="368">
        <v>1</v>
      </c>
      <c r="W24" s="328">
        <v>0.1834862385321101</v>
      </c>
      <c r="X24" s="370">
        <v>1</v>
      </c>
      <c r="Y24" s="371">
        <v>0</v>
      </c>
      <c r="Z24" s="372">
        <v>1</v>
      </c>
      <c r="AA24" s="373">
        <v>0</v>
      </c>
      <c r="AB24" s="361">
        <v>0</v>
      </c>
      <c r="AC24" s="362">
        <v>0</v>
      </c>
      <c r="AD24" s="373">
        <v>0</v>
      </c>
      <c r="AE24" s="361">
        <v>0</v>
      </c>
      <c r="AF24" s="365">
        <v>0</v>
      </c>
      <c r="AG24" s="363">
        <v>0</v>
      </c>
      <c r="AH24" s="364">
        <v>0</v>
      </c>
      <c r="AI24" s="365">
        <v>0</v>
      </c>
      <c r="AJ24" s="374">
        <v>22</v>
      </c>
      <c r="AK24" s="375">
        <v>12</v>
      </c>
      <c r="AL24" s="376">
        <v>34</v>
      </c>
      <c r="AM24" s="377">
        <v>1</v>
      </c>
      <c r="AN24" s="378">
        <v>0</v>
      </c>
      <c r="AO24" s="379">
        <v>1</v>
      </c>
      <c r="AP24" s="380">
        <v>1</v>
      </c>
      <c r="AQ24" s="378">
        <v>1</v>
      </c>
      <c r="AR24" s="379">
        <v>2</v>
      </c>
      <c r="AS24" s="380">
        <v>1</v>
      </c>
      <c r="AT24" s="378">
        <v>0</v>
      </c>
      <c r="AU24" s="379">
        <v>1</v>
      </c>
      <c r="AV24" s="380">
        <v>1</v>
      </c>
      <c r="AW24" s="378">
        <v>0</v>
      </c>
      <c r="AX24" s="379">
        <v>1</v>
      </c>
      <c r="AY24" s="380">
        <v>0</v>
      </c>
      <c r="AZ24" s="378">
        <v>0</v>
      </c>
      <c r="BA24" s="379">
        <v>0</v>
      </c>
      <c r="BB24" s="381">
        <v>0</v>
      </c>
      <c r="BC24" s="382">
        <v>0</v>
      </c>
      <c r="BD24" s="379">
        <v>0</v>
      </c>
      <c r="BE24" s="380">
        <v>0</v>
      </c>
      <c r="BF24" s="378">
        <v>0</v>
      </c>
      <c r="BG24" s="379">
        <v>0</v>
      </c>
      <c r="BH24" s="380">
        <v>19</v>
      </c>
      <c r="BI24" s="378">
        <v>11</v>
      </c>
      <c r="BJ24" s="383">
        <v>30</v>
      </c>
      <c r="BK24" s="384">
        <v>4</v>
      </c>
      <c r="BL24" s="385">
        <v>0</v>
      </c>
      <c r="BM24" s="365">
        <v>4</v>
      </c>
      <c r="BN24" s="384">
        <v>0</v>
      </c>
      <c r="BO24" s="385">
        <v>0</v>
      </c>
      <c r="BP24" s="386">
        <v>0</v>
      </c>
    </row>
    <row r="25" spans="1:68" ht="28.5" customHeight="1" x14ac:dyDescent="0.2">
      <c r="A25" s="350" t="s">
        <v>40</v>
      </c>
      <c r="B25" s="351">
        <v>561</v>
      </c>
      <c r="C25" s="352">
        <v>1047</v>
      </c>
      <c r="D25" s="353">
        <v>1608</v>
      </c>
      <c r="E25" s="354">
        <v>43</v>
      </c>
      <c r="F25" s="355">
        <v>34</v>
      </c>
      <c r="G25" s="356">
        <v>77</v>
      </c>
      <c r="H25" s="357">
        <v>7.66488413547237</v>
      </c>
      <c r="I25" s="358">
        <v>3.2473734479465137</v>
      </c>
      <c r="J25" s="359">
        <v>4.7885572139303481</v>
      </c>
      <c r="K25" s="360">
        <v>38</v>
      </c>
      <c r="L25" s="361">
        <v>32</v>
      </c>
      <c r="M25" s="362">
        <v>70</v>
      </c>
      <c r="N25" s="316">
        <v>88.372093023255815</v>
      </c>
      <c r="O25" s="317">
        <v>94.117647058823522</v>
      </c>
      <c r="P25" s="318">
        <v>90.909090909090907</v>
      </c>
      <c r="Q25" s="363">
        <v>3</v>
      </c>
      <c r="R25" s="364">
        <v>1</v>
      </c>
      <c r="S25" s="365">
        <v>4</v>
      </c>
      <c r="T25" s="366">
        <v>0</v>
      </c>
      <c r="U25" s="367">
        <v>0</v>
      </c>
      <c r="V25" s="368">
        <v>0</v>
      </c>
      <c r="W25" s="328">
        <v>0</v>
      </c>
      <c r="X25" s="370">
        <v>0</v>
      </c>
      <c r="Y25" s="371">
        <v>0</v>
      </c>
      <c r="Z25" s="372">
        <v>0</v>
      </c>
      <c r="AA25" s="373">
        <v>0</v>
      </c>
      <c r="AB25" s="361">
        <v>0</v>
      </c>
      <c r="AC25" s="362">
        <v>0</v>
      </c>
      <c r="AD25" s="373">
        <v>0</v>
      </c>
      <c r="AE25" s="361">
        <v>0</v>
      </c>
      <c r="AF25" s="365">
        <v>0</v>
      </c>
      <c r="AG25" s="363">
        <v>0</v>
      </c>
      <c r="AH25" s="364">
        <v>0</v>
      </c>
      <c r="AI25" s="365">
        <v>0</v>
      </c>
      <c r="AJ25" s="374">
        <v>35</v>
      </c>
      <c r="AK25" s="375">
        <v>31</v>
      </c>
      <c r="AL25" s="376">
        <v>66</v>
      </c>
      <c r="AM25" s="377">
        <v>1</v>
      </c>
      <c r="AN25" s="378">
        <v>0</v>
      </c>
      <c r="AO25" s="379">
        <v>1</v>
      </c>
      <c r="AP25" s="380">
        <v>3</v>
      </c>
      <c r="AQ25" s="378">
        <v>1</v>
      </c>
      <c r="AR25" s="379">
        <v>4</v>
      </c>
      <c r="AS25" s="380">
        <v>2</v>
      </c>
      <c r="AT25" s="378">
        <v>1</v>
      </c>
      <c r="AU25" s="379">
        <v>3</v>
      </c>
      <c r="AV25" s="380">
        <v>0</v>
      </c>
      <c r="AW25" s="378">
        <v>3</v>
      </c>
      <c r="AX25" s="379">
        <v>3</v>
      </c>
      <c r="AY25" s="380">
        <v>0</v>
      </c>
      <c r="AZ25" s="378">
        <v>0</v>
      </c>
      <c r="BA25" s="379">
        <v>0</v>
      </c>
      <c r="BB25" s="381">
        <v>0</v>
      </c>
      <c r="BC25" s="382">
        <v>0</v>
      </c>
      <c r="BD25" s="379">
        <v>0</v>
      </c>
      <c r="BE25" s="380">
        <v>2</v>
      </c>
      <c r="BF25" s="378">
        <v>1</v>
      </c>
      <c r="BG25" s="379">
        <v>3</v>
      </c>
      <c r="BH25" s="380">
        <v>27</v>
      </c>
      <c r="BI25" s="378">
        <v>26</v>
      </c>
      <c r="BJ25" s="383">
        <v>53</v>
      </c>
      <c r="BK25" s="384">
        <v>3</v>
      </c>
      <c r="BL25" s="385">
        <v>2</v>
      </c>
      <c r="BM25" s="365">
        <v>5</v>
      </c>
      <c r="BN25" s="384">
        <v>2</v>
      </c>
      <c r="BO25" s="385">
        <v>0</v>
      </c>
      <c r="BP25" s="386">
        <v>2</v>
      </c>
    </row>
    <row r="26" spans="1:68" ht="28.5" customHeight="1" x14ac:dyDescent="0.2">
      <c r="A26" s="350" t="s">
        <v>70</v>
      </c>
      <c r="B26" s="351">
        <v>115</v>
      </c>
      <c r="C26" s="352">
        <v>127</v>
      </c>
      <c r="D26" s="353">
        <v>242</v>
      </c>
      <c r="E26" s="354">
        <v>10</v>
      </c>
      <c r="F26" s="355">
        <v>6</v>
      </c>
      <c r="G26" s="356">
        <v>16</v>
      </c>
      <c r="H26" s="357">
        <v>8.695652173913043</v>
      </c>
      <c r="I26" s="358">
        <v>4.7244094488188972</v>
      </c>
      <c r="J26" s="359">
        <v>6.6115702479338845</v>
      </c>
      <c r="K26" s="360">
        <v>10</v>
      </c>
      <c r="L26" s="361">
        <v>6</v>
      </c>
      <c r="M26" s="362">
        <v>16</v>
      </c>
      <c r="N26" s="316">
        <v>100</v>
      </c>
      <c r="O26" s="317">
        <v>100</v>
      </c>
      <c r="P26" s="318">
        <v>100</v>
      </c>
      <c r="Q26" s="363">
        <v>3</v>
      </c>
      <c r="R26" s="364">
        <v>1</v>
      </c>
      <c r="S26" s="365">
        <v>4</v>
      </c>
      <c r="T26" s="366">
        <v>0</v>
      </c>
      <c r="U26" s="367">
        <v>0</v>
      </c>
      <c r="V26" s="368">
        <v>0</v>
      </c>
      <c r="W26" s="328">
        <v>0</v>
      </c>
      <c r="X26" s="370">
        <v>0</v>
      </c>
      <c r="Y26" s="371">
        <v>0</v>
      </c>
      <c r="Z26" s="372">
        <v>0</v>
      </c>
      <c r="AA26" s="373">
        <v>0</v>
      </c>
      <c r="AB26" s="361">
        <v>0</v>
      </c>
      <c r="AC26" s="362">
        <v>0</v>
      </c>
      <c r="AD26" s="373">
        <v>0</v>
      </c>
      <c r="AE26" s="361">
        <v>0</v>
      </c>
      <c r="AF26" s="365">
        <v>0</v>
      </c>
      <c r="AG26" s="363">
        <v>0</v>
      </c>
      <c r="AH26" s="364">
        <v>0</v>
      </c>
      <c r="AI26" s="365">
        <v>0</v>
      </c>
      <c r="AJ26" s="374">
        <v>7</v>
      </c>
      <c r="AK26" s="375">
        <v>5</v>
      </c>
      <c r="AL26" s="376">
        <v>12</v>
      </c>
      <c r="AM26" s="377">
        <v>0</v>
      </c>
      <c r="AN26" s="378">
        <v>0</v>
      </c>
      <c r="AO26" s="379">
        <v>0</v>
      </c>
      <c r="AP26" s="380">
        <v>0</v>
      </c>
      <c r="AQ26" s="378">
        <v>0</v>
      </c>
      <c r="AR26" s="379">
        <v>0</v>
      </c>
      <c r="AS26" s="380">
        <v>0</v>
      </c>
      <c r="AT26" s="378">
        <v>1</v>
      </c>
      <c r="AU26" s="379">
        <v>1</v>
      </c>
      <c r="AV26" s="380">
        <v>0</v>
      </c>
      <c r="AW26" s="378">
        <v>0</v>
      </c>
      <c r="AX26" s="379">
        <v>0</v>
      </c>
      <c r="AY26" s="380">
        <v>0</v>
      </c>
      <c r="AZ26" s="378">
        <v>0</v>
      </c>
      <c r="BA26" s="379">
        <v>0</v>
      </c>
      <c r="BB26" s="381">
        <v>0</v>
      </c>
      <c r="BC26" s="382">
        <v>0</v>
      </c>
      <c r="BD26" s="379">
        <v>0</v>
      </c>
      <c r="BE26" s="380">
        <v>0</v>
      </c>
      <c r="BF26" s="378">
        <v>0</v>
      </c>
      <c r="BG26" s="379">
        <v>0</v>
      </c>
      <c r="BH26" s="380">
        <v>7</v>
      </c>
      <c r="BI26" s="378">
        <v>4</v>
      </c>
      <c r="BJ26" s="383">
        <v>11</v>
      </c>
      <c r="BK26" s="384">
        <v>0</v>
      </c>
      <c r="BL26" s="385">
        <v>0</v>
      </c>
      <c r="BM26" s="365">
        <v>0</v>
      </c>
      <c r="BN26" s="384">
        <v>0</v>
      </c>
      <c r="BO26" s="385">
        <v>0</v>
      </c>
      <c r="BP26" s="386">
        <v>0</v>
      </c>
    </row>
    <row r="27" spans="1:68" s="1129" customFormat="1" ht="28.5" customHeight="1" x14ac:dyDescent="0.2">
      <c r="A27" s="439" t="s">
        <v>221</v>
      </c>
      <c r="B27" s="388">
        <v>2041</v>
      </c>
      <c r="C27" s="389">
        <v>2886</v>
      </c>
      <c r="D27" s="390">
        <v>4927</v>
      </c>
      <c r="E27" s="388">
        <v>185</v>
      </c>
      <c r="F27" s="389">
        <v>122</v>
      </c>
      <c r="G27" s="391">
        <v>307</v>
      </c>
      <c r="H27" s="1054">
        <v>9.0641842234198933</v>
      </c>
      <c r="I27" s="1055">
        <v>4.2273042273042272</v>
      </c>
      <c r="J27" s="1056">
        <v>6.2309721940328799</v>
      </c>
      <c r="K27" s="388">
        <v>168</v>
      </c>
      <c r="L27" s="389">
        <v>110</v>
      </c>
      <c r="M27" s="393">
        <v>278</v>
      </c>
      <c r="N27" s="1051">
        <v>90.810810810810821</v>
      </c>
      <c r="O27" s="1052">
        <v>90.163934426229503</v>
      </c>
      <c r="P27" s="1053">
        <v>90.553745928338756</v>
      </c>
      <c r="Q27" s="388">
        <v>9</v>
      </c>
      <c r="R27" s="389">
        <v>5</v>
      </c>
      <c r="S27" s="390">
        <v>14</v>
      </c>
      <c r="T27" s="388">
        <v>1</v>
      </c>
      <c r="U27" s="389">
        <v>0</v>
      </c>
      <c r="V27" s="389">
        <v>1</v>
      </c>
      <c r="W27" s="1079">
        <v>2.0296326364927949E-2</v>
      </c>
      <c r="X27" s="388">
        <v>1</v>
      </c>
      <c r="Y27" s="389">
        <v>0</v>
      </c>
      <c r="Z27" s="393">
        <v>1</v>
      </c>
      <c r="AA27" s="395">
        <v>0</v>
      </c>
      <c r="AB27" s="389">
        <v>0</v>
      </c>
      <c r="AC27" s="393">
        <v>0</v>
      </c>
      <c r="AD27" s="395">
        <v>0</v>
      </c>
      <c r="AE27" s="389">
        <v>0</v>
      </c>
      <c r="AF27" s="390">
        <v>0</v>
      </c>
      <c r="AG27" s="388">
        <v>1</v>
      </c>
      <c r="AH27" s="389">
        <v>0</v>
      </c>
      <c r="AI27" s="390">
        <v>1</v>
      </c>
      <c r="AJ27" s="388">
        <v>157</v>
      </c>
      <c r="AK27" s="389">
        <v>105</v>
      </c>
      <c r="AL27" s="390">
        <v>262</v>
      </c>
      <c r="AM27" s="388">
        <v>2</v>
      </c>
      <c r="AN27" s="389">
        <v>0</v>
      </c>
      <c r="AO27" s="393">
        <v>2</v>
      </c>
      <c r="AP27" s="395">
        <v>14</v>
      </c>
      <c r="AQ27" s="389">
        <v>14</v>
      </c>
      <c r="AR27" s="393">
        <v>28</v>
      </c>
      <c r="AS27" s="395">
        <v>10</v>
      </c>
      <c r="AT27" s="389">
        <v>5</v>
      </c>
      <c r="AU27" s="393">
        <v>15</v>
      </c>
      <c r="AV27" s="395">
        <v>2</v>
      </c>
      <c r="AW27" s="389">
        <v>5</v>
      </c>
      <c r="AX27" s="393">
        <v>7</v>
      </c>
      <c r="AY27" s="395">
        <v>1</v>
      </c>
      <c r="AZ27" s="389">
        <v>0</v>
      </c>
      <c r="BA27" s="393">
        <v>1</v>
      </c>
      <c r="BB27" s="395">
        <v>0</v>
      </c>
      <c r="BC27" s="389">
        <v>0</v>
      </c>
      <c r="BD27" s="393">
        <v>0</v>
      </c>
      <c r="BE27" s="395">
        <v>5</v>
      </c>
      <c r="BF27" s="389">
        <v>1</v>
      </c>
      <c r="BG27" s="393">
        <v>6</v>
      </c>
      <c r="BH27" s="395">
        <v>124</v>
      </c>
      <c r="BI27" s="389">
        <v>81</v>
      </c>
      <c r="BJ27" s="390">
        <v>205</v>
      </c>
      <c r="BK27" s="388">
        <v>9</v>
      </c>
      <c r="BL27" s="389">
        <v>5</v>
      </c>
      <c r="BM27" s="390">
        <v>14</v>
      </c>
      <c r="BN27" s="388">
        <v>8</v>
      </c>
      <c r="BO27" s="389">
        <v>7</v>
      </c>
      <c r="BP27" s="390">
        <v>15</v>
      </c>
    </row>
    <row r="28" spans="1:68" ht="28.5" customHeight="1" x14ac:dyDescent="0.2">
      <c r="A28" s="350" t="s">
        <v>33</v>
      </c>
      <c r="B28" s="351">
        <v>541</v>
      </c>
      <c r="C28" s="352">
        <v>491</v>
      </c>
      <c r="D28" s="353">
        <v>1032</v>
      </c>
      <c r="E28" s="354">
        <v>46</v>
      </c>
      <c r="F28" s="355">
        <v>26</v>
      </c>
      <c r="G28" s="356">
        <v>72</v>
      </c>
      <c r="H28" s="357">
        <v>8.502772643253234</v>
      </c>
      <c r="I28" s="358">
        <v>5.2953156822810588</v>
      </c>
      <c r="J28" s="359">
        <v>6.9767441860465116</v>
      </c>
      <c r="K28" s="360">
        <v>40</v>
      </c>
      <c r="L28" s="361">
        <v>22</v>
      </c>
      <c r="M28" s="362">
        <v>62</v>
      </c>
      <c r="N28" s="316">
        <v>86.956521739130437</v>
      </c>
      <c r="O28" s="317">
        <v>84.615384615384613</v>
      </c>
      <c r="P28" s="318">
        <v>86.111111111111114</v>
      </c>
      <c r="Q28" s="363">
        <v>7</v>
      </c>
      <c r="R28" s="364">
        <v>3</v>
      </c>
      <c r="S28" s="365">
        <v>10</v>
      </c>
      <c r="T28" s="366">
        <v>1</v>
      </c>
      <c r="U28" s="367">
        <v>0</v>
      </c>
      <c r="V28" s="368">
        <v>1</v>
      </c>
      <c r="W28" s="328">
        <v>9.6899224806201556E-2</v>
      </c>
      <c r="X28" s="370">
        <v>1</v>
      </c>
      <c r="Y28" s="371">
        <v>0</v>
      </c>
      <c r="Z28" s="372">
        <v>1</v>
      </c>
      <c r="AA28" s="373">
        <v>0</v>
      </c>
      <c r="AB28" s="361">
        <v>0</v>
      </c>
      <c r="AC28" s="362">
        <v>0</v>
      </c>
      <c r="AD28" s="373">
        <v>0</v>
      </c>
      <c r="AE28" s="361">
        <v>0</v>
      </c>
      <c r="AF28" s="365">
        <v>0</v>
      </c>
      <c r="AG28" s="363">
        <v>0</v>
      </c>
      <c r="AH28" s="364">
        <v>1</v>
      </c>
      <c r="AI28" s="365">
        <v>1</v>
      </c>
      <c r="AJ28" s="374">
        <v>32</v>
      </c>
      <c r="AK28" s="375">
        <v>18</v>
      </c>
      <c r="AL28" s="376">
        <v>50</v>
      </c>
      <c r="AM28" s="377">
        <v>0</v>
      </c>
      <c r="AN28" s="378">
        <v>1</v>
      </c>
      <c r="AO28" s="379">
        <v>1</v>
      </c>
      <c r="AP28" s="380">
        <v>2</v>
      </c>
      <c r="AQ28" s="378">
        <v>5</v>
      </c>
      <c r="AR28" s="379">
        <v>7</v>
      </c>
      <c r="AS28" s="380">
        <v>0</v>
      </c>
      <c r="AT28" s="378">
        <v>0</v>
      </c>
      <c r="AU28" s="379">
        <v>0</v>
      </c>
      <c r="AV28" s="380">
        <v>2</v>
      </c>
      <c r="AW28" s="378">
        <v>0</v>
      </c>
      <c r="AX28" s="379">
        <v>2</v>
      </c>
      <c r="AY28" s="380">
        <v>0</v>
      </c>
      <c r="AZ28" s="378">
        <v>0</v>
      </c>
      <c r="BA28" s="379">
        <v>0</v>
      </c>
      <c r="BB28" s="381">
        <v>0</v>
      </c>
      <c r="BC28" s="382">
        <v>0</v>
      </c>
      <c r="BD28" s="379">
        <v>0</v>
      </c>
      <c r="BE28" s="380">
        <v>2</v>
      </c>
      <c r="BF28" s="378">
        <v>0</v>
      </c>
      <c r="BG28" s="379">
        <v>2</v>
      </c>
      <c r="BH28" s="380">
        <v>28</v>
      </c>
      <c r="BI28" s="378">
        <v>13</v>
      </c>
      <c r="BJ28" s="383">
        <v>41</v>
      </c>
      <c r="BK28" s="384">
        <v>5</v>
      </c>
      <c r="BL28" s="385">
        <v>4</v>
      </c>
      <c r="BM28" s="365">
        <v>9</v>
      </c>
      <c r="BN28" s="384">
        <v>1</v>
      </c>
      <c r="BO28" s="385">
        <v>0</v>
      </c>
      <c r="BP28" s="386">
        <v>1</v>
      </c>
    </row>
    <row r="29" spans="1:68" ht="28.5" customHeight="1" x14ac:dyDescent="0.2">
      <c r="A29" s="350" t="s">
        <v>37</v>
      </c>
      <c r="B29" s="351">
        <v>612</v>
      </c>
      <c r="C29" s="352">
        <v>584</v>
      </c>
      <c r="D29" s="353">
        <v>1196</v>
      </c>
      <c r="E29" s="354">
        <v>74</v>
      </c>
      <c r="F29" s="355">
        <v>34</v>
      </c>
      <c r="G29" s="356">
        <v>108</v>
      </c>
      <c r="H29" s="357">
        <v>12.091503267973856</v>
      </c>
      <c r="I29" s="358">
        <v>5.8219178082191778</v>
      </c>
      <c r="J29" s="359">
        <v>9.0301003344481607</v>
      </c>
      <c r="K29" s="360">
        <v>65</v>
      </c>
      <c r="L29" s="361">
        <v>29</v>
      </c>
      <c r="M29" s="362">
        <v>94</v>
      </c>
      <c r="N29" s="316">
        <v>87.837837837837839</v>
      </c>
      <c r="O29" s="317">
        <v>85.294117647058826</v>
      </c>
      <c r="P29" s="318">
        <v>87.037037037037038</v>
      </c>
      <c r="Q29" s="363">
        <v>8</v>
      </c>
      <c r="R29" s="364">
        <v>5</v>
      </c>
      <c r="S29" s="365">
        <v>13</v>
      </c>
      <c r="T29" s="366">
        <v>0</v>
      </c>
      <c r="U29" s="367">
        <v>0</v>
      </c>
      <c r="V29" s="368">
        <v>0</v>
      </c>
      <c r="W29" s="328">
        <v>0</v>
      </c>
      <c r="X29" s="370">
        <v>0</v>
      </c>
      <c r="Y29" s="371">
        <v>0</v>
      </c>
      <c r="Z29" s="372">
        <v>0</v>
      </c>
      <c r="AA29" s="373">
        <v>0</v>
      </c>
      <c r="AB29" s="361">
        <v>0</v>
      </c>
      <c r="AC29" s="362">
        <v>0</v>
      </c>
      <c r="AD29" s="373">
        <v>0</v>
      </c>
      <c r="AE29" s="361">
        <v>0</v>
      </c>
      <c r="AF29" s="365">
        <v>0</v>
      </c>
      <c r="AG29" s="363">
        <v>0</v>
      </c>
      <c r="AH29" s="364">
        <v>0</v>
      </c>
      <c r="AI29" s="365">
        <v>0</v>
      </c>
      <c r="AJ29" s="374">
        <v>57</v>
      </c>
      <c r="AK29" s="375">
        <v>24</v>
      </c>
      <c r="AL29" s="376">
        <v>81</v>
      </c>
      <c r="AM29" s="377">
        <v>0</v>
      </c>
      <c r="AN29" s="378">
        <v>0</v>
      </c>
      <c r="AO29" s="379">
        <v>0</v>
      </c>
      <c r="AP29" s="380">
        <v>4</v>
      </c>
      <c r="AQ29" s="378">
        <v>3</v>
      </c>
      <c r="AR29" s="379">
        <v>7</v>
      </c>
      <c r="AS29" s="380">
        <v>0</v>
      </c>
      <c r="AT29" s="378">
        <v>2</v>
      </c>
      <c r="AU29" s="379">
        <v>2</v>
      </c>
      <c r="AV29" s="380">
        <v>0</v>
      </c>
      <c r="AW29" s="378">
        <v>0</v>
      </c>
      <c r="AX29" s="379">
        <v>0</v>
      </c>
      <c r="AY29" s="380">
        <v>0</v>
      </c>
      <c r="AZ29" s="378">
        <v>0</v>
      </c>
      <c r="BA29" s="379">
        <v>0</v>
      </c>
      <c r="BB29" s="381">
        <v>0</v>
      </c>
      <c r="BC29" s="382">
        <v>0</v>
      </c>
      <c r="BD29" s="379">
        <v>0</v>
      </c>
      <c r="BE29" s="380">
        <v>6</v>
      </c>
      <c r="BF29" s="378">
        <v>0</v>
      </c>
      <c r="BG29" s="379">
        <v>6</v>
      </c>
      <c r="BH29" s="380">
        <v>51</v>
      </c>
      <c r="BI29" s="378">
        <v>19</v>
      </c>
      <c r="BJ29" s="383">
        <v>70</v>
      </c>
      <c r="BK29" s="384">
        <v>7</v>
      </c>
      <c r="BL29" s="385">
        <v>5</v>
      </c>
      <c r="BM29" s="365">
        <v>12</v>
      </c>
      <c r="BN29" s="384">
        <v>2</v>
      </c>
      <c r="BO29" s="385">
        <v>0</v>
      </c>
      <c r="BP29" s="386">
        <v>2</v>
      </c>
    </row>
    <row r="30" spans="1:68" ht="28.5" customHeight="1" x14ac:dyDescent="0.2">
      <c r="A30" s="350" t="s">
        <v>45</v>
      </c>
      <c r="B30" s="351">
        <v>195</v>
      </c>
      <c r="C30" s="352">
        <v>167</v>
      </c>
      <c r="D30" s="353">
        <v>362</v>
      </c>
      <c r="E30" s="354">
        <v>26</v>
      </c>
      <c r="F30" s="355">
        <v>11</v>
      </c>
      <c r="G30" s="356">
        <v>37</v>
      </c>
      <c r="H30" s="357">
        <v>13.333333333333334</v>
      </c>
      <c r="I30" s="358">
        <v>6.5868263473053901</v>
      </c>
      <c r="J30" s="359">
        <v>10.220994475138122</v>
      </c>
      <c r="K30" s="360">
        <v>24</v>
      </c>
      <c r="L30" s="361">
        <v>10</v>
      </c>
      <c r="M30" s="362">
        <v>34</v>
      </c>
      <c r="N30" s="316">
        <v>92.307692307692307</v>
      </c>
      <c r="O30" s="317">
        <v>90.909090909090907</v>
      </c>
      <c r="P30" s="318">
        <v>91.891891891891902</v>
      </c>
      <c r="Q30" s="363">
        <v>3</v>
      </c>
      <c r="R30" s="364">
        <v>0</v>
      </c>
      <c r="S30" s="365">
        <v>3</v>
      </c>
      <c r="T30" s="366">
        <v>1</v>
      </c>
      <c r="U30" s="367">
        <v>0</v>
      </c>
      <c r="V30" s="368">
        <v>1</v>
      </c>
      <c r="W30" s="328">
        <v>0.27624309392265189</v>
      </c>
      <c r="X30" s="370">
        <v>1</v>
      </c>
      <c r="Y30" s="371">
        <v>0</v>
      </c>
      <c r="Z30" s="372">
        <v>1</v>
      </c>
      <c r="AA30" s="373">
        <v>0</v>
      </c>
      <c r="AB30" s="361">
        <v>0</v>
      </c>
      <c r="AC30" s="362">
        <v>0</v>
      </c>
      <c r="AD30" s="373">
        <v>0</v>
      </c>
      <c r="AE30" s="361">
        <v>0</v>
      </c>
      <c r="AF30" s="365">
        <v>0</v>
      </c>
      <c r="AG30" s="363">
        <v>0</v>
      </c>
      <c r="AH30" s="364">
        <v>0</v>
      </c>
      <c r="AI30" s="365">
        <v>0</v>
      </c>
      <c r="AJ30" s="374">
        <v>20</v>
      </c>
      <c r="AK30" s="375">
        <v>10</v>
      </c>
      <c r="AL30" s="376">
        <v>30</v>
      </c>
      <c r="AM30" s="377">
        <v>0</v>
      </c>
      <c r="AN30" s="378">
        <v>0</v>
      </c>
      <c r="AO30" s="379">
        <v>0</v>
      </c>
      <c r="AP30" s="380">
        <v>3</v>
      </c>
      <c r="AQ30" s="378">
        <v>1</v>
      </c>
      <c r="AR30" s="379">
        <v>4</v>
      </c>
      <c r="AS30" s="380">
        <v>0</v>
      </c>
      <c r="AT30" s="378">
        <v>0</v>
      </c>
      <c r="AU30" s="379">
        <v>0</v>
      </c>
      <c r="AV30" s="380">
        <v>0</v>
      </c>
      <c r="AW30" s="378">
        <v>0</v>
      </c>
      <c r="AX30" s="379">
        <v>0</v>
      </c>
      <c r="AY30" s="380">
        <v>0</v>
      </c>
      <c r="AZ30" s="378">
        <v>0</v>
      </c>
      <c r="BA30" s="379">
        <v>0</v>
      </c>
      <c r="BB30" s="381">
        <v>0</v>
      </c>
      <c r="BC30" s="382">
        <v>0</v>
      </c>
      <c r="BD30" s="379">
        <v>0</v>
      </c>
      <c r="BE30" s="380">
        <v>1</v>
      </c>
      <c r="BF30" s="378">
        <v>1</v>
      </c>
      <c r="BG30" s="379">
        <v>2</v>
      </c>
      <c r="BH30" s="380">
        <v>16</v>
      </c>
      <c r="BI30" s="378">
        <v>8</v>
      </c>
      <c r="BJ30" s="383">
        <v>24</v>
      </c>
      <c r="BK30" s="384">
        <v>0</v>
      </c>
      <c r="BL30" s="385">
        <v>0</v>
      </c>
      <c r="BM30" s="365">
        <v>0</v>
      </c>
      <c r="BN30" s="384">
        <v>2</v>
      </c>
      <c r="BO30" s="385">
        <v>1</v>
      </c>
      <c r="BP30" s="386">
        <v>3</v>
      </c>
    </row>
    <row r="31" spans="1:68" s="1129" customFormat="1" ht="28.5" customHeight="1" x14ac:dyDescent="0.2">
      <c r="A31" s="387" t="s">
        <v>226</v>
      </c>
      <c r="B31" s="388">
        <v>1348</v>
      </c>
      <c r="C31" s="389">
        <v>1242</v>
      </c>
      <c r="D31" s="390">
        <v>2590</v>
      </c>
      <c r="E31" s="388">
        <v>146</v>
      </c>
      <c r="F31" s="389">
        <v>71</v>
      </c>
      <c r="G31" s="391">
        <v>217</v>
      </c>
      <c r="H31" s="1054">
        <v>10.83086053412463</v>
      </c>
      <c r="I31" s="1055">
        <v>5.7165861513687597</v>
      </c>
      <c r="J31" s="1056">
        <v>8.378378378378379</v>
      </c>
      <c r="K31" s="388">
        <v>129</v>
      </c>
      <c r="L31" s="389">
        <v>61</v>
      </c>
      <c r="M31" s="393">
        <v>190</v>
      </c>
      <c r="N31" s="1051">
        <v>88.356164383561648</v>
      </c>
      <c r="O31" s="1052">
        <v>85.91549295774648</v>
      </c>
      <c r="P31" s="1053">
        <v>87.557603686635943</v>
      </c>
      <c r="Q31" s="388">
        <v>18</v>
      </c>
      <c r="R31" s="389">
        <v>8</v>
      </c>
      <c r="S31" s="390">
        <v>26</v>
      </c>
      <c r="T31" s="388">
        <v>2</v>
      </c>
      <c r="U31" s="389">
        <v>0</v>
      </c>
      <c r="V31" s="389">
        <v>2</v>
      </c>
      <c r="W31" s="1079">
        <v>7.7220077220077218E-2</v>
      </c>
      <c r="X31" s="388">
        <v>2</v>
      </c>
      <c r="Y31" s="389">
        <v>0</v>
      </c>
      <c r="Z31" s="393">
        <v>2</v>
      </c>
      <c r="AA31" s="395">
        <v>0</v>
      </c>
      <c r="AB31" s="389">
        <v>0</v>
      </c>
      <c r="AC31" s="393">
        <v>0</v>
      </c>
      <c r="AD31" s="395">
        <v>0</v>
      </c>
      <c r="AE31" s="389">
        <v>0</v>
      </c>
      <c r="AF31" s="390">
        <v>0</v>
      </c>
      <c r="AG31" s="388">
        <v>0</v>
      </c>
      <c r="AH31" s="389">
        <v>1</v>
      </c>
      <c r="AI31" s="390">
        <v>1</v>
      </c>
      <c r="AJ31" s="388">
        <v>109</v>
      </c>
      <c r="AK31" s="389">
        <v>52</v>
      </c>
      <c r="AL31" s="390">
        <v>161</v>
      </c>
      <c r="AM31" s="388">
        <v>0</v>
      </c>
      <c r="AN31" s="389">
        <v>1</v>
      </c>
      <c r="AO31" s="393">
        <v>1</v>
      </c>
      <c r="AP31" s="395">
        <v>9</v>
      </c>
      <c r="AQ31" s="389">
        <v>9</v>
      </c>
      <c r="AR31" s="393">
        <v>18</v>
      </c>
      <c r="AS31" s="395">
        <v>0</v>
      </c>
      <c r="AT31" s="389">
        <v>2</v>
      </c>
      <c r="AU31" s="393">
        <v>2</v>
      </c>
      <c r="AV31" s="395">
        <v>2</v>
      </c>
      <c r="AW31" s="389">
        <v>0</v>
      </c>
      <c r="AX31" s="393">
        <v>2</v>
      </c>
      <c r="AY31" s="395">
        <v>0</v>
      </c>
      <c r="AZ31" s="389">
        <v>0</v>
      </c>
      <c r="BA31" s="393">
        <v>0</v>
      </c>
      <c r="BB31" s="395">
        <v>0</v>
      </c>
      <c r="BC31" s="389">
        <v>0</v>
      </c>
      <c r="BD31" s="393">
        <v>0</v>
      </c>
      <c r="BE31" s="395">
        <v>9</v>
      </c>
      <c r="BF31" s="389">
        <v>1</v>
      </c>
      <c r="BG31" s="393">
        <v>10</v>
      </c>
      <c r="BH31" s="395">
        <v>95</v>
      </c>
      <c r="BI31" s="389">
        <v>40</v>
      </c>
      <c r="BJ31" s="390">
        <v>135</v>
      </c>
      <c r="BK31" s="388">
        <v>12</v>
      </c>
      <c r="BL31" s="389">
        <v>9</v>
      </c>
      <c r="BM31" s="390">
        <v>21</v>
      </c>
      <c r="BN31" s="388">
        <v>5</v>
      </c>
      <c r="BO31" s="389">
        <v>1</v>
      </c>
      <c r="BP31" s="390">
        <v>6</v>
      </c>
    </row>
    <row r="32" spans="1:68" ht="28.5" customHeight="1" x14ac:dyDescent="0.2">
      <c r="A32" s="350" t="s">
        <v>25</v>
      </c>
      <c r="B32" s="351">
        <v>1180</v>
      </c>
      <c r="C32" s="352">
        <v>1239</v>
      </c>
      <c r="D32" s="353">
        <v>2419</v>
      </c>
      <c r="E32" s="354">
        <v>102</v>
      </c>
      <c r="F32" s="355">
        <v>64</v>
      </c>
      <c r="G32" s="356">
        <v>166</v>
      </c>
      <c r="H32" s="357">
        <v>8.6440677966101696</v>
      </c>
      <c r="I32" s="358">
        <v>5.1654560129136398</v>
      </c>
      <c r="J32" s="359">
        <v>6.862339809838776</v>
      </c>
      <c r="K32" s="360">
        <v>90</v>
      </c>
      <c r="L32" s="361">
        <v>60</v>
      </c>
      <c r="M32" s="362">
        <v>150</v>
      </c>
      <c r="N32" s="316">
        <v>88.235294117647058</v>
      </c>
      <c r="O32" s="317">
        <v>93.75</v>
      </c>
      <c r="P32" s="318">
        <v>90.361445783132538</v>
      </c>
      <c r="Q32" s="363">
        <v>10</v>
      </c>
      <c r="R32" s="364">
        <v>7</v>
      </c>
      <c r="S32" s="365">
        <v>17</v>
      </c>
      <c r="T32" s="366">
        <v>1</v>
      </c>
      <c r="U32" s="367">
        <v>0</v>
      </c>
      <c r="V32" s="368">
        <v>1</v>
      </c>
      <c r="W32" s="328">
        <v>4.1339396444811903E-2</v>
      </c>
      <c r="X32" s="370">
        <v>1</v>
      </c>
      <c r="Y32" s="371">
        <v>0</v>
      </c>
      <c r="Z32" s="372">
        <v>1</v>
      </c>
      <c r="AA32" s="373">
        <v>0</v>
      </c>
      <c r="AB32" s="361">
        <v>0</v>
      </c>
      <c r="AC32" s="362">
        <v>0</v>
      </c>
      <c r="AD32" s="373">
        <v>0</v>
      </c>
      <c r="AE32" s="361">
        <v>0</v>
      </c>
      <c r="AF32" s="365">
        <v>0</v>
      </c>
      <c r="AG32" s="363">
        <v>0</v>
      </c>
      <c r="AH32" s="364">
        <v>0</v>
      </c>
      <c r="AI32" s="365">
        <v>0</v>
      </c>
      <c r="AJ32" s="374">
        <v>79</v>
      </c>
      <c r="AK32" s="375">
        <v>53</v>
      </c>
      <c r="AL32" s="376">
        <v>132</v>
      </c>
      <c r="AM32" s="377">
        <v>0</v>
      </c>
      <c r="AN32" s="378">
        <v>0</v>
      </c>
      <c r="AO32" s="379">
        <v>0</v>
      </c>
      <c r="AP32" s="380">
        <v>6</v>
      </c>
      <c r="AQ32" s="378">
        <v>5</v>
      </c>
      <c r="AR32" s="379">
        <v>11</v>
      </c>
      <c r="AS32" s="380">
        <v>0</v>
      </c>
      <c r="AT32" s="378">
        <v>2</v>
      </c>
      <c r="AU32" s="379">
        <v>2</v>
      </c>
      <c r="AV32" s="380">
        <v>3</v>
      </c>
      <c r="AW32" s="378">
        <v>1</v>
      </c>
      <c r="AX32" s="379">
        <v>4</v>
      </c>
      <c r="AY32" s="380">
        <v>1</v>
      </c>
      <c r="AZ32" s="378">
        <v>0</v>
      </c>
      <c r="BA32" s="379">
        <v>1</v>
      </c>
      <c r="BB32" s="381">
        <v>0</v>
      </c>
      <c r="BC32" s="382">
        <v>0</v>
      </c>
      <c r="BD32" s="379">
        <v>0</v>
      </c>
      <c r="BE32" s="380">
        <v>1</v>
      </c>
      <c r="BF32" s="378">
        <v>2</v>
      </c>
      <c r="BG32" s="379">
        <v>3</v>
      </c>
      <c r="BH32" s="380">
        <v>68</v>
      </c>
      <c r="BI32" s="378">
        <v>43</v>
      </c>
      <c r="BJ32" s="383">
        <v>111</v>
      </c>
      <c r="BK32" s="384">
        <v>1</v>
      </c>
      <c r="BL32" s="385">
        <v>1</v>
      </c>
      <c r="BM32" s="365">
        <v>2</v>
      </c>
      <c r="BN32" s="384">
        <v>11</v>
      </c>
      <c r="BO32" s="385">
        <v>3</v>
      </c>
      <c r="BP32" s="386">
        <v>14</v>
      </c>
    </row>
    <row r="33" spans="1:68" ht="28.5" customHeight="1" x14ac:dyDescent="0.2">
      <c r="A33" s="350" t="s">
        <v>31</v>
      </c>
      <c r="B33" s="351">
        <v>156</v>
      </c>
      <c r="C33" s="352">
        <v>176</v>
      </c>
      <c r="D33" s="353">
        <v>332</v>
      </c>
      <c r="E33" s="354">
        <v>15</v>
      </c>
      <c r="F33" s="355">
        <v>7</v>
      </c>
      <c r="G33" s="356">
        <v>22</v>
      </c>
      <c r="H33" s="357">
        <v>9.6153846153846168</v>
      </c>
      <c r="I33" s="358">
        <v>3.9772727272727271</v>
      </c>
      <c r="J33" s="359">
        <v>6.6265060240963862</v>
      </c>
      <c r="K33" s="360">
        <v>14</v>
      </c>
      <c r="L33" s="361">
        <v>7</v>
      </c>
      <c r="M33" s="362">
        <v>21</v>
      </c>
      <c r="N33" s="316">
        <v>93.333333333333329</v>
      </c>
      <c r="O33" s="317">
        <v>100</v>
      </c>
      <c r="P33" s="318">
        <v>95.454545454545453</v>
      </c>
      <c r="Q33" s="363">
        <v>1</v>
      </c>
      <c r="R33" s="364">
        <v>0</v>
      </c>
      <c r="S33" s="365">
        <v>1</v>
      </c>
      <c r="T33" s="366">
        <v>0</v>
      </c>
      <c r="U33" s="367">
        <v>0</v>
      </c>
      <c r="V33" s="368">
        <v>0</v>
      </c>
      <c r="W33" s="328">
        <v>0</v>
      </c>
      <c r="X33" s="370">
        <v>0</v>
      </c>
      <c r="Y33" s="371">
        <v>0</v>
      </c>
      <c r="Z33" s="372">
        <v>0</v>
      </c>
      <c r="AA33" s="373">
        <v>0</v>
      </c>
      <c r="AB33" s="361">
        <v>0</v>
      </c>
      <c r="AC33" s="362">
        <v>0</v>
      </c>
      <c r="AD33" s="373">
        <v>0</v>
      </c>
      <c r="AE33" s="361">
        <v>0</v>
      </c>
      <c r="AF33" s="365">
        <v>0</v>
      </c>
      <c r="AG33" s="363">
        <v>0</v>
      </c>
      <c r="AH33" s="364">
        <v>0</v>
      </c>
      <c r="AI33" s="365">
        <v>0</v>
      </c>
      <c r="AJ33" s="374">
        <v>13</v>
      </c>
      <c r="AK33" s="375">
        <v>7</v>
      </c>
      <c r="AL33" s="376">
        <v>20</v>
      </c>
      <c r="AM33" s="377">
        <v>0</v>
      </c>
      <c r="AN33" s="378">
        <v>0</v>
      </c>
      <c r="AO33" s="379">
        <v>0</v>
      </c>
      <c r="AP33" s="380">
        <v>1</v>
      </c>
      <c r="AQ33" s="378">
        <v>0</v>
      </c>
      <c r="AR33" s="379">
        <v>1</v>
      </c>
      <c r="AS33" s="380">
        <v>0</v>
      </c>
      <c r="AT33" s="378">
        <v>0</v>
      </c>
      <c r="AU33" s="379">
        <v>0</v>
      </c>
      <c r="AV33" s="380">
        <v>0</v>
      </c>
      <c r="AW33" s="378">
        <v>0</v>
      </c>
      <c r="AX33" s="379">
        <v>0</v>
      </c>
      <c r="AY33" s="380">
        <v>0</v>
      </c>
      <c r="AZ33" s="378">
        <v>0</v>
      </c>
      <c r="BA33" s="379">
        <v>0</v>
      </c>
      <c r="BB33" s="381">
        <v>0</v>
      </c>
      <c r="BC33" s="382">
        <v>0</v>
      </c>
      <c r="BD33" s="379">
        <v>0</v>
      </c>
      <c r="BE33" s="380">
        <v>2</v>
      </c>
      <c r="BF33" s="378">
        <v>0</v>
      </c>
      <c r="BG33" s="379">
        <v>2</v>
      </c>
      <c r="BH33" s="380">
        <v>11</v>
      </c>
      <c r="BI33" s="378">
        <v>7</v>
      </c>
      <c r="BJ33" s="383">
        <v>18</v>
      </c>
      <c r="BK33" s="384">
        <v>0</v>
      </c>
      <c r="BL33" s="385">
        <v>0</v>
      </c>
      <c r="BM33" s="365">
        <v>0</v>
      </c>
      <c r="BN33" s="384">
        <v>1</v>
      </c>
      <c r="BO33" s="385">
        <v>0</v>
      </c>
      <c r="BP33" s="386">
        <v>1</v>
      </c>
    </row>
    <row r="34" spans="1:68" ht="28.5" customHeight="1" x14ac:dyDescent="0.2">
      <c r="A34" s="350" t="s">
        <v>46</v>
      </c>
      <c r="B34" s="351">
        <v>159</v>
      </c>
      <c r="C34" s="352">
        <v>148</v>
      </c>
      <c r="D34" s="353">
        <v>307</v>
      </c>
      <c r="E34" s="354">
        <v>25</v>
      </c>
      <c r="F34" s="355">
        <v>4</v>
      </c>
      <c r="G34" s="356">
        <v>29</v>
      </c>
      <c r="H34" s="357">
        <v>15.723270440251572</v>
      </c>
      <c r="I34" s="358">
        <v>2.7027027027027026</v>
      </c>
      <c r="J34" s="359">
        <v>9.4462540716612384</v>
      </c>
      <c r="K34" s="360">
        <v>21</v>
      </c>
      <c r="L34" s="361">
        <v>3</v>
      </c>
      <c r="M34" s="362">
        <v>24</v>
      </c>
      <c r="N34" s="316">
        <v>84</v>
      </c>
      <c r="O34" s="317">
        <v>75</v>
      </c>
      <c r="P34" s="318">
        <v>82.758620689655174</v>
      </c>
      <c r="Q34" s="363">
        <v>2</v>
      </c>
      <c r="R34" s="364">
        <v>1</v>
      </c>
      <c r="S34" s="365">
        <v>3</v>
      </c>
      <c r="T34" s="366">
        <v>0</v>
      </c>
      <c r="U34" s="367">
        <v>0</v>
      </c>
      <c r="V34" s="368">
        <v>0</v>
      </c>
      <c r="W34" s="328">
        <v>0</v>
      </c>
      <c r="X34" s="370">
        <v>0</v>
      </c>
      <c r="Y34" s="371">
        <v>0</v>
      </c>
      <c r="Z34" s="372">
        <v>0</v>
      </c>
      <c r="AA34" s="373">
        <v>0</v>
      </c>
      <c r="AB34" s="361">
        <v>0</v>
      </c>
      <c r="AC34" s="362">
        <v>0</v>
      </c>
      <c r="AD34" s="373">
        <v>0</v>
      </c>
      <c r="AE34" s="361">
        <v>0</v>
      </c>
      <c r="AF34" s="365">
        <v>0</v>
      </c>
      <c r="AG34" s="363">
        <v>0</v>
      </c>
      <c r="AH34" s="364">
        <v>0</v>
      </c>
      <c r="AI34" s="365">
        <v>0</v>
      </c>
      <c r="AJ34" s="374">
        <v>19</v>
      </c>
      <c r="AK34" s="375">
        <v>2</v>
      </c>
      <c r="AL34" s="376">
        <v>21</v>
      </c>
      <c r="AM34" s="377">
        <v>0</v>
      </c>
      <c r="AN34" s="378">
        <v>0</v>
      </c>
      <c r="AO34" s="379">
        <v>0</v>
      </c>
      <c r="AP34" s="380">
        <v>1</v>
      </c>
      <c r="AQ34" s="378">
        <v>1</v>
      </c>
      <c r="AR34" s="379">
        <v>2</v>
      </c>
      <c r="AS34" s="380">
        <v>1</v>
      </c>
      <c r="AT34" s="378">
        <v>0</v>
      </c>
      <c r="AU34" s="379">
        <v>1</v>
      </c>
      <c r="AV34" s="380">
        <v>0</v>
      </c>
      <c r="AW34" s="378">
        <v>0</v>
      </c>
      <c r="AX34" s="379">
        <v>0</v>
      </c>
      <c r="AY34" s="380">
        <v>0</v>
      </c>
      <c r="AZ34" s="378">
        <v>0</v>
      </c>
      <c r="BA34" s="379">
        <v>0</v>
      </c>
      <c r="BB34" s="381">
        <v>0</v>
      </c>
      <c r="BC34" s="382">
        <v>0</v>
      </c>
      <c r="BD34" s="379">
        <v>0</v>
      </c>
      <c r="BE34" s="380">
        <v>0</v>
      </c>
      <c r="BF34" s="378">
        <v>0</v>
      </c>
      <c r="BG34" s="379">
        <v>0</v>
      </c>
      <c r="BH34" s="380">
        <v>17</v>
      </c>
      <c r="BI34" s="378">
        <v>1</v>
      </c>
      <c r="BJ34" s="383">
        <v>18</v>
      </c>
      <c r="BK34" s="384">
        <v>3</v>
      </c>
      <c r="BL34" s="385">
        <v>1</v>
      </c>
      <c r="BM34" s="365">
        <v>4</v>
      </c>
      <c r="BN34" s="384">
        <v>1</v>
      </c>
      <c r="BO34" s="385">
        <v>0</v>
      </c>
      <c r="BP34" s="386">
        <v>1</v>
      </c>
    </row>
    <row r="35" spans="1:68" ht="28.5" customHeight="1" x14ac:dyDescent="0.2">
      <c r="A35" s="350" t="s">
        <v>47</v>
      </c>
      <c r="B35" s="351">
        <v>123</v>
      </c>
      <c r="C35" s="352">
        <v>132</v>
      </c>
      <c r="D35" s="353">
        <v>255</v>
      </c>
      <c r="E35" s="354">
        <v>12</v>
      </c>
      <c r="F35" s="355">
        <v>6</v>
      </c>
      <c r="G35" s="356">
        <v>18</v>
      </c>
      <c r="H35" s="357">
        <v>9.7560975609756095</v>
      </c>
      <c r="I35" s="358">
        <v>4.5454545454545459</v>
      </c>
      <c r="J35" s="359">
        <v>7.0588235294117645</v>
      </c>
      <c r="K35" s="360">
        <v>10</v>
      </c>
      <c r="L35" s="361">
        <v>6</v>
      </c>
      <c r="M35" s="362">
        <v>16</v>
      </c>
      <c r="N35" s="316">
        <v>83.333333333333343</v>
      </c>
      <c r="O35" s="317">
        <v>100</v>
      </c>
      <c r="P35" s="318">
        <v>88.888888888888886</v>
      </c>
      <c r="Q35" s="363">
        <v>1</v>
      </c>
      <c r="R35" s="364">
        <v>1</v>
      </c>
      <c r="S35" s="365">
        <v>2</v>
      </c>
      <c r="T35" s="366">
        <v>0</v>
      </c>
      <c r="U35" s="367">
        <v>0</v>
      </c>
      <c r="V35" s="368">
        <v>0</v>
      </c>
      <c r="W35" s="328">
        <v>0</v>
      </c>
      <c r="X35" s="370">
        <v>0</v>
      </c>
      <c r="Y35" s="371">
        <v>0</v>
      </c>
      <c r="Z35" s="372">
        <v>0</v>
      </c>
      <c r="AA35" s="373">
        <v>0</v>
      </c>
      <c r="AB35" s="361">
        <v>0</v>
      </c>
      <c r="AC35" s="362">
        <v>0</v>
      </c>
      <c r="AD35" s="373">
        <v>0</v>
      </c>
      <c r="AE35" s="361">
        <v>0</v>
      </c>
      <c r="AF35" s="365">
        <v>0</v>
      </c>
      <c r="AG35" s="363">
        <v>0</v>
      </c>
      <c r="AH35" s="364">
        <v>0</v>
      </c>
      <c r="AI35" s="365">
        <v>0</v>
      </c>
      <c r="AJ35" s="374">
        <v>9</v>
      </c>
      <c r="AK35" s="375">
        <v>5</v>
      </c>
      <c r="AL35" s="376">
        <v>14</v>
      </c>
      <c r="AM35" s="377">
        <v>0</v>
      </c>
      <c r="AN35" s="378">
        <v>0</v>
      </c>
      <c r="AO35" s="379">
        <v>0</v>
      </c>
      <c r="AP35" s="380">
        <v>1</v>
      </c>
      <c r="AQ35" s="378">
        <v>0</v>
      </c>
      <c r="AR35" s="379">
        <v>1</v>
      </c>
      <c r="AS35" s="380">
        <v>0</v>
      </c>
      <c r="AT35" s="378">
        <v>0</v>
      </c>
      <c r="AU35" s="379">
        <v>0</v>
      </c>
      <c r="AV35" s="380">
        <v>0</v>
      </c>
      <c r="AW35" s="378">
        <v>0</v>
      </c>
      <c r="AX35" s="379">
        <v>0</v>
      </c>
      <c r="AY35" s="380">
        <v>0</v>
      </c>
      <c r="AZ35" s="378">
        <v>0</v>
      </c>
      <c r="BA35" s="379">
        <v>0</v>
      </c>
      <c r="BB35" s="381">
        <v>0</v>
      </c>
      <c r="BC35" s="382">
        <v>0</v>
      </c>
      <c r="BD35" s="379">
        <v>0</v>
      </c>
      <c r="BE35" s="380">
        <v>1</v>
      </c>
      <c r="BF35" s="378">
        <v>0</v>
      </c>
      <c r="BG35" s="379">
        <v>1</v>
      </c>
      <c r="BH35" s="380">
        <v>7</v>
      </c>
      <c r="BI35" s="378">
        <v>5</v>
      </c>
      <c r="BJ35" s="383">
        <v>12</v>
      </c>
      <c r="BK35" s="384">
        <v>2</v>
      </c>
      <c r="BL35" s="385">
        <v>0</v>
      </c>
      <c r="BM35" s="365">
        <v>2</v>
      </c>
      <c r="BN35" s="384">
        <v>0</v>
      </c>
      <c r="BO35" s="385">
        <v>0</v>
      </c>
      <c r="BP35" s="386">
        <v>0</v>
      </c>
    </row>
    <row r="36" spans="1:68" ht="28.5" customHeight="1" x14ac:dyDescent="0.2">
      <c r="A36" s="350" t="s">
        <v>48</v>
      </c>
      <c r="B36" s="351">
        <v>207</v>
      </c>
      <c r="C36" s="352">
        <v>132</v>
      </c>
      <c r="D36" s="353">
        <v>339</v>
      </c>
      <c r="E36" s="354">
        <v>20</v>
      </c>
      <c r="F36" s="355">
        <v>11</v>
      </c>
      <c r="G36" s="356">
        <v>31</v>
      </c>
      <c r="H36" s="357">
        <v>9.6618357487922708</v>
      </c>
      <c r="I36" s="358">
        <v>8.3333333333333321</v>
      </c>
      <c r="J36" s="359">
        <v>9.1445427728613566</v>
      </c>
      <c r="K36" s="360">
        <v>18</v>
      </c>
      <c r="L36" s="361">
        <v>10</v>
      </c>
      <c r="M36" s="362">
        <v>28</v>
      </c>
      <c r="N36" s="316">
        <v>90</v>
      </c>
      <c r="O36" s="317">
        <v>90.909090909090907</v>
      </c>
      <c r="P36" s="318">
        <v>90.322580645161281</v>
      </c>
      <c r="Q36" s="363">
        <v>0</v>
      </c>
      <c r="R36" s="364">
        <v>1</v>
      </c>
      <c r="S36" s="365">
        <v>1</v>
      </c>
      <c r="T36" s="366">
        <v>0</v>
      </c>
      <c r="U36" s="367">
        <v>0</v>
      </c>
      <c r="V36" s="368">
        <v>0</v>
      </c>
      <c r="W36" s="328">
        <v>0</v>
      </c>
      <c r="X36" s="370">
        <v>0</v>
      </c>
      <c r="Y36" s="371">
        <v>0</v>
      </c>
      <c r="Z36" s="372">
        <v>0</v>
      </c>
      <c r="AA36" s="373">
        <v>0</v>
      </c>
      <c r="AB36" s="361">
        <v>0</v>
      </c>
      <c r="AC36" s="362">
        <v>0</v>
      </c>
      <c r="AD36" s="373">
        <v>0</v>
      </c>
      <c r="AE36" s="361">
        <v>0</v>
      </c>
      <c r="AF36" s="365">
        <v>0</v>
      </c>
      <c r="AG36" s="363">
        <v>0</v>
      </c>
      <c r="AH36" s="364">
        <v>0</v>
      </c>
      <c r="AI36" s="365">
        <v>0</v>
      </c>
      <c r="AJ36" s="374">
        <v>18</v>
      </c>
      <c r="AK36" s="375">
        <v>9</v>
      </c>
      <c r="AL36" s="376">
        <v>27</v>
      </c>
      <c r="AM36" s="377">
        <v>1</v>
      </c>
      <c r="AN36" s="378">
        <v>0</v>
      </c>
      <c r="AO36" s="379">
        <v>1</v>
      </c>
      <c r="AP36" s="380">
        <v>4</v>
      </c>
      <c r="AQ36" s="378">
        <v>0</v>
      </c>
      <c r="AR36" s="379">
        <v>4</v>
      </c>
      <c r="AS36" s="380">
        <v>1</v>
      </c>
      <c r="AT36" s="378">
        <v>1</v>
      </c>
      <c r="AU36" s="379">
        <v>2</v>
      </c>
      <c r="AV36" s="380">
        <v>0</v>
      </c>
      <c r="AW36" s="378">
        <v>0</v>
      </c>
      <c r="AX36" s="379">
        <v>0</v>
      </c>
      <c r="AY36" s="380">
        <v>0</v>
      </c>
      <c r="AZ36" s="378">
        <v>0</v>
      </c>
      <c r="BA36" s="379">
        <v>0</v>
      </c>
      <c r="BB36" s="381">
        <v>0</v>
      </c>
      <c r="BC36" s="382">
        <v>0</v>
      </c>
      <c r="BD36" s="379">
        <v>0</v>
      </c>
      <c r="BE36" s="380">
        <v>2</v>
      </c>
      <c r="BF36" s="378">
        <v>0</v>
      </c>
      <c r="BG36" s="379">
        <v>2</v>
      </c>
      <c r="BH36" s="380">
        <v>10</v>
      </c>
      <c r="BI36" s="378">
        <v>8</v>
      </c>
      <c r="BJ36" s="383">
        <v>18</v>
      </c>
      <c r="BK36" s="384">
        <v>2</v>
      </c>
      <c r="BL36" s="385">
        <v>1</v>
      </c>
      <c r="BM36" s="365">
        <v>3</v>
      </c>
      <c r="BN36" s="384">
        <v>0</v>
      </c>
      <c r="BO36" s="385">
        <v>0</v>
      </c>
      <c r="BP36" s="386">
        <v>0</v>
      </c>
    </row>
    <row r="37" spans="1:68" ht="28.5" customHeight="1" x14ac:dyDescent="0.2">
      <c r="A37" s="350" t="s">
        <v>49</v>
      </c>
      <c r="B37" s="351">
        <v>277</v>
      </c>
      <c r="C37" s="352">
        <v>201</v>
      </c>
      <c r="D37" s="353">
        <v>478</v>
      </c>
      <c r="E37" s="354">
        <v>26</v>
      </c>
      <c r="F37" s="355">
        <v>15</v>
      </c>
      <c r="G37" s="356">
        <v>41</v>
      </c>
      <c r="H37" s="357">
        <v>9.3862815884476536</v>
      </c>
      <c r="I37" s="358">
        <v>7.4626865671641784</v>
      </c>
      <c r="J37" s="359">
        <v>8.5774058577405867</v>
      </c>
      <c r="K37" s="360">
        <v>22</v>
      </c>
      <c r="L37" s="361">
        <v>13</v>
      </c>
      <c r="M37" s="362">
        <v>35</v>
      </c>
      <c r="N37" s="316">
        <v>84.615384615384613</v>
      </c>
      <c r="O37" s="317">
        <v>86.666666666666671</v>
      </c>
      <c r="P37" s="318">
        <v>85.365853658536579</v>
      </c>
      <c r="Q37" s="363">
        <v>2</v>
      </c>
      <c r="R37" s="364">
        <v>1</v>
      </c>
      <c r="S37" s="365">
        <v>3</v>
      </c>
      <c r="T37" s="366">
        <v>0</v>
      </c>
      <c r="U37" s="367">
        <v>1</v>
      </c>
      <c r="V37" s="368">
        <v>1</v>
      </c>
      <c r="W37" s="328">
        <v>0.20920502092050208</v>
      </c>
      <c r="X37" s="370">
        <v>0</v>
      </c>
      <c r="Y37" s="371">
        <v>1</v>
      </c>
      <c r="Z37" s="372">
        <v>1</v>
      </c>
      <c r="AA37" s="373">
        <v>0</v>
      </c>
      <c r="AB37" s="361">
        <v>0</v>
      </c>
      <c r="AC37" s="362">
        <v>0</v>
      </c>
      <c r="AD37" s="373">
        <v>0</v>
      </c>
      <c r="AE37" s="361">
        <v>0</v>
      </c>
      <c r="AF37" s="365">
        <v>0</v>
      </c>
      <c r="AG37" s="363">
        <v>0</v>
      </c>
      <c r="AH37" s="364">
        <v>0</v>
      </c>
      <c r="AI37" s="365">
        <v>0</v>
      </c>
      <c r="AJ37" s="374">
        <v>20</v>
      </c>
      <c r="AK37" s="375">
        <v>11</v>
      </c>
      <c r="AL37" s="376">
        <v>31</v>
      </c>
      <c r="AM37" s="377">
        <v>0</v>
      </c>
      <c r="AN37" s="378">
        <v>0</v>
      </c>
      <c r="AO37" s="379">
        <v>0</v>
      </c>
      <c r="AP37" s="380">
        <v>3</v>
      </c>
      <c r="AQ37" s="378">
        <v>0</v>
      </c>
      <c r="AR37" s="379">
        <v>3</v>
      </c>
      <c r="AS37" s="380">
        <v>1</v>
      </c>
      <c r="AT37" s="378">
        <v>0</v>
      </c>
      <c r="AU37" s="379">
        <v>1</v>
      </c>
      <c r="AV37" s="380">
        <v>0</v>
      </c>
      <c r="AW37" s="378">
        <v>0</v>
      </c>
      <c r="AX37" s="379">
        <v>0</v>
      </c>
      <c r="AY37" s="380">
        <v>0</v>
      </c>
      <c r="AZ37" s="378">
        <v>0</v>
      </c>
      <c r="BA37" s="379">
        <v>0</v>
      </c>
      <c r="BB37" s="381">
        <v>0</v>
      </c>
      <c r="BC37" s="382">
        <v>0</v>
      </c>
      <c r="BD37" s="379">
        <v>0</v>
      </c>
      <c r="BE37" s="380">
        <v>1</v>
      </c>
      <c r="BF37" s="378">
        <v>1</v>
      </c>
      <c r="BG37" s="379">
        <v>2</v>
      </c>
      <c r="BH37" s="380">
        <v>15</v>
      </c>
      <c r="BI37" s="378">
        <v>10</v>
      </c>
      <c r="BJ37" s="383">
        <v>25</v>
      </c>
      <c r="BK37" s="384">
        <v>0</v>
      </c>
      <c r="BL37" s="385">
        <v>1</v>
      </c>
      <c r="BM37" s="365">
        <v>1</v>
      </c>
      <c r="BN37" s="384">
        <v>4</v>
      </c>
      <c r="BO37" s="385">
        <v>1</v>
      </c>
      <c r="BP37" s="386">
        <v>5</v>
      </c>
    </row>
    <row r="38" spans="1:68" s="1129" customFormat="1" ht="28.5" customHeight="1" x14ac:dyDescent="0.2">
      <c r="A38" s="387" t="s">
        <v>222</v>
      </c>
      <c r="B38" s="388">
        <v>2102</v>
      </c>
      <c r="C38" s="389">
        <v>2028</v>
      </c>
      <c r="D38" s="390">
        <v>4130</v>
      </c>
      <c r="E38" s="388">
        <v>200</v>
      </c>
      <c r="F38" s="389">
        <v>107</v>
      </c>
      <c r="G38" s="391">
        <v>307</v>
      </c>
      <c r="H38" s="1054">
        <v>9.5147478591817318</v>
      </c>
      <c r="I38" s="1055">
        <v>5.2761341222879681</v>
      </c>
      <c r="J38" s="1056">
        <v>7.433414043583535</v>
      </c>
      <c r="K38" s="388">
        <v>175</v>
      </c>
      <c r="L38" s="389">
        <v>99</v>
      </c>
      <c r="M38" s="393">
        <v>274</v>
      </c>
      <c r="N38" s="1051">
        <v>87.5</v>
      </c>
      <c r="O38" s="1052">
        <v>92.523364485981304</v>
      </c>
      <c r="P38" s="1053">
        <v>89.250814332247558</v>
      </c>
      <c r="Q38" s="388">
        <v>16</v>
      </c>
      <c r="R38" s="389">
        <v>11</v>
      </c>
      <c r="S38" s="390">
        <v>27</v>
      </c>
      <c r="T38" s="388">
        <v>1</v>
      </c>
      <c r="U38" s="389">
        <v>1</v>
      </c>
      <c r="V38" s="389">
        <v>2</v>
      </c>
      <c r="W38" s="1079">
        <v>4.8426150121065374E-2</v>
      </c>
      <c r="X38" s="388">
        <v>1</v>
      </c>
      <c r="Y38" s="389">
        <v>1</v>
      </c>
      <c r="Z38" s="393">
        <v>2</v>
      </c>
      <c r="AA38" s="395">
        <v>0</v>
      </c>
      <c r="AB38" s="389">
        <v>0</v>
      </c>
      <c r="AC38" s="393">
        <v>0</v>
      </c>
      <c r="AD38" s="395">
        <v>0</v>
      </c>
      <c r="AE38" s="389">
        <v>0</v>
      </c>
      <c r="AF38" s="390">
        <v>0</v>
      </c>
      <c r="AG38" s="388">
        <v>0</v>
      </c>
      <c r="AH38" s="389">
        <v>0</v>
      </c>
      <c r="AI38" s="390">
        <v>0</v>
      </c>
      <c r="AJ38" s="388">
        <v>158</v>
      </c>
      <c r="AK38" s="389">
        <v>87</v>
      </c>
      <c r="AL38" s="390">
        <v>245</v>
      </c>
      <c r="AM38" s="388">
        <v>1</v>
      </c>
      <c r="AN38" s="389">
        <v>0</v>
      </c>
      <c r="AO38" s="393">
        <v>1</v>
      </c>
      <c r="AP38" s="395">
        <v>16</v>
      </c>
      <c r="AQ38" s="389">
        <v>6</v>
      </c>
      <c r="AR38" s="393">
        <v>22</v>
      </c>
      <c r="AS38" s="395">
        <v>3</v>
      </c>
      <c r="AT38" s="389">
        <v>3</v>
      </c>
      <c r="AU38" s="393">
        <v>6</v>
      </c>
      <c r="AV38" s="395">
        <v>3</v>
      </c>
      <c r="AW38" s="389">
        <v>1</v>
      </c>
      <c r="AX38" s="393">
        <v>4</v>
      </c>
      <c r="AY38" s="395">
        <v>1</v>
      </c>
      <c r="AZ38" s="389">
        <v>0</v>
      </c>
      <c r="BA38" s="393">
        <v>1</v>
      </c>
      <c r="BB38" s="395">
        <v>0</v>
      </c>
      <c r="BC38" s="389">
        <v>0</v>
      </c>
      <c r="BD38" s="393">
        <v>0</v>
      </c>
      <c r="BE38" s="395">
        <v>7</v>
      </c>
      <c r="BF38" s="389">
        <v>3</v>
      </c>
      <c r="BG38" s="393">
        <v>10</v>
      </c>
      <c r="BH38" s="395">
        <v>128</v>
      </c>
      <c r="BI38" s="389">
        <v>74</v>
      </c>
      <c r="BJ38" s="390">
        <v>202</v>
      </c>
      <c r="BK38" s="388">
        <v>8</v>
      </c>
      <c r="BL38" s="389">
        <v>4</v>
      </c>
      <c r="BM38" s="390">
        <v>12</v>
      </c>
      <c r="BN38" s="388">
        <v>17</v>
      </c>
      <c r="BO38" s="389">
        <v>4</v>
      </c>
      <c r="BP38" s="390">
        <v>21</v>
      </c>
    </row>
    <row r="39" spans="1:68" ht="28.5" customHeight="1" x14ac:dyDescent="0.2">
      <c r="A39" s="350" t="s">
        <v>30</v>
      </c>
      <c r="B39" s="351">
        <v>208</v>
      </c>
      <c r="C39" s="352">
        <v>202</v>
      </c>
      <c r="D39" s="353">
        <v>410</v>
      </c>
      <c r="E39" s="354">
        <v>24</v>
      </c>
      <c r="F39" s="355">
        <v>16</v>
      </c>
      <c r="G39" s="356">
        <v>40</v>
      </c>
      <c r="H39" s="357">
        <v>11.538461538461538</v>
      </c>
      <c r="I39" s="358">
        <v>7.9207920792079207</v>
      </c>
      <c r="J39" s="359">
        <v>9.7560975609756095</v>
      </c>
      <c r="K39" s="360">
        <v>19</v>
      </c>
      <c r="L39" s="361">
        <v>15</v>
      </c>
      <c r="M39" s="362">
        <v>34</v>
      </c>
      <c r="N39" s="316">
        <v>79.166666666666657</v>
      </c>
      <c r="O39" s="317">
        <v>93.75</v>
      </c>
      <c r="P39" s="318">
        <v>85</v>
      </c>
      <c r="Q39" s="363">
        <v>0</v>
      </c>
      <c r="R39" s="364">
        <v>0</v>
      </c>
      <c r="S39" s="365">
        <v>0</v>
      </c>
      <c r="T39" s="366">
        <v>0</v>
      </c>
      <c r="U39" s="367">
        <v>0</v>
      </c>
      <c r="V39" s="368">
        <v>0</v>
      </c>
      <c r="W39" s="328">
        <v>0</v>
      </c>
      <c r="X39" s="370">
        <v>0</v>
      </c>
      <c r="Y39" s="371">
        <v>0</v>
      </c>
      <c r="Z39" s="372">
        <v>0</v>
      </c>
      <c r="AA39" s="373">
        <v>0</v>
      </c>
      <c r="AB39" s="361">
        <v>0</v>
      </c>
      <c r="AC39" s="362">
        <v>0</v>
      </c>
      <c r="AD39" s="373">
        <v>0</v>
      </c>
      <c r="AE39" s="361">
        <v>0</v>
      </c>
      <c r="AF39" s="365">
        <v>0</v>
      </c>
      <c r="AG39" s="363">
        <v>0</v>
      </c>
      <c r="AH39" s="364">
        <v>0</v>
      </c>
      <c r="AI39" s="365">
        <v>0</v>
      </c>
      <c r="AJ39" s="374">
        <v>19</v>
      </c>
      <c r="AK39" s="375">
        <v>15</v>
      </c>
      <c r="AL39" s="376">
        <v>34</v>
      </c>
      <c r="AM39" s="377">
        <v>0</v>
      </c>
      <c r="AN39" s="378">
        <v>0</v>
      </c>
      <c r="AO39" s="379">
        <v>0</v>
      </c>
      <c r="AP39" s="380">
        <v>1</v>
      </c>
      <c r="AQ39" s="378">
        <v>2</v>
      </c>
      <c r="AR39" s="379">
        <v>3</v>
      </c>
      <c r="AS39" s="380">
        <v>0</v>
      </c>
      <c r="AT39" s="378">
        <v>1</v>
      </c>
      <c r="AU39" s="379">
        <v>1</v>
      </c>
      <c r="AV39" s="380">
        <v>0</v>
      </c>
      <c r="AW39" s="378">
        <v>1</v>
      </c>
      <c r="AX39" s="379">
        <v>1</v>
      </c>
      <c r="AY39" s="380">
        <v>0</v>
      </c>
      <c r="AZ39" s="378">
        <v>0</v>
      </c>
      <c r="BA39" s="379">
        <v>0</v>
      </c>
      <c r="BB39" s="381">
        <v>0</v>
      </c>
      <c r="BC39" s="382">
        <v>0</v>
      </c>
      <c r="BD39" s="379">
        <v>0</v>
      </c>
      <c r="BE39" s="380">
        <v>0</v>
      </c>
      <c r="BF39" s="378">
        <v>1</v>
      </c>
      <c r="BG39" s="379">
        <v>1</v>
      </c>
      <c r="BH39" s="380">
        <v>18</v>
      </c>
      <c r="BI39" s="378">
        <v>10</v>
      </c>
      <c r="BJ39" s="383">
        <v>28</v>
      </c>
      <c r="BK39" s="384">
        <v>5</v>
      </c>
      <c r="BL39" s="385">
        <v>1</v>
      </c>
      <c r="BM39" s="365">
        <v>6</v>
      </c>
      <c r="BN39" s="384">
        <v>0</v>
      </c>
      <c r="BO39" s="385">
        <v>0</v>
      </c>
      <c r="BP39" s="386">
        <v>0</v>
      </c>
    </row>
    <row r="40" spans="1:68" ht="28.5" customHeight="1" x14ac:dyDescent="0.2">
      <c r="A40" s="350" t="s">
        <v>50</v>
      </c>
      <c r="B40" s="351">
        <v>143</v>
      </c>
      <c r="C40" s="352">
        <v>126</v>
      </c>
      <c r="D40" s="353">
        <v>269</v>
      </c>
      <c r="E40" s="354">
        <v>13</v>
      </c>
      <c r="F40" s="355">
        <v>7</v>
      </c>
      <c r="G40" s="356">
        <v>20</v>
      </c>
      <c r="H40" s="357">
        <v>9.0909090909090917</v>
      </c>
      <c r="I40" s="358">
        <v>5.5555555555555554</v>
      </c>
      <c r="J40" s="359">
        <v>7.4349442379182156</v>
      </c>
      <c r="K40" s="360">
        <v>12</v>
      </c>
      <c r="L40" s="361">
        <v>7</v>
      </c>
      <c r="M40" s="362">
        <v>19</v>
      </c>
      <c r="N40" s="316">
        <v>92.307692307692307</v>
      </c>
      <c r="O40" s="317">
        <v>100</v>
      </c>
      <c r="P40" s="318">
        <v>95</v>
      </c>
      <c r="Q40" s="363">
        <v>5</v>
      </c>
      <c r="R40" s="364">
        <v>0</v>
      </c>
      <c r="S40" s="365">
        <v>5</v>
      </c>
      <c r="T40" s="366">
        <v>0</v>
      </c>
      <c r="U40" s="367">
        <v>0</v>
      </c>
      <c r="V40" s="368">
        <v>0</v>
      </c>
      <c r="W40" s="328">
        <v>0</v>
      </c>
      <c r="X40" s="370">
        <v>0</v>
      </c>
      <c r="Y40" s="371">
        <v>0</v>
      </c>
      <c r="Z40" s="372">
        <v>0</v>
      </c>
      <c r="AA40" s="373">
        <v>0</v>
      </c>
      <c r="AB40" s="361">
        <v>0</v>
      </c>
      <c r="AC40" s="362">
        <v>0</v>
      </c>
      <c r="AD40" s="373">
        <v>0</v>
      </c>
      <c r="AE40" s="361">
        <v>0</v>
      </c>
      <c r="AF40" s="365">
        <v>0</v>
      </c>
      <c r="AG40" s="363">
        <v>0</v>
      </c>
      <c r="AH40" s="364">
        <v>0</v>
      </c>
      <c r="AI40" s="365">
        <v>0</v>
      </c>
      <c r="AJ40" s="374">
        <v>7</v>
      </c>
      <c r="AK40" s="375">
        <v>7</v>
      </c>
      <c r="AL40" s="376">
        <v>14</v>
      </c>
      <c r="AM40" s="377">
        <v>0</v>
      </c>
      <c r="AN40" s="378">
        <v>0</v>
      </c>
      <c r="AO40" s="379">
        <v>0</v>
      </c>
      <c r="AP40" s="380">
        <v>0</v>
      </c>
      <c r="AQ40" s="378">
        <v>1</v>
      </c>
      <c r="AR40" s="379">
        <v>1</v>
      </c>
      <c r="AS40" s="380">
        <v>0</v>
      </c>
      <c r="AT40" s="378">
        <v>0</v>
      </c>
      <c r="AU40" s="379">
        <v>0</v>
      </c>
      <c r="AV40" s="380">
        <v>1</v>
      </c>
      <c r="AW40" s="378">
        <v>0</v>
      </c>
      <c r="AX40" s="379">
        <v>1</v>
      </c>
      <c r="AY40" s="380">
        <v>0</v>
      </c>
      <c r="AZ40" s="378">
        <v>0</v>
      </c>
      <c r="BA40" s="379">
        <v>0</v>
      </c>
      <c r="BB40" s="381">
        <v>0</v>
      </c>
      <c r="BC40" s="382">
        <v>0</v>
      </c>
      <c r="BD40" s="379">
        <v>0</v>
      </c>
      <c r="BE40" s="380">
        <v>0</v>
      </c>
      <c r="BF40" s="378">
        <v>0</v>
      </c>
      <c r="BG40" s="379">
        <v>0</v>
      </c>
      <c r="BH40" s="380">
        <v>6</v>
      </c>
      <c r="BI40" s="378">
        <v>6</v>
      </c>
      <c r="BJ40" s="383">
        <v>12</v>
      </c>
      <c r="BK40" s="384">
        <v>1</v>
      </c>
      <c r="BL40" s="385">
        <v>0</v>
      </c>
      <c r="BM40" s="365">
        <v>1</v>
      </c>
      <c r="BN40" s="384">
        <v>0</v>
      </c>
      <c r="BO40" s="385">
        <v>0</v>
      </c>
      <c r="BP40" s="386">
        <v>0</v>
      </c>
    </row>
    <row r="41" spans="1:68" ht="28.5" customHeight="1" x14ac:dyDescent="0.2">
      <c r="A41" s="350" t="s">
        <v>51</v>
      </c>
      <c r="B41" s="351">
        <v>119</v>
      </c>
      <c r="C41" s="352">
        <v>96</v>
      </c>
      <c r="D41" s="353">
        <v>215</v>
      </c>
      <c r="E41" s="354">
        <v>11</v>
      </c>
      <c r="F41" s="355">
        <v>5</v>
      </c>
      <c r="G41" s="356">
        <v>16</v>
      </c>
      <c r="H41" s="357">
        <v>9.2436974789915975</v>
      </c>
      <c r="I41" s="358">
        <v>5.2083333333333339</v>
      </c>
      <c r="J41" s="359">
        <v>7.441860465116279</v>
      </c>
      <c r="K41" s="360">
        <v>11</v>
      </c>
      <c r="L41" s="361">
        <v>5</v>
      </c>
      <c r="M41" s="362">
        <v>16</v>
      </c>
      <c r="N41" s="316">
        <v>100</v>
      </c>
      <c r="O41" s="317">
        <v>100</v>
      </c>
      <c r="P41" s="318">
        <v>100</v>
      </c>
      <c r="Q41" s="363">
        <v>1</v>
      </c>
      <c r="R41" s="364">
        <v>0</v>
      </c>
      <c r="S41" s="365">
        <v>1</v>
      </c>
      <c r="T41" s="366">
        <v>1</v>
      </c>
      <c r="U41" s="367">
        <v>0</v>
      </c>
      <c r="V41" s="368">
        <v>1</v>
      </c>
      <c r="W41" s="328">
        <v>0.46511627906976744</v>
      </c>
      <c r="X41" s="370">
        <v>0</v>
      </c>
      <c r="Y41" s="371">
        <v>0</v>
      </c>
      <c r="Z41" s="372">
        <v>0</v>
      </c>
      <c r="AA41" s="373">
        <v>1</v>
      </c>
      <c r="AB41" s="361">
        <v>0</v>
      </c>
      <c r="AC41" s="362">
        <v>1</v>
      </c>
      <c r="AD41" s="373">
        <v>0</v>
      </c>
      <c r="AE41" s="361">
        <v>0</v>
      </c>
      <c r="AF41" s="365">
        <v>0</v>
      </c>
      <c r="AG41" s="363">
        <v>0</v>
      </c>
      <c r="AH41" s="364">
        <v>0</v>
      </c>
      <c r="AI41" s="365">
        <v>0</v>
      </c>
      <c r="AJ41" s="374">
        <v>9</v>
      </c>
      <c r="AK41" s="375">
        <v>5</v>
      </c>
      <c r="AL41" s="376">
        <v>14</v>
      </c>
      <c r="AM41" s="377">
        <v>0</v>
      </c>
      <c r="AN41" s="378">
        <v>0</v>
      </c>
      <c r="AO41" s="379">
        <v>0</v>
      </c>
      <c r="AP41" s="380">
        <v>0</v>
      </c>
      <c r="AQ41" s="378">
        <v>0</v>
      </c>
      <c r="AR41" s="379">
        <v>0</v>
      </c>
      <c r="AS41" s="380">
        <v>1</v>
      </c>
      <c r="AT41" s="378">
        <v>0</v>
      </c>
      <c r="AU41" s="379">
        <v>1</v>
      </c>
      <c r="AV41" s="380">
        <v>0</v>
      </c>
      <c r="AW41" s="378">
        <v>0</v>
      </c>
      <c r="AX41" s="379">
        <v>0</v>
      </c>
      <c r="AY41" s="380">
        <v>0</v>
      </c>
      <c r="AZ41" s="378">
        <v>0</v>
      </c>
      <c r="BA41" s="379">
        <v>0</v>
      </c>
      <c r="BB41" s="381">
        <v>0</v>
      </c>
      <c r="BC41" s="382">
        <v>0</v>
      </c>
      <c r="BD41" s="379">
        <v>0</v>
      </c>
      <c r="BE41" s="380">
        <v>1</v>
      </c>
      <c r="BF41" s="378">
        <v>1</v>
      </c>
      <c r="BG41" s="379">
        <v>2</v>
      </c>
      <c r="BH41" s="380">
        <v>7</v>
      </c>
      <c r="BI41" s="378">
        <v>4</v>
      </c>
      <c r="BJ41" s="383">
        <v>11</v>
      </c>
      <c r="BK41" s="384">
        <v>0</v>
      </c>
      <c r="BL41" s="385">
        <v>0</v>
      </c>
      <c r="BM41" s="365">
        <v>0</v>
      </c>
      <c r="BN41" s="384">
        <v>0</v>
      </c>
      <c r="BO41" s="385">
        <v>0</v>
      </c>
      <c r="BP41" s="386">
        <v>0</v>
      </c>
    </row>
    <row r="42" spans="1:68" ht="28.5" customHeight="1" x14ac:dyDescent="0.2">
      <c r="A42" s="350" t="s">
        <v>52</v>
      </c>
      <c r="B42" s="351">
        <v>173</v>
      </c>
      <c r="C42" s="352">
        <v>100</v>
      </c>
      <c r="D42" s="353">
        <v>273</v>
      </c>
      <c r="E42" s="354">
        <v>15</v>
      </c>
      <c r="F42" s="355">
        <v>6</v>
      </c>
      <c r="G42" s="356">
        <v>21</v>
      </c>
      <c r="H42" s="357">
        <v>8.6705202312138727</v>
      </c>
      <c r="I42" s="358">
        <v>6</v>
      </c>
      <c r="J42" s="359">
        <v>7.6923076923076925</v>
      </c>
      <c r="K42" s="360">
        <v>13</v>
      </c>
      <c r="L42" s="361">
        <v>5</v>
      </c>
      <c r="M42" s="362">
        <v>18</v>
      </c>
      <c r="N42" s="316">
        <v>86.666666666666671</v>
      </c>
      <c r="O42" s="317">
        <v>83.333333333333343</v>
      </c>
      <c r="P42" s="318">
        <v>85.714285714285708</v>
      </c>
      <c r="Q42" s="363">
        <v>0</v>
      </c>
      <c r="R42" s="364">
        <v>0</v>
      </c>
      <c r="S42" s="365">
        <v>0</v>
      </c>
      <c r="T42" s="366">
        <v>0</v>
      </c>
      <c r="U42" s="367">
        <v>1</v>
      </c>
      <c r="V42" s="368">
        <v>1</v>
      </c>
      <c r="W42" s="328">
        <v>0.36630036630036628</v>
      </c>
      <c r="X42" s="370">
        <v>0</v>
      </c>
      <c r="Y42" s="371">
        <v>1</v>
      </c>
      <c r="Z42" s="372">
        <v>1</v>
      </c>
      <c r="AA42" s="373">
        <v>0</v>
      </c>
      <c r="AB42" s="361">
        <v>0</v>
      </c>
      <c r="AC42" s="362">
        <v>0</v>
      </c>
      <c r="AD42" s="373">
        <v>0</v>
      </c>
      <c r="AE42" s="361">
        <v>0</v>
      </c>
      <c r="AF42" s="365">
        <v>0</v>
      </c>
      <c r="AG42" s="363">
        <v>0</v>
      </c>
      <c r="AH42" s="364">
        <v>0</v>
      </c>
      <c r="AI42" s="365">
        <v>0</v>
      </c>
      <c r="AJ42" s="374">
        <v>13</v>
      </c>
      <c r="AK42" s="375">
        <v>4</v>
      </c>
      <c r="AL42" s="376">
        <v>17</v>
      </c>
      <c r="AM42" s="377">
        <v>0</v>
      </c>
      <c r="AN42" s="378">
        <v>0</v>
      </c>
      <c r="AO42" s="379">
        <v>0</v>
      </c>
      <c r="AP42" s="380">
        <v>1</v>
      </c>
      <c r="AQ42" s="378">
        <v>0</v>
      </c>
      <c r="AR42" s="379">
        <v>1</v>
      </c>
      <c r="AS42" s="380">
        <v>0</v>
      </c>
      <c r="AT42" s="378">
        <v>0</v>
      </c>
      <c r="AU42" s="379">
        <v>0</v>
      </c>
      <c r="AV42" s="380">
        <v>0</v>
      </c>
      <c r="AW42" s="378">
        <v>0</v>
      </c>
      <c r="AX42" s="379">
        <v>0</v>
      </c>
      <c r="AY42" s="380">
        <v>1</v>
      </c>
      <c r="AZ42" s="378">
        <v>0</v>
      </c>
      <c r="BA42" s="379">
        <v>1</v>
      </c>
      <c r="BB42" s="381">
        <v>0</v>
      </c>
      <c r="BC42" s="382">
        <v>0</v>
      </c>
      <c r="BD42" s="379">
        <v>0</v>
      </c>
      <c r="BE42" s="380">
        <v>1</v>
      </c>
      <c r="BF42" s="378">
        <v>0</v>
      </c>
      <c r="BG42" s="379">
        <v>1</v>
      </c>
      <c r="BH42" s="380">
        <v>10</v>
      </c>
      <c r="BI42" s="378">
        <v>4</v>
      </c>
      <c r="BJ42" s="383">
        <v>14</v>
      </c>
      <c r="BK42" s="384">
        <v>2</v>
      </c>
      <c r="BL42" s="385">
        <v>1</v>
      </c>
      <c r="BM42" s="365">
        <v>3</v>
      </c>
      <c r="BN42" s="384">
        <v>0</v>
      </c>
      <c r="BO42" s="385">
        <v>0</v>
      </c>
      <c r="BP42" s="386">
        <v>0</v>
      </c>
    </row>
    <row r="43" spans="1:68" s="1129" customFormat="1" ht="28.5" customHeight="1" x14ac:dyDescent="0.2">
      <c r="A43" s="387" t="s">
        <v>223</v>
      </c>
      <c r="B43" s="388">
        <v>643</v>
      </c>
      <c r="C43" s="389">
        <v>524</v>
      </c>
      <c r="D43" s="390">
        <v>1167</v>
      </c>
      <c r="E43" s="388">
        <v>63</v>
      </c>
      <c r="F43" s="389">
        <v>34</v>
      </c>
      <c r="G43" s="391">
        <v>97</v>
      </c>
      <c r="H43" s="1054">
        <v>9.79782270606532</v>
      </c>
      <c r="I43" s="1055">
        <v>6.4885496183206106</v>
      </c>
      <c r="J43" s="1056">
        <v>8.3119108826049697</v>
      </c>
      <c r="K43" s="388">
        <v>55</v>
      </c>
      <c r="L43" s="389">
        <v>32</v>
      </c>
      <c r="M43" s="393">
        <v>87</v>
      </c>
      <c r="N43" s="1051">
        <v>87.301587301587304</v>
      </c>
      <c r="O43" s="1052">
        <v>94.117647058823522</v>
      </c>
      <c r="P43" s="1053">
        <v>89.690721649484544</v>
      </c>
      <c r="Q43" s="388">
        <v>6</v>
      </c>
      <c r="R43" s="389">
        <v>0</v>
      </c>
      <c r="S43" s="390">
        <v>6</v>
      </c>
      <c r="T43" s="388">
        <v>1</v>
      </c>
      <c r="U43" s="389">
        <v>1</v>
      </c>
      <c r="V43" s="389">
        <v>2</v>
      </c>
      <c r="W43" s="1079">
        <v>0.17137960582690662</v>
      </c>
      <c r="X43" s="388">
        <v>0</v>
      </c>
      <c r="Y43" s="389">
        <v>1</v>
      </c>
      <c r="Z43" s="393">
        <v>1</v>
      </c>
      <c r="AA43" s="395">
        <v>1</v>
      </c>
      <c r="AB43" s="389">
        <v>0</v>
      </c>
      <c r="AC43" s="393">
        <v>1</v>
      </c>
      <c r="AD43" s="395">
        <v>0</v>
      </c>
      <c r="AE43" s="389">
        <v>0</v>
      </c>
      <c r="AF43" s="390">
        <v>0</v>
      </c>
      <c r="AG43" s="388">
        <v>0</v>
      </c>
      <c r="AH43" s="389">
        <v>0</v>
      </c>
      <c r="AI43" s="390">
        <v>0</v>
      </c>
      <c r="AJ43" s="388">
        <v>48</v>
      </c>
      <c r="AK43" s="389">
        <v>31</v>
      </c>
      <c r="AL43" s="390">
        <v>79</v>
      </c>
      <c r="AM43" s="388">
        <v>0</v>
      </c>
      <c r="AN43" s="389">
        <v>0</v>
      </c>
      <c r="AO43" s="393">
        <v>0</v>
      </c>
      <c r="AP43" s="395">
        <v>2</v>
      </c>
      <c r="AQ43" s="389">
        <v>3</v>
      </c>
      <c r="AR43" s="393">
        <v>5</v>
      </c>
      <c r="AS43" s="395">
        <v>1</v>
      </c>
      <c r="AT43" s="389">
        <v>1</v>
      </c>
      <c r="AU43" s="393">
        <v>2</v>
      </c>
      <c r="AV43" s="395">
        <v>1</v>
      </c>
      <c r="AW43" s="389">
        <v>1</v>
      </c>
      <c r="AX43" s="393">
        <v>2</v>
      </c>
      <c r="AY43" s="395">
        <v>1</v>
      </c>
      <c r="AZ43" s="389">
        <v>0</v>
      </c>
      <c r="BA43" s="393">
        <v>1</v>
      </c>
      <c r="BB43" s="395">
        <v>0</v>
      </c>
      <c r="BC43" s="389">
        <v>0</v>
      </c>
      <c r="BD43" s="393">
        <v>0</v>
      </c>
      <c r="BE43" s="395">
        <v>2</v>
      </c>
      <c r="BF43" s="389">
        <v>2</v>
      </c>
      <c r="BG43" s="393">
        <v>4</v>
      </c>
      <c r="BH43" s="395">
        <v>41</v>
      </c>
      <c r="BI43" s="389">
        <v>24</v>
      </c>
      <c r="BJ43" s="390">
        <v>65</v>
      </c>
      <c r="BK43" s="388">
        <v>8</v>
      </c>
      <c r="BL43" s="389">
        <v>2</v>
      </c>
      <c r="BM43" s="390">
        <v>10</v>
      </c>
      <c r="BN43" s="388">
        <v>0</v>
      </c>
      <c r="BO43" s="389">
        <v>0</v>
      </c>
      <c r="BP43" s="390">
        <v>0</v>
      </c>
    </row>
    <row r="44" spans="1:68" ht="28.5" customHeight="1" x14ac:dyDescent="0.2">
      <c r="A44" s="350" t="s">
        <v>38</v>
      </c>
      <c r="B44" s="351">
        <v>724</v>
      </c>
      <c r="C44" s="352">
        <v>720</v>
      </c>
      <c r="D44" s="353">
        <v>1444</v>
      </c>
      <c r="E44" s="354">
        <v>53</v>
      </c>
      <c r="F44" s="355">
        <v>29</v>
      </c>
      <c r="G44" s="356">
        <v>82</v>
      </c>
      <c r="H44" s="357">
        <v>7.3204419889502752</v>
      </c>
      <c r="I44" s="358">
        <v>4.0277777777777777</v>
      </c>
      <c r="J44" s="359">
        <v>5.6786703601108028</v>
      </c>
      <c r="K44" s="360">
        <v>41</v>
      </c>
      <c r="L44" s="361">
        <v>26</v>
      </c>
      <c r="M44" s="362">
        <v>67</v>
      </c>
      <c r="N44" s="316">
        <v>77.358490566037744</v>
      </c>
      <c r="O44" s="317">
        <v>89.65517241379311</v>
      </c>
      <c r="P44" s="318">
        <v>81.707317073170728</v>
      </c>
      <c r="Q44" s="363">
        <v>1</v>
      </c>
      <c r="R44" s="364">
        <v>3</v>
      </c>
      <c r="S44" s="365">
        <v>4</v>
      </c>
      <c r="T44" s="366">
        <v>0</v>
      </c>
      <c r="U44" s="367">
        <v>0</v>
      </c>
      <c r="V44" s="368">
        <v>0</v>
      </c>
      <c r="W44" s="328">
        <v>0</v>
      </c>
      <c r="X44" s="370">
        <v>0</v>
      </c>
      <c r="Y44" s="371">
        <v>0</v>
      </c>
      <c r="Z44" s="372">
        <v>0</v>
      </c>
      <c r="AA44" s="373">
        <v>0</v>
      </c>
      <c r="AB44" s="361">
        <v>0</v>
      </c>
      <c r="AC44" s="362">
        <v>0</v>
      </c>
      <c r="AD44" s="373">
        <v>0</v>
      </c>
      <c r="AE44" s="361">
        <v>0</v>
      </c>
      <c r="AF44" s="365">
        <v>0</v>
      </c>
      <c r="AG44" s="363">
        <v>0</v>
      </c>
      <c r="AH44" s="364">
        <v>0</v>
      </c>
      <c r="AI44" s="365">
        <v>0</v>
      </c>
      <c r="AJ44" s="374">
        <v>40</v>
      </c>
      <c r="AK44" s="375">
        <v>23</v>
      </c>
      <c r="AL44" s="376">
        <v>63</v>
      </c>
      <c r="AM44" s="377">
        <v>0</v>
      </c>
      <c r="AN44" s="378">
        <v>0</v>
      </c>
      <c r="AO44" s="379">
        <v>0</v>
      </c>
      <c r="AP44" s="380">
        <v>4</v>
      </c>
      <c r="AQ44" s="378">
        <v>2</v>
      </c>
      <c r="AR44" s="379">
        <v>6</v>
      </c>
      <c r="AS44" s="380">
        <v>1</v>
      </c>
      <c r="AT44" s="378">
        <v>0</v>
      </c>
      <c r="AU44" s="379">
        <v>1</v>
      </c>
      <c r="AV44" s="380">
        <v>1</v>
      </c>
      <c r="AW44" s="378">
        <v>0</v>
      </c>
      <c r="AX44" s="379">
        <v>1</v>
      </c>
      <c r="AY44" s="380">
        <v>0</v>
      </c>
      <c r="AZ44" s="378">
        <v>0</v>
      </c>
      <c r="BA44" s="379">
        <v>0</v>
      </c>
      <c r="BB44" s="381">
        <v>0</v>
      </c>
      <c r="BC44" s="382">
        <v>0</v>
      </c>
      <c r="BD44" s="379">
        <v>0</v>
      </c>
      <c r="BE44" s="380">
        <v>2</v>
      </c>
      <c r="BF44" s="378">
        <v>1</v>
      </c>
      <c r="BG44" s="379">
        <v>3</v>
      </c>
      <c r="BH44" s="380">
        <v>35</v>
      </c>
      <c r="BI44" s="378">
        <v>20</v>
      </c>
      <c r="BJ44" s="383">
        <v>55</v>
      </c>
      <c r="BK44" s="384">
        <v>2</v>
      </c>
      <c r="BL44" s="385">
        <v>1</v>
      </c>
      <c r="BM44" s="365">
        <v>3</v>
      </c>
      <c r="BN44" s="384">
        <v>10</v>
      </c>
      <c r="BO44" s="385">
        <v>2</v>
      </c>
      <c r="BP44" s="386">
        <v>12</v>
      </c>
    </row>
    <row r="45" spans="1:68" ht="28.5" customHeight="1" x14ac:dyDescent="0.2">
      <c r="A45" s="350" t="s">
        <v>53</v>
      </c>
      <c r="B45" s="351">
        <v>46</v>
      </c>
      <c r="C45" s="352">
        <v>42</v>
      </c>
      <c r="D45" s="353">
        <v>88</v>
      </c>
      <c r="E45" s="354">
        <v>5</v>
      </c>
      <c r="F45" s="355">
        <v>1</v>
      </c>
      <c r="G45" s="356">
        <v>6</v>
      </c>
      <c r="H45" s="357">
        <v>10.869565217391305</v>
      </c>
      <c r="I45" s="358">
        <v>2.3809523809523809</v>
      </c>
      <c r="J45" s="359">
        <v>6.8181818181818175</v>
      </c>
      <c r="K45" s="360">
        <v>4</v>
      </c>
      <c r="L45" s="361">
        <v>1</v>
      </c>
      <c r="M45" s="362">
        <v>5</v>
      </c>
      <c r="N45" s="316">
        <v>80</v>
      </c>
      <c r="O45" s="317">
        <v>100</v>
      </c>
      <c r="P45" s="318">
        <v>83.333333333333343</v>
      </c>
      <c r="Q45" s="363">
        <v>0</v>
      </c>
      <c r="R45" s="364">
        <v>0</v>
      </c>
      <c r="S45" s="365">
        <v>0</v>
      </c>
      <c r="T45" s="366">
        <v>0</v>
      </c>
      <c r="U45" s="367">
        <v>0</v>
      </c>
      <c r="V45" s="368">
        <v>0</v>
      </c>
      <c r="W45" s="328">
        <v>0</v>
      </c>
      <c r="X45" s="370">
        <v>0</v>
      </c>
      <c r="Y45" s="371">
        <v>0</v>
      </c>
      <c r="Z45" s="372">
        <v>0</v>
      </c>
      <c r="AA45" s="373">
        <v>0</v>
      </c>
      <c r="AB45" s="361">
        <v>0</v>
      </c>
      <c r="AC45" s="362">
        <v>0</v>
      </c>
      <c r="AD45" s="373">
        <v>0</v>
      </c>
      <c r="AE45" s="361">
        <v>0</v>
      </c>
      <c r="AF45" s="365">
        <v>0</v>
      </c>
      <c r="AG45" s="363">
        <v>0</v>
      </c>
      <c r="AH45" s="364">
        <v>0</v>
      </c>
      <c r="AI45" s="365">
        <v>0</v>
      </c>
      <c r="AJ45" s="374">
        <v>4</v>
      </c>
      <c r="AK45" s="375">
        <v>1</v>
      </c>
      <c r="AL45" s="376">
        <v>5</v>
      </c>
      <c r="AM45" s="377">
        <v>0</v>
      </c>
      <c r="AN45" s="378">
        <v>0</v>
      </c>
      <c r="AO45" s="379">
        <v>0</v>
      </c>
      <c r="AP45" s="380">
        <v>0</v>
      </c>
      <c r="AQ45" s="378">
        <v>1</v>
      </c>
      <c r="AR45" s="379">
        <v>1</v>
      </c>
      <c r="AS45" s="380">
        <v>0</v>
      </c>
      <c r="AT45" s="378">
        <v>0</v>
      </c>
      <c r="AU45" s="379">
        <v>0</v>
      </c>
      <c r="AV45" s="380">
        <v>0</v>
      </c>
      <c r="AW45" s="378">
        <v>0</v>
      </c>
      <c r="AX45" s="379">
        <v>0</v>
      </c>
      <c r="AY45" s="380">
        <v>0</v>
      </c>
      <c r="AZ45" s="378">
        <v>0</v>
      </c>
      <c r="BA45" s="379">
        <v>0</v>
      </c>
      <c r="BB45" s="381">
        <v>0</v>
      </c>
      <c r="BC45" s="382">
        <v>0</v>
      </c>
      <c r="BD45" s="379">
        <v>0</v>
      </c>
      <c r="BE45" s="380">
        <v>0</v>
      </c>
      <c r="BF45" s="378">
        <v>0</v>
      </c>
      <c r="BG45" s="379">
        <v>0</v>
      </c>
      <c r="BH45" s="380">
        <v>4</v>
      </c>
      <c r="BI45" s="378">
        <v>0</v>
      </c>
      <c r="BJ45" s="383">
        <v>4</v>
      </c>
      <c r="BK45" s="384">
        <v>0</v>
      </c>
      <c r="BL45" s="385">
        <v>0</v>
      </c>
      <c r="BM45" s="365">
        <v>0</v>
      </c>
      <c r="BN45" s="384">
        <v>1</v>
      </c>
      <c r="BO45" s="385">
        <v>0</v>
      </c>
      <c r="BP45" s="386">
        <v>1</v>
      </c>
    </row>
    <row r="46" spans="1:68" ht="28.5" customHeight="1" x14ac:dyDescent="0.2">
      <c r="A46" s="350" t="s">
        <v>54</v>
      </c>
      <c r="B46" s="351">
        <v>23</v>
      </c>
      <c r="C46" s="352">
        <v>21</v>
      </c>
      <c r="D46" s="353">
        <v>44</v>
      </c>
      <c r="E46" s="354">
        <v>1</v>
      </c>
      <c r="F46" s="355">
        <v>1</v>
      </c>
      <c r="G46" s="356">
        <v>2</v>
      </c>
      <c r="H46" s="357">
        <v>4.3478260869565215</v>
      </c>
      <c r="I46" s="358">
        <v>4.7619047619047619</v>
      </c>
      <c r="J46" s="359">
        <v>4.5454545454545459</v>
      </c>
      <c r="K46" s="360">
        <v>1</v>
      </c>
      <c r="L46" s="361">
        <v>1</v>
      </c>
      <c r="M46" s="362">
        <v>2</v>
      </c>
      <c r="N46" s="316">
        <v>100</v>
      </c>
      <c r="O46" s="317">
        <v>100</v>
      </c>
      <c r="P46" s="318">
        <v>100</v>
      </c>
      <c r="Q46" s="363">
        <v>0</v>
      </c>
      <c r="R46" s="364">
        <v>0</v>
      </c>
      <c r="S46" s="365">
        <v>0</v>
      </c>
      <c r="T46" s="366">
        <v>0</v>
      </c>
      <c r="U46" s="367">
        <v>0</v>
      </c>
      <c r="V46" s="368">
        <v>0</v>
      </c>
      <c r="W46" s="328">
        <v>0</v>
      </c>
      <c r="X46" s="370">
        <v>0</v>
      </c>
      <c r="Y46" s="371">
        <v>0</v>
      </c>
      <c r="Z46" s="372">
        <v>0</v>
      </c>
      <c r="AA46" s="373">
        <v>0</v>
      </c>
      <c r="AB46" s="361">
        <v>0</v>
      </c>
      <c r="AC46" s="362">
        <v>0</v>
      </c>
      <c r="AD46" s="373">
        <v>0</v>
      </c>
      <c r="AE46" s="361">
        <v>0</v>
      </c>
      <c r="AF46" s="365">
        <v>0</v>
      </c>
      <c r="AG46" s="363">
        <v>0</v>
      </c>
      <c r="AH46" s="364">
        <v>0</v>
      </c>
      <c r="AI46" s="365">
        <v>0</v>
      </c>
      <c r="AJ46" s="374">
        <v>1</v>
      </c>
      <c r="AK46" s="375">
        <v>1</v>
      </c>
      <c r="AL46" s="376">
        <v>2</v>
      </c>
      <c r="AM46" s="377">
        <v>0</v>
      </c>
      <c r="AN46" s="378">
        <v>0</v>
      </c>
      <c r="AO46" s="379">
        <v>0</v>
      </c>
      <c r="AP46" s="380">
        <v>0</v>
      </c>
      <c r="AQ46" s="378">
        <v>1</v>
      </c>
      <c r="AR46" s="379">
        <v>1</v>
      </c>
      <c r="AS46" s="380">
        <v>0</v>
      </c>
      <c r="AT46" s="378">
        <v>0</v>
      </c>
      <c r="AU46" s="379">
        <v>0</v>
      </c>
      <c r="AV46" s="380">
        <v>0</v>
      </c>
      <c r="AW46" s="378">
        <v>0</v>
      </c>
      <c r="AX46" s="379">
        <v>0</v>
      </c>
      <c r="AY46" s="380">
        <v>0</v>
      </c>
      <c r="AZ46" s="378">
        <v>0</v>
      </c>
      <c r="BA46" s="379">
        <v>0</v>
      </c>
      <c r="BB46" s="381">
        <v>0</v>
      </c>
      <c r="BC46" s="382">
        <v>0</v>
      </c>
      <c r="BD46" s="379">
        <v>0</v>
      </c>
      <c r="BE46" s="380">
        <v>0</v>
      </c>
      <c r="BF46" s="378">
        <v>0</v>
      </c>
      <c r="BG46" s="379">
        <v>0</v>
      </c>
      <c r="BH46" s="380">
        <v>1</v>
      </c>
      <c r="BI46" s="378">
        <v>0</v>
      </c>
      <c r="BJ46" s="383">
        <v>1</v>
      </c>
      <c r="BK46" s="384">
        <v>0</v>
      </c>
      <c r="BL46" s="385">
        <v>0</v>
      </c>
      <c r="BM46" s="365">
        <v>0</v>
      </c>
      <c r="BN46" s="384">
        <v>0</v>
      </c>
      <c r="BO46" s="385">
        <v>0</v>
      </c>
      <c r="BP46" s="386">
        <v>0</v>
      </c>
    </row>
    <row r="47" spans="1:68" ht="28.5" customHeight="1" x14ac:dyDescent="0.2">
      <c r="A47" s="350" t="s">
        <v>55</v>
      </c>
      <c r="B47" s="351">
        <v>87</v>
      </c>
      <c r="C47" s="352">
        <v>82</v>
      </c>
      <c r="D47" s="353">
        <v>169</v>
      </c>
      <c r="E47" s="354">
        <v>8</v>
      </c>
      <c r="F47" s="355">
        <v>5</v>
      </c>
      <c r="G47" s="356">
        <v>13</v>
      </c>
      <c r="H47" s="357">
        <v>9.1954022988505741</v>
      </c>
      <c r="I47" s="358">
        <v>6.0975609756097562</v>
      </c>
      <c r="J47" s="359">
        <v>7.6923076923076925</v>
      </c>
      <c r="K47" s="360">
        <v>6</v>
      </c>
      <c r="L47" s="361">
        <v>5</v>
      </c>
      <c r="M47" s="362">
        <v>11</v>
      </c>
      <c r="N47" s="316">
        <v>75</v>
      </c>
      <c r="O47" s="317">
        <v>100</v>
      </c>
      <c r="P47" s="318">
        <v>84.615384615384613</v>
      </c>
      <c r="Q47" s="363">
        <v>0</v>
      </c>
      <c r="R47" s="364">
        <v>0</v>
      </c>
      <c r="S47" s="365">
        <v>0</v>
      </c>
      <c r="T47" s="366">
        <v>0</v>
      </c>
      <c r="U47" s="367">
        <v>0</v>
      </c>
      <c r="V47" s="368">
        <v>0</v>
      </c>
      <c r="W47" s="328">
        <v>0</v>
      </c>
      <c r="X47" s="370">
        <v>0</v>
      </c>
      <c r="Y47" s="371">
        <v>0</v>
      </c>
      <c r="Z47" s="372">
        <v>0</v>
      </c>
      <c r="AA47" s="373">
        <v>0</v>
      </c>
      <c r="AB47" s="361">
        <v>0</v>
      </c>
      <c r="AC47" s="362">
        <v>0</v>
      </c>
      <c r="AD47" s="373">
        <v>0</v>
      </c>
      <c r="AE47" s="361">
        <v>0</v>
      </c>
      <c r="AF47" s="365">
        <v>0</v>
      </c>
      <c r="AG47" s="363">
        <v>0</v>
      </c>
      <c r="AH47" s="364">
        <v>0</v>
      </c>
      <c r="AI47" s="365">
        <v>0</v>
      </c>
      <c r="AJ47" s="374">
        <v>6</v>
      </c>
      <c r="AK47" s="375">
        <v>5</v>
      </c>
      <c r="AL47" s="376">
        <v>11</v>
      </c>
      <c r="AM47" s="377">
        <v>0</v>
      </c>
      <c r="AN47" s="378">
        <v>0</v>
      </c>
      <c r="AO47" s="379">
        <v>0</v>
      </c>
      <c r="AP47" s="380">
        <v>1</v>
      </c>
      <c r="AQ47" s="378">
        <v>1</v>
      </c>
      <c r="AR47" s="379">
        <v>2</v>
      </c>
      <c r="AS47" s="380">
        <v>0</v>
      </c>
      <c r="AT47" s="378">
        <v>0</v>
      </c>
      <c r="AU47" s="379">
        <v>0</v>
      </c>
      <c r="AV47" s="380">
        <v>0</v>
      </c>
      <c r="AW47" s="378">
        <v>0</v>
      </c>
      <c r="AX47" s="379">
        <v>0</v>
      </c>
      <c r="AY47" s="380">
        <v>0</v>
      </c>
      <c r="AZ47" s="378">
        <v>0</v>
      </c>
      <c r="BA47" s="379">
        <v>0</v>
      </c>
      <c r="BB47" s="381">
        <v>0</v>
      </c>
      <c r="BC47" s="382">
        <v>0</v>
      </c>
      <c r="BD47" s="379">
        <v>0</v>
      </c>
      <c r="BE47" s="380">
        <v>0</v>
      </c>
      <c r="BF47" s="378">
        <v>0</v>
      </c>
      <c r="BG47" s="379">
        <v>0</v>
      </c>
      <c r="BH47" s="380">
        <v>5</v>
      </c>
      <c r="BI47" s="378">
        <v>4</v>
      </c>
      <c r="BJ47" s="383">
        <v>9</v>
      </c>
      <c r="BK47" s="384">
        <v>1</v>
      </c>
      <c r="BL47" s="385">
        <v>0</v>
      </c>
      <c r="BM47" s="365">
        <v>1</v>
      </c>
      <c r="BN47" s="384">
        <v>1</v>
      </c>
      <c r="BO47" s="385">
        <v>0</v>
      </c>
      <c r="BP47" s="386">
        <v>1</v>
      </c>
    </row>
    <row r="48" spans="1:68" ht="28.5" customHeight="1" x14ac:dyDescent="0.2">
      <c r="A48" s="350" t="s">
        <v>56</v>
      </c>
      <c r="B48" s="351">
        <v>92</v>
      </c>
      <c r="C48" s="352">
        <v>83</v>
      </c>
      <c r="D48" s="353">
        <v>175</v>
      </c>
      <c r="E48" s="354">
        <v>11</v>
      </c>
      <c r="F48" s="355">
        <v>5</v>
      </c>
      <c r="G48" s="356">
        <v>16</v>
      </c>
      <c r="H48" s="357">
        <v>11.956521739130435</v>
      </c>
      <c r="I48" s="358">
        <v>6.024096385542169</v>
      </c>
      <c r="J48" s="359">
        <v>9.1428571428571423</v>
      </c>
      <c r="K48" s="360">
        <v>7</v>
      </c>
      <c r="L48" s="361">
        <v>4</v>
      </c>
      <c r="M48" s="362">
        <v>11</v>
      </c>
      <c r="N48" s="316">
        <v>63.636363636363633</v>
      </c>
      <c r="O48" s="317">
        <v>80</v>
      </c>
      <c r="P48" s="318">
        <v>68.75</v>
      </c>
      <c r="Q48" s="363">
        <v>1</v>
      </c>
      <c r="R48" s="364">
        <v>0</v>
      </c>
      <c r="S48" s="365">
        <v>1</v>
      </c>
      <c r="T48" s="366">
        <v>0</v>
      </c>
      <c r="U48" s="367">
        <v>0</v>
      </c>
      <c r="V48" s="368">
        <v>0</v>
      </c>
      <c r="W48" s="328">
        <v>0</v>
      </c>
      <c r="X48" s="370">
        <v>0</v>
      </c>
      <c r="Y48" s="371">
        <v>0</v>
      </c>
      <c r="Z48" s="372">
        <v>0</v>
      </c>
      <c r="AA48" s="373">
        <v>0</v>
      </c>
      <c r="AB48" s="361">
        <v>0</v>
      </c>
      <c r="AC48" s="362">
        <v>0</v>
      </c>
      <c r="AD48" s="373">
        <v>0</v>
      </c>
      <c r="AE48" s="361">
        <v>0</v>
      </c>
      <c r="AF48" s="365">
        <v>0</v>
      </c>
      <c r="AG48" s="363">
        <v>0</v>
      </c>
      <c r="AH48" s="364">
        <v>0</v>
      </c>
      <c r="AI48" s="365">
        <v>0</v>
      </c>
      <c r="AJ48" s="374">
        <v>6</v>
      </c>
      <c r="AK48" s="375">
        <v>4</v>
      </c>
      <c r="AL48" s="376">
        <v>10</v>
      </c>
      <c r="AM48" s="377">
        <v>0</v>
      </c>
      <c r="AN48" s="378">
        <v>0</v>
      </c>
      <c r="AO48" s="379">
        <v>0</v>
      </c>
      <c r="AP48" s="380">
        <v>0</v>
      </c>
      <c r="AQ48" s="378">
        <v>0</v>
      </c>
      <c r="AR48" s="379">
        <v>0</v>
      </c>
      <c r="AS48" s="380">
        <v>0</v>
      </c>
      <c r="AT48" s="378">
        <v>0</v>
      </c>
      <c r="AU48" s="379">
        <v>0</v>
      </c>
      <c r="AV48" s="380">
        <v>1</v>
      </c>
      <c r="AW48" s="378">
        <v>1</v>
      </c>
      <c r="AX48" s="379">
        <v>2</v>
      </c>
      <c r="AY48" s="380">
        <v>0</v>
      </c>
      <c r="AZ48" s="378">
        <v>0</v>
      </c>
      <c r="BA48" s="379">
        <v>0</v>
      </c>
      <c r="BB48" s="381">
        <v>0</v>
      </c>
      <c r="BC48" s="382">
        <v>0</v>
      </c>
      <c r="BD48" s="379">
        <v>0</v>
      </c>
      <c r="BE48" s="380">
        <v>0</v>
      </c>
      <c r="BF48" s="378">
        <v>0</v>
      </c>
      <c r="BG48" s="379">
        <v>0</v>
      </c>
      <c r="BH48" s="380">
        <v>6</v>
      </c>
      <c r="BI48" s="378">
        <v>3</v>
      </c>
      <c r="BJ48" s="383">
        <v>9</v>
      </c>
      <c r="BK48" s="384">
        <v>4</v>
      </c>
      <c r="BL48" s="385">
        <v>1</v>
      </c>
      <c r="BM48" s="365">
        <v>5</v>
      </c>
      <c r="BN48" s="384">
        <v>0</v>
      </c>
      <c r="BO48" s="385">
        <v>0</v>
      </c>
      <c r="BP48" s="386">
        <v>0</v>
      </c>
    </row>
    <row r="49" spans="1:68" ht="28.5" customHeight="1" x14ac:dyDescent="0.2">
      <c r="A49" s="350" t="s">
        <v>57</v>
      </c>
      <c r="B49" s="351">
        <v>144</v>
      </c>
      <c r="C49" s="352">
        <v>116</v>
      </c>
      <c r="D49" s="353">
        <v>260</v>
      </c>
      <c r="E49" s="354">
        <v>8</v>
      </c>
      <c r="F49" s="355">
        <v>10</v>
      </c>
      <c r="G49" s="356">
        <v>18</v>
      </c>
      <c r="H49" s="357">
        <v>5.5555555555555554</v>
      </c>
      <c r="I49" s="358">
        <v>8.6206896551724146</v>
      </c>
      <c r="J49" s="359">
        <v>6.9230769230769234</v>
      </c>
      <c r="K49" s="360">
        <v>6</v>
      </c>
      <c r="L49" s="361">
        <v>8</v>
      </c>
      <c r="M49" s="362">
        <v>14</v>
      </c>
      <c r="N49" s="316">
        <v>75</v>
      </c>
      <c r="O49" s="317">
        <v>80</v>
      </c>
      <c r="P49" s="318">
        <v>77.777777777777786</v>
      </c>
      <c r="Q49" s="363">
        <v>2</v>
      </c>
      <c r="R49" s="364">
        <v>2</v>
      </c>
      <c r="S49" s="365">
        <v>4</v>
      </c>
      <c r="T49" s="366">
        <v>0</v>
      </c>
      <c r="U49" s="367">
        <v>0</v>
      </c>
      <c r="V49" s="368">
        <v>0</v>
      </c>
      <c r="W49" s="328">
        <v>0</v>
      </c>
      <c r="X49" s="370">
        <v>0</v>
      </c>
      <c r="Y49" s="371">
        <v>0</v>
      </c>
      <c r="Z49" s="372">
        <v>0</v>
      </c>
      <c r="AA49" s="373">
        <v>0</v>
      </c>
      <c r="AB49" s="361">
        <v>0</v>
      </c>
      <c r="AC49" s="362">
        <v>0</v>
      </c>
      <c r="AD49" s="373">
        <v>0</v>
      </c>
      <c r="AE49" s="361">
        <v>0</v>
      </c>
      <c r="AF49" s="365">
        <v>0</v>
      </c>
      <c r="AG49" s="363">
        <v>0</v>
      </c>
      <c r="AH49" s="364">
        <v>0</v>
      </c>
      <c r="AI49" s="365">
        <v>0</v>
      </c>
      <c r="AJ49" s="374">
        <v>4</v>
      </c>
      <c r="AK49" s="375">
        <v>6</v>
      </c>
      <c r="AL49" s="376">
        <v>10</v>
      </c>
      <c r="AM49" s="377">
        <v>0</v>
      </c>
      <c r="AN49" s="378">
        <v>0</v>
      </c>
      <c r="AO49" s="379">
        <v>0</v>
      </c>
      <c r="AP49" s="380">
        <v>0</v>
      </c>
      <c r="AQ49" s="378">
        <v>2</v>
      </c>
      <c r="AR49" s="379">
        <v>2</v>
      </c>
      <c r="AS49" s="380">
        <v>0</v>
      </c>
      <c r="AT49" s="378">
        <v>0</v>
      </c>
      <c r="AU49" s="379">
        <v>0</v>
      </c>
      <c r="AV49" s="380">
        <v>0</v>
      </c>
      <c r="AW49" s="378">
        <v>0</v>
      </c>
      <c r="AX49" s="379">
        <v>0</v>
      </c>
      <c r="AY49" s="380">
        <v>0</v>
      </c>
      <c r="AZ49" s="378">
        <v>0</v>
      </c>
      <c r="BA49" s="379">
        <v>0</v>
      </c>
      <c r="BB49" s="381">
        <v>0</v>
      </c>
      <c r="BC49" s="382">
        <v>0</v>
      </c>
      <c r="BD49" s="379">
        <v>0</v>
      </c>
      <c r="BE49" s="380">
        <v>0</v>
      </c>
      <c r="BF49" s="378">
        <v>0</v>
      </c>
      <c r="BG49" s="379">
        <v>0</v>
      </c>
      <c r="BH49" s="380">
        <v>4</v>
      </c>
      <c r="BI49" s="378">
        <v>4</v>
      </c>
      <c r="BJ49" s="383">
        <v>8</v>
      </c>
      <c r="BK49" s="384">
        <v>2</v>
      </c>
      <c r="BL49" s="385">
        <v>2</v>
      </c>
      <c r="BM49" s="365">
        <v>4</v>
      </c>
      <c r="BN49" s="384">
        <v>0</v>
      </c>
      <c r="BO49" s="385">
        <v>0</v>
      </c>
      <c r="BP49" s="386">
        <v>0</v>
      </c>
    </row>
    <row r="50" spans="1:68" ht="28.5" customHeight="1" x14ac:dyDescent="0.2">
      <c r="A50" s="350" t="s">
        <v>58</v>
      </c>
      <c r="B50" s="351">
        <v>200</v>
      </c>
      <c r="C50" s="352">
        <v>141</v>
      </c>
      <c r="D50" s="353">
        <v>341</v>
      </c>
      <c r="E50" s="354">
        <v>18</v>
      </c>
      <c r="F50" s="355">
        <v>11</v>
      </c>
      <c r="G50" s="356">
        <v>29</v>
      </c>
      <c r="H50" s="357">
        <v>9</v>
      </c>
      <c r="I50" s="358">
        <v>7.8014184397163122</v>
      </c>
      <c r="J50" s="359">
        <v>8.5043988269794717</v>
      </c>
      <c r="K50" s="360">
        <v>15</v>
      </c>
      <c r="L50" s="361">
        <v>10</v>
      </c>
      <c r="M50" s="362">
        <v>25</v>
      </c>
      <c r="N50" s="316">
        <v>83.333333333333343</v>
      </c>
      <c r="O50" s="317">
        <v>90.909090909090907</v>
      </c>
      <c r="P50" s="318">
        <v>86.206896551724128</v>
      </c>
      <c r="Q50" s="363">
        <v>1</v>
      </c>
      <c r="R50" s="364">
        <v>0</v>
      </c>
      <c r="S50" s="365">
        <v>1</v>
      </c>
      <c r="T50" s="366">
        <v>0</v>
      </c>
      <c r="U50" s="367">
        <v>0</v>
      </c>
      <c r="V50" s="368">
        <v>0</v>
      </c>
      <c r="W50" s="328">
        <v>0</v>
      </c>
      <c r="X50" s="370">
        <v>0</v>
      </c>
      <c r="Y50" s="371">
        <v>0</v>
      </c>
      <c r="Z50" s="372">
        <v>0</v>
      </c>
      <c r="AA50" s="373">
        <v>0</v>
      </c>
      <c r="AB50" s="361">
        <v>0</v>
      </c>
      <c r="AC50" s="362">
        <v>0</v>
      </c>
      <c r="AD50" s="373">
        <v>0</v>
      </c>
      <c r="AE50" s="361">
        <v>0</v>
      </c>
      <c r="AF50" s="365">
        <v>0</v>
      </c>
      <c r="AG50" s="363">
        <v>0</v>
      </c>
      <c r="AH50" s="364">
        <v>0</v>
      </c>
      <c r="AI50" s="365">
        <v>0</v>
      </c>
      <c r="AJ50" s="374">
        <v>14</v>
      </c>
      <c r="AK50" s="375">
        <v>10</v>
      </c>
      <c r="AL50" s="376">
        <v>24</v>
      </c>
      <c r="AM50" s="377">
        <v>0</v>
      </c>
      <c r="AN50" s="378">
        <v>0</v>
      </c>
      <c r="AO50" s="379">
        <v>0</v>
      </c>
      <c r="AP50" s="380">
        <v>0</v>
      </c>
      <c r="AQ50" s="378">
        <v>1</v>
      </c>
      <c r="AR50" s="379">
        <v>1</v>
      </c>
      <c r="AS50" s="380">
        <v>1</v>
      </c>
      <c r="AT50" s="378">
        <v>0</v>
      </c>
      <c r="AU50" s="379">
        <v>1</v>
      </c>
      <c r="AV50" s="380">
        <v>0</v>
      </c>
      <c r="AW50" s="378">
        <v>0</v>
      </c>
      <c r="AX50" s="379">
        <v>0</v>
      </c>
      <c r="AY50" s="380">
        <v>0</v>
      </c>
      <c r="AZ50" s="378">
        <v>0</v>
      </c>
      <c r="BA50" s="379">
        <v>0</v>
      </c>
      <c r="BB50" s="381">
        <v>0</v>
      </c>
      <c r="BC50" s="382">
        <v>0</v>
      </c>
      <c r="BD50" s="379">
        <v>0</v>
      </c>
      <c r="BE50" s="380">
        <v>0</v>
      </c>
      <c r="BF50" s="378">
        <v>0</v>
      </c>
      <c r="BG50" s="379">
        <v>0</v>
      </c>
      <c r="BH50" s="380">
        <v>13</v>
      </c>
      <c r="BI50" s="378">
        <v>9</v>
      </c>
      <c r="BJ50" s="383">
        <v>22</v>
      </c>
      <c r="BK50" s="384">
        <v>1</v>
      </c>
      <c r="BL50" s="385">
        <v>1</v>
      </c>
      <c r="BM50" s="365">
        <v>2</v>
      </c>
      <c r="BN50" s="384">
        <v>2</v>
      </c>
      <c r="BO50" s="385">
        <v>0</v>
      </c>
      <c r="BP50" s="386">
        <v>2</v>
      </c>
    </row>
    <row r="51" spans="1:68" ht="28.5" customHeight="1" x14ac:dyDescent="0.2">
      <c r="A51" s="350" t="s">
        <v>59</v>
      </c>
      <c r="B51" s="351">
        <v>86</v>
      </c>
      <c r="C51" s="352">
        <v>55</v>
      </c>
      <c r="D51" s="353">
        <v>141</v>
      </c>
      <c r="E51" s="354">
        <v>8</v>
      </c>
      <c r="F51" s="355">
        <v>5</v>
      </c>
      <c r="G51" s="356">
        <v>13</v>
      </c>
      <c r="H51" s="357">
        <v>9.3023255813953494</v>
      </c>
      <c r="I51" s="358">
        <v>9.0909090909090917</v>
      </c>
      <c r="J51" s="359">
        <v>9.2198581560283674</v>
      </c>
      <c r="K51" s="360">
        <v>8</v>
      </c>
      <c r="L51" s="361">
        <v>5</v>
      </c>
      <c r="M51" s="362">
        <v>13</v>
      </c>
      <c r="N51" s="316">
        <v>100</v>
      </c>
      <c r="O51" s="317">
        <v>100</v>
      </c>
      <c r="P51" s="318">
        <v>100</v>
      </c>
      <c r="Q51" s="363">
        <v>0</v>
      </c>
      <c r="R51" s="364">
        <v>1</v>
      </c>
      <c r="S51" s="365">
        <v>1</v>
      </c>
      <c r="T51" s="366">
        <v>0</v>
      </c>
      <c r="U51" s="367">
        <v>0</v>
      </c>
      <c r="V51" s="368">
        <v>0</v>
      </c>
      <c r="W51" s="328">
        <v>0</v>
      </c>
      <c r="X51" s="370">
        <v>0</v>
      </c>
      <c r="Y51" s="371">
        <v>0</v>
      </c>
      <c r="Z51" s="372">
        <v>0</v>
      </c>
      <c r="AA51" s="373">
        <v>0</v>
      </c>
      <c r="AB51" s="361">
        <v>0</v>
      </c>
      <c r="AC51" s="362">
        <v>0</v>
      </c>
      <c r="AD51" s="373">
        <v>0</v>
      </c>
      <c r="AE51" s="361">
        <v>0</v>
      </c>
      <c r="AF51" s="365">
        <v>0</v>
      </c>
      <c r="AG51" s="363">
        <v>0</v>
      </c>
      <c r="AH51" s="364">
        <v>0</v>
      </c>
      <c r="AI51" s="365">
        <v>0</v>
      </c>
      <c r="AJ51" s="374">
        <v>8</v>
      </c>
      <c r="AK51" s="375">
        <v>4</v>
      </c>
      <c r="AL51" s="376">
        <v>12</v>
      </c>
      <c r="AM51" s="377">
        <v>0</v>
      </c>
      <c r="AN51" s="378">
        <v>0</v>
      </c>
      <c r="AO51" s="379">
        <v>0</v>
      </c>
      <c r="AP51" s="380">
        <v>0</v>
      </c>
      <c r="AQ51" s="378">
        <v>0</v>
      </c>
      <c r="AR51" s="379">
        <v>0</v>
      </c>
      <c r="AS51" s="380">
        <v>0</v>
      </c>
      <c r="AT51" s="378">
        <v>0</v>
      </c>
      <c r="AU51" s="379">
        <v>0</v>
      </c>
      <c r="AV51" s="380">
        <v>1</v>
      </c>
      <c r="AW51" s="378">
        <v>0</v>
      </c>
      <c r="AX51" s="379">
        <v>1</v>
      </c>
      <c r="AY51" s="380">
        <v>0</v>
      </c>
      <c r="AZ51" s="378">
        <v>0</v>
      </c>
      <c r="BA51" s="379">
        <v>0</v>
      </c>
      <c r="BB51" s="381">
        <v>0</v>
      </c>
      <c r="BC51" s="382">
        <v>0</v>
      </c>
      <c r="BD51" s="379">
        <v>0</v>
      </c>
      <c r="BE51" s="380">
        <v>0</v>
      </c>
      <c r="BF51" s="378">
        <v>0</v>
      </c>
      <c r="BG51" s="379">
        <v>0</v>
      </c>
      <c r="BH51" s="380">
        <v>7</v>
      </c>
      <c r="BI51" s="378">
        <v>4</v>
      </c>
      <c r="BJ51" s="383">
        <v>11</v>
      </c>
      <c r="BK51" s="384">
        <v>0</v>
      </c>
      <c r="BL51" s="385">
        <v>0</v>
      </c>
      <c r="BM51" s="365">
        <v>0</v>
      </c>
      <c r="BN51" s="384">
        <v>0</v>
      </c>
      <c r="BO51" s="385">
        <v>0</v>
      </c>
      <c r="BP51" s="386">
        <v>0</v>
      </c>
    </row>
    <row r="52" spans="1:68" ht="28.5" customHeight="1" x14ac:dyDescent="0.2">
      <c r="A52" s="350" t="s">
        <v>60</v>
      </c>
      <c r="B52" s="351">
        <v>191</v>
      </c>
      <c r="C52" s="352">
        <v>147</v>
      </c>
      <c r="D52" s="353">
        <v>338</v>
      </c>
      <c r="E52" s="354">
        <v>23</v>
      </c>
      <c r="F52" s="355">
        <v>6</v>
      </c>
      <c r="G52" s="356">
        <v>29</v>
      </c>
      <c r="H52" s="357">
        <v>12.041884816753926</v>
      </c>
      <c r="I52" s="358">
        <v>4.0816326530612246</v>
      </c>
      <c r="J52" s="359">
        <v>8.5798816568047336</v>
      </c>
      <c r="K52" s="360">
        <v>22</v>
      </c>
      <c r="L52" s="361">
        <v>5</v>
      </c>
      <c r="M52" s="362">
        <v>27</v>
      </c>
      <c r="N52" s="316">
        <v>95.652173913043484</v>
      </c>
      <c r="O52" s="317">
        <v>83.333333333333343</v>
      </c>
      <c r="P52" s="318">
        <v>93.103448275862064</v>
      </c>
      <c r="Q52" s="363">
        <v>1</v>
      </c>
      <c r="R52" s="364">
        <v>1</v>
      </c>
      <c r="S52" s="365">
        <v>2</v>
      </c>
      <c r="T52" s="366">
        <v>0</v>
      </c>
      <c r="U52" s="367">
        <v>0</v>
      </c>
      <c r="V52" s="368">
        <v>0</v>
      </c>
      <c r="W52" s="328">
        <v>0</v>
      </c>
      <c r="X52" s="370">
        <v>0</v>
      </c>
      <c r="Y52" s="371">
        <v>0</v>
      </c>
      <c r="Z52" s="372">
        <v>0</v>
      </c>
      <c r="AA52" s="373">
        <v>0</v>
      </c>
      <c r="AB52" s="361">
        <v>0</v>
      </c>
      <c r="AC52" s="362">
        <v>0</v>
      </c>
      <c r="AD52" s="373">
        <v>0</v>
      </c>
      <c r="AE52" s="361">
        <v>0</v>
      </c>
      <c r="AF52" s="365">
        <v>0</v>
      </c>
      <c r="AG52" s="363">
        <v>0</v>
      </c>
      <c r="AH52" s="364">
        <v>0</v>
      </c>
      <c r="AI52" s="365">
        <v>0</v>
      </c>
      <c r="AJ52" s="374">
        <v>21</v>
      </c>
      <c r="AK52" s="375">
        <v>4</v>
      </c>
      <c r="AL52" s="376">
        <v>25</v>
      </c>
      <c r="AM52" s="377">
        <v>0</v>
      </c>
      <c r="AN52" s="378">
        <v>0</v>
      </c>
      <c r="AO52" s="379">
        <v>0</v>
      </c>
      <c r="AP52" s="380">
        <v>0</v>
      </c>
      <c r="AQ52" s="378">
        <v>0</v>
      </c>
      <c r="AR52" s="379">
        <v>0</v>
      </c>
      <c r="AS52" s="380">
        <v>0</v>
      </c>
      <c r="AT52" s="378">
        <v>1</v>
      </c>
      <c r="AU52" s="379">
        <v>1</v>
      </c>
      <c r="AV52" s="380">
        <v>0</v>
      </c>
      <c r="AW52" s="378">
        <v>0</v>
      </c>
      <c r="AX52" s="379">
        <v>0</v>
      </c>
      <c r="AY52" s="380">
        <v>0</v>
      </c>
      <c r="AZ52" s="378">
        <v>0</v>
      </c>
      <c r="BA52" s="379">
        <v>0</v>
      </c>
      <c r="BB52" s="381">
        <v>0</v>
      </c>
      <c r="BC52" s="382">
        <v>0</v>
      </c>
      <c r="BD52" s="379">
        <v>0</v>
      </c>
      <c r="BE52" s="380">
        <v>2</v>
      </c>
      <c r="BF52" s="378">
        <v>0</v>
      </c>
      <c r="BG52" s="379">
        <v>2</v>
      </c>
      <c r="BH52" s="380">
        <v>19</v>
      </c>
      <c r="BI52" s="378">
        <v>3</v>
      </c>
      <c r="BJ52" s="383">
        <v>22</v>
      </c>
      <c r="BK52" s="384">
        <v>1</v>
      </c>
      <c r="BL52" s="385">
        <v>1</v>
      </c>
      <c r="BM52" s="365">
        <v>2</v>
      </c>
      <c r="BN52" s="384">
        <v>0</v>
      </c>
      <c r="BO52" s="385">
        <v>0</v>
      </c>
      <c r="BP52" s="386">
        <v>0</v>
      </c>
    </row>
    <row r="53" spans="1:68" ht="28.5" customHeight="1" x14ac:dyDescent="0.2">
      <c r="A53" s="350" t="s">
        <v>61</v>
      </c>
      <c r="B53" s="351">
        <v>369</v>
      </c>
      <c r="C53" s="352">
        <v>265</v>
      </c>
      <c r="D53" s="353">
        <v>634</v>
      </c>
      <c r="E53" s="354">
        <v>42</v>
      </c>
      <c r="F53" s="355">
        <v>27</v>
      </c>
      <c r="G53" s="356">
        <v>69</v>
      </c>
      <c r="H53" s="357">
        <v>11.38211382113821</v>
      </c>
      <c r="I53" s="358">
        <v>10.188679245283019</v>
      </c>
      <c r="J53" s="359">
        <v>10.883280757097792</v>
      </c>
      <c r="K53" s="360">
        <v>38</v>
      </c>
      <c r="L53" s="361">
        <v>26</v>
      </c>
      <c r="M53" s="362">
        <v>64</v>
      </c>
      <c r="N53" s="316">
        <v>90.476190476190482</v>
      </c>
      <c r="O53" s="317">
        <v>96.296296296296291</v>
      </c>
      <c r="P53" s="318">
        <v>92.753623188405797</v>
      </c>
      <c r="Q53" s="363">
        <v>0</v>
      </c>
      <c r="R53" s="364">
        <v>3</v>
      </c>
      <c r="S53" s="365">
        <v>3</v>
      </c>
      <c r="T53" s="366">
        <v>0</v>
      </c>
      <c r="U53" s="367">
        <v>0</v>
      </c>
      <c r="V53" s="368">
        <v>0</v>
      </c>
      <c r="W53" s="328">
        <v>0</v>
      </c>
      <c r="X53" s="370">
        <v>0</v>
      </c>
      <c r="Y53" s="371">
        <v>0</v>
      </c>
      <c r="Z53" s="372">
        <v>0</v>
      </c>
      <c r="AA53" s="373">
        <v>0</v>
      </c>
      <c r="AB53" s="361">
        <v>0</v>
      </c>
      <c r="AC53" s="362">
        <v>0</v>
      </c>
      <c r="AD53" s="373">
        <v>0</v>
      </c>
      <c r="AE53" s="361">
        <v>0</v>
      </c>
      <c r="AF53" s="365">
        <v>0</v>
      </c>
      <c r="AG53" s="363">
        <v>0</v>
      </c>
      <c r="AH53" s="364">
        <v>0</v>
      </c>
      <c r="AI53" s="365">
        <v>0</v>
      </c>
      <c r="AJ53" s="374">
        <v>38</v>
      </c>
      <c r="AK53" s="375">
        <v>23</v>
      </c>
      <c r="AL53" s="376">
        <v>61</v>
      </c>
      <c r="AM53" s="377">
        <v>0</v>
      </c>
      <c r="AN53" s="378">
        <v>0</v>
      </c>
      <c r="AO53" s="379">
        <v>0</v>
      </c>
      <c r="AP53" s="380">
        <v>3</v>
      </c>
      <c r="AQ53" s="378">
        <v>2</v>
      </c>
      <c r="AR53" s="379">
        <v>5</v>
      </c>
      <c r="AS53" s="380">
        <v>0</v>
      </c>
      <c r="AT53" s="378">
        <v>0</v>
      </c>
      <c r="AU53" s="379">
        <v>0</v>
      </c>
      <c r="AV53" s="380">
        <v>1</v>
      </c>
      <c r="AW53" s="378">
        <v>2</v>
      </c>
      <c r="AX53" s="379">
        <v>3</v>
      </c>
      <c r="AY53" s="380">
        <v>0</v>
      </c>
      <c r="AZ53" s="378">
        <v>0</v>
      </c>
      <c r="BA53" s="379">
        <v>0</v>
      </c>
      <c r="BB53" s="381">
        <v>0</v>
      </c>
      <c r="BC53" s="382">
        <v>0</v>
      </c>
      <c r="BD53" s="379">
        <v>0</v>
      </c>
      <c r="BE53" s="380">
        <v>2</v>
      </c>
      <c r="BF53" s="378">
        <v>0</v>
      </c>
      <c r="BG53" s="379">
        <v>2</v>
      </c>
      <c r="BH53" s="380">
        <v>32</v>
      </c>
      <c r="BI53" s="378">
        <v>19</v>
      </c>
      <c r="BJ53" s="383">
        <v>51</v>
      </c>
      <c r="BK53" s="384">
        <v>0</v>
      </c>
      <c r="BL53" s="385">
        <v>0</v>
      </c>
      <c r="BM53" s="365">
        <v>0</v>
      </c>
      <c r="BN53" s="384">
        <v>4</v>
      </c>
      <c r="BO53" s="385">
        <v>1</v>
      </c>
      <c r="BP53" s="386">
        <v>5</v>
      </c>
    </row>
    <row r="54" spans="1:68" ht="28.5" customHeight="1" x14ac:dyDescent="0.2">
      <c r="A54" s="350" t="s">
        <v>62</v>
      </c>
      <c r="B54" s="351">
        <v>227</v>
      </c>
      <c r="C54" s="352">
        <v>161</v>
      </c>
      <c r="D54" s="353">
        <v>388</v>
      </c>
      <c r="E54" s="354">
        <v>27</v>
      </c>
      <c r="F54" s="355">
        <v>12</v>
      </c>
      <c r="G54" s="356">
        <v>39</v>
      </c>
      <c r="H54" s="357">
        <v>11.894273127753303</v>
      </c>
      <c r="I54" s="358">
        <v>7.4534161490683228</v>
      </c>
      <c r="J54" s="359">
        <v>10.051546391752577</v>
      </c>
      <c r="K54" s="360">
        <v>20</v>
      </c>
      <c r="L54" s="361">
        <v>7</v>
      </c>
      <c r="M54" s="362">
        <v>27</v>
      </c>
      <c r="N54" s="316">
        <v>74.074074074074076</v>
      </c>
      <c r="O54" s="317">
        <v>58.333333333333336</v>
      </c>
      <c r="P54" s="318">
        <v>69.230769230769226</v>
      </c>
      <c r="Q54" s="363">
        <v>1</v>
      </c>
      <c r="R54" s="364">
        <v>0</v>
      </c>
      <c r="S54" s="365">
        <v>1</v>
      </c>
      <c r="T54" s="366">
        <v>1</v>
      </c>
      <c r="U54" s="367">
        <v>0</v>
      </c>
      <c r="V54" s="368">
        <v>1</v>
      </c>
      <c r="W54" s="328">
        <v>0.25773195876288657</v>
      </c>
      <c r="X54" s="370">
        <v>1</v>
      </c>
      <c r="Y54" s="371">
        <v>0</v>
      </c>
      <c r="Z54" s="372">
        <v>1</v>
      </c>
      <c r="AA54" s="373">
        <v>0</v>
      </c>
      <c r="AB54" s="361">
        <v>0</v>
      </c>
      <c r="AC54" s="362">
        <v>0</v>
      </c>
      <c r="AD54" s="373">
        <v>0</v>
      </c>
      <c r="AE54" s="361">
        <v>0</v>
      </c>
      <c r="AF54" s="365">
        <v>0</v>
      </c>
      <c r="AG54" s="363">
        <v>0</v>
      </c>
      <c r="AH54" s="364">
        <v>0</v>
      </c>
      <c r="AI54" s="365">
        <v>0</v>
      </c>
      <c r="AJ54" s="374">
        <v>18</v>
      </c>
      <c r="AK54" s="375">
        <v>7</v>
      </c>
      <c r="AL54" s="376">
        <v>25</v>
      </c>
      <c r="AM54" s="377">
        <v>0</v>
      </c>
      <c r="AN54" s="378">
        <v>0</v>
      </c>
      <c r="AO54" s="379">
        <v>0</v>
      </c>
      <c r="AP54" s="380">
        <v>1</v>
      </c>
      <c r="AQ54" s="378">
        <v>0</v>
      </c>
      <c r="AR54" s="379">
        <v>1</v>
      </c>
      <c r="AS54" s="380">
        <v>0</v>
      </c>
      <c r="AT54" s="378">
        <v>0</v>
      </c>
      <c r="AU54" s="379">
        <v>0</v>
      </c>
      <c r="AV54" s="380">
        <v>0</v>
      </c>
      <c r="AW54" s="378">
        <v>0</v>
      </c>
      <c r="AX54" s="379">
        <v>0</v>
      </c>
      <c r="AY54" s="380">
        <v>0</v>
      </c>
      <c r="AZ54" s="378">
        <v>0</v>
      </c>
      <c r="BA54" s="379">
        <v>0</v>
      </c>
      <c r="BB54" s="381">
        <v>0</v>
      </c>
      <c r="BC54" s="382">
        <v>0</v>
      </c>
      <c r="BD54" s="379">
        <v>0</v>
      </c>
      <c r="BE54" s="380">
        <v>0</v>
      </c>
      <c r="BF54" s="378">
        <v>0</v>
      </c>
      <c r="BG54" s="379">
        <v>0</v>
      </c>
      <c r="BH54" s="380">
        <v>17</v>
      </c>
      <c r="BI54" s="378">
        <v>7</v>
      </c>
      <c r="BJ54" s="383">
        <v>24</v>
      </c>
      <c r="BK54" s="384">
        <v>7</v>
      </c>
      <c r="BL54" s="385">
        <v>5</v>
      </c>
      <c r="BM54" s="365">
        <v>12</v>
      </c>
      <c r="BN54" s="384">
        <v>0</v>
      </c>
      <c r="BO54" s="385">
        <v>0</v>
      </c>
      <c r="BP54" s="386">
        <v>0</v>
      </c>
    </row>
    <row r="55" spans="1:68" ht="28.5" customHeight="1" x14ac:dyDescent="0.2">
      <c r="A55" s="396" t="s">
        <v>63</v>
      </c>
      <c r="B55" s="397">
        <v>115</v>
      </c>
      <c r="C55" s="398">
        <v>61</v>
      </c>
      <c r="D55" s="399">
        <v>176</v>
      </c>
      <c r="E55" s="400">
        <v>11</v>
      </c>
      <c r="F55" s="401">
        <v>3</v>
      </c>
      <c r="G55" s="402">
        <v>14</v>
      </c>
      <c r="H55" s="357">
        <v>9.5652173913043477</v>
      </c>
      <c r="I55" s="358">
        <v>4.918032786885246</v>
      </c>
      <c r="J55" s="359">
        <v>7.9545454545454541</v>
      </c>
      <c r="K55" s="403">
        <v>10</v>
      </c>
      <c r="L55" s="404">
        <v>2</v>
      </c>
      <c r="M55" s="405">
        <v>12</v>
      </c>
      <c r="N55" s="316">
        <v>90.909090909090907</v>
      </c>
      <c r="O55" s="317">
        <v>66.666666666666657</v>
      </c>
      <c r="P55" s="318">
        <v>85.714285714285708</v>
      </c>
      <c r="Q55" s="406">
        <v>0</v>
      </c>
      <c r="R55" s="407">
        <v>0</v>
      </c>
      <c r="S55" s="408">
        <v>0</v>
      </c>
      <c r="T55" s="409">
        <v>0</v>
      </c>
      <c r="U55" s="410">
        <v>0</v>
      </c>
      <c r="V55" s="411">
        <v>0</v>
      </c>
      <c r="W55" s="328">
        <v>0</v>
      </c>
      <c r="X55" s="412">
        <v>0</v>
      </c>
      <c r="Y55" s="413">
        <v>0</v>
      </c>
      <c r="Z55" s="414">
        <v>0</v>
      </c>
      <c r="AA55" s="415">
        <v>0</v>
      </c>
      <c r="AB55" s="404">
        <v>0</v>
      </c>
      <c r="AC55" s="405">
        <v>0</v>
      </c>
      <c r="AD55" s="415">
        <v>0</v>
      </c>
      <c r="AE55" s="404">
        <v>0</v>
      </c>
      <c r="AF55" s="408">
        <v>0</v>
      </c>
      <c r="AG55" s="406">
        <v>0</v>
      </c>
      <c r="AH55" s="407">
        <v>0</v>
      </c>
      <c r="AI55" s="408">
        <v>0</v>
      </c>
      <c r="AJ55" s="416">
        <v>10</v>
      </c>
      <c r="AK55" s="417">
        <v>2</v>
      </c>
      <c r="AL55" s="418">
        <v>12</v>
      </c>
      <c r="AM55" s="419">
        <v>0</v>
      </c>
      <c r="AN55" s="420">
        <v>0</v>
      </c>
      <c r="AO55" s="421">
        <v>0</v>
      </c>
      <c r="AP55" s="422">
        <v>5</v>
      </c>
      <c r="AQ55" s="420">
        <v>0</v>
      </c>
      <c r="AR55" s="421">
        <v>5</v>
      </c>
      <c r="AS55" s="422">
        <v>0</v>
      </c>
      <c r="AT55" s="420">
        <v>0</v>
      </c>
      <c r="AU55" s="421">
        <v>0</v>
      </c>
      <c r="AV55" s="422">
        <v>0</v>
      </c>
      <c r="AW55" s="420">
        <v>0</v>
      </c>
      <c r="AX55" s="421">
        <v>0</v>
      </c>
      <c r="AY55" s="422">
        <v>0</v>
      </c>
      <c r="AZ55" s="420">
        <v>0</v>
      </c>
      <c r="BA55" s="421">
        <v>0</v>
      </c>
      <c r="BB55" s="423">
        <v>0</v>
      </c>
      <c r="BC55" s="424">
        <v>0</v>
      </c>
      <c r="BD55" s="421">
        <v>0</v>
      </c>
      <c r="BE55" s="422">
        <v>0</v>
      </c>
      <c r="BF55" s="420">
        <v>0</v>
      </c>
      <c r="BG55" s="421">
        <v>0</v>
      </c>
      <c r="BH55" s="422">
        <v>5</v>
      </c>
      <c r="BI55" s="420">
        <v>2</v>
      </c>
      <c r="BJ55" s="425">
        <v>7</v>
      </c>
      <c r="BK55" s="426">
        <v>1</v>
      </c>
      <c r="BL55" s="427">
        <v>1</v>
      </c>
      <c r="BM55" s="408">
        <v>2</v>
      </c>
      <c r="BN55" s="426">
        <v>0</v>
      </c>
      <c r="BO55" s="427">
        <v>0</v>
      </c>
      <c r="BP55" s="428">
        <v>0</v>
      </c>
    </row>
    <row r="56" spans="1:68" s="1129" customFormat="1" ht="28.5" customHeight="1" thickBot="1" x14ac:dyDescent="0.25">
      <c r="A56" s="429" t="s">
        <v>224</v>
      </c>
      <c r="B56" s="430">
        <v>2304</v>
      </c>
      <c r="C56" s="431">
        <v>1894</v>
      </c>
      <c r="D56" s="432">
        <v>4198</v>
      </c>
      <c r="E56" s="430">
        <v>215</v>
      </c>
      <c r="F56" s="431">
        <v>115</v>
      </c>
      <c r="G56" s="433">
        <v>330</v>
      </c>
      <c r="H56" s="1080">
        <v>9.3315972222222232</v>
      </c>
      <c r="I56" s="1062">
        <v>6.0718057022175289</v>
      </c>
      <c r="J56" s="1063">
        <v>7.8608861362553597</v>
      </c>
      <c r="K56" s="430">
        <v>178</v>
      </c>
      <c r="L56" s="431">
        <v>100</v>
      </c>
      <c r="M56" s="434">
        <v>278</v>
      </c>
      <c r="N56" s="1078">
        <v>82.790697674418595</v>
      </c>
      <c r="O56" s="1072">
        <v>86.956521739130437</v>
      </c>
      <c r="P56" s="1073">
        <v>84.242424242424235</v>
      </c>
      <c r="Q56" s="430">
        <v>7</v>
      </c>
      <c r="R56" s="431">
        <v>10</v>
      </c>
      <c r="S56" s="432">
        <v>17</v>
      </c>
      <c r="T56" s="430">
        <v>1</v>
      </c>
      <c r="U56" s="431">
        <v>0</v>
      </c>
      <c r="V56" s="431">
        <v>1</v>
      </c>
      <c r="W56" s="1081">
        <v>2.3820867079561697E-2</v>
      </c>
      <c r="X56" s="430">
        <v>1</v>
      </c>
      <c r="Y56" s="431">
        <v>0</v>
      </c>
      <c r="Z56" s="434">
        <v>1</v>
      </c>
      <c r="AA56" s="436">
        <v>0</v>
      </c>
      <c r="AB56" s="431">
        <v>0</v>
      </c>
      <c r="AC56" s="434">
        <v>0</v>
      </c>
      <c r="AD56" s="436">
        <v>0</v>
      </c>
      <c r="AE56" s="431">
        <v>0</v>
      </c>
      <c r="AF56" s="432">
        <v>0</v>
      </c>
      <c r="AG56" s="430">
        <v>0</v>
      </c>
      <c r="AH56" s="431">
        <v>0</v>
      </c>
      <c r="AI56" s="432">
        <v>0</v>
      </c>
      <c r="AJ56" s="430">
        <v>170</v>
      </c>
      <c r="AK56" s="431">
        <v>90</v>
      </c>
      <c r="AL56" s="432">
        <v>260</v>
      </c>
      <c r="AM56" s="430">
        <v>0</v>
      </c>
      <c r="AN56" s="431">
        <v>0</v>
      </c>
      <c r="AO56" s="434">
        <v>0</v>
      </c>
      <c r="AP56" s="436">
        <v>14</v>
      </c>
      <c r="AQ56" s="431">
        <v>10</v>
      </c>
      <c r="AR56" s="434">
        <v>24</v>
      </c>
      <c r="AS56" s="436">
        <v>2</v>
      </c>
      <c r="AT56" s="431">
        <v>1</v>
      </c>
      <c r="AU56" s="434">
        <v>3</v>
      </c>
      <c r="AV56" s="436">
        <v>4</v>
      </c>
      <c r="AW56" s="431">
        <v>3</v>
      </c>
      <c r="AX56" s="434">
        <v>7</v>
      </c>
      <c r="AY56" s="436">
        <v>0</v>
      </c>
      <c r="AZ56" s="431">
        <v>0</v>
      </c>
      <c r="BA56" s="434">
        <v>0</v>
      </c>
      <c r="BB56" s="436">
        <v>0</v>
      </c>
      <c r="BC56" s="431">
        <v>0</v>
      </c>
      <c r="BD56" s="434">
        <v>0</v>
      </c>
      <c r="BE56" s="436">
        <v>6</v>
      </c>
      <c r="BF56" s="431">
        <v>1</v>
      </c>
      <c r="BG56" s="434">
        <v>7</v>
      </c>
      <c r="BH56" s="436">
        <v>148</v>
      </c>
      <c r="BI56" s="431">
        <v>75</v>
      </c>
      <c r="BJ56" s="432">
        <v>223</v>
      </c>
      <c r="BK56" s="430">
        <v>19</v>
      </c>
      <c r="BL56" s="431">
        <v>12</v>
      </c>
      <c r="BM56" s="432">
        <v>31</v>
      </c>
      <c r="BN56" s="430">
        <v>18</v>
      </c>
      <c r="BO56" s="431">
        <v>3</v>
      </c>
      <c r="BP56" s="432">
        <v>21</v>
      </c>
    </row>
    <row r="57" spans="1:68" ht="20" customHeight="1" x14ac:dyDescent="0.2"/>
  </sheetData>
  <sheetProtection sheet="1" objects="1" scenarios="1"/>
  <mergeCells count="23">
    <mergeCell ref="BN1:BP2"/>
    <mergeCell ref="AG1:AI2"/>
    <mergeCell ref="A1:A3"/>
    <mergeCell ref="B1:D2"/>
    <mergeCell ref="E1:G2"/>
    <mergeCell ref="H1:J2"/>
    <mergeCell ref="K1:M2"/>
    <mergeCell ref="N1:P2"/>
    <mergeCell ref="Q1:S2"/>
    <mergeCell ref="T1:W2"/>
    <mergeCell ref="X1:Z2"/>
    <mergeCell ref="AA1:AC2"/>
    <mergeCell ref="AD1:AF2"/>
    <mergeCell ref="AY1:BA2"/>
    <mergeCell ref="BB1:BD2"/>
    <mergeCell ref="BE1:BG2"/>
    <mergeCell ref="BH1:BJ2"/>
    <mergeCell ref="BK1:BM2"/>
    <mergeCell ref="AJ1:AL2"/>
    <mergeCell ref="AM1:AO2"/>
    <mergeCell ref="AP1:AR2"/>
    <mergeCell ref="AS1:AU2"/>
    <mergeCell ref="AV1:AX2"/>
  </mergeCells>
  <phoneticPr fontId="2"/>
  <pageMargins left="0.78740157480314965" right="0.78740157480314965" top="0.78740157480314965" bottom="0.39370078740157483" header="0" footer="0"/>
  <pageSetup paperSize="8" scale="45" fitToWidth="3" orientation="landscape" r:id="rId1"/>
  <colBreaks count="1" manualBreakCount="1">
    <brk id="35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J60"/>
  <sheetViews>
    <sheetView zoomScale="30" zoomScaleNormal="30" zoomScaleSheetLayoutView="30" workbookViewId="0">
      <pane xSplit="1" ySplit="5" topLeftCell="D6" activePane="bottomRight" state="frozen"/>
      <selection activeCell="T18" sqref="T18"/>
      <selection pane="topRight" activeCell="T18" sqref="T18"/>
      <selection pane="bottomLeft" activeCell="T18" sqref="T18"/>
      <selection pane="bottomRight" sqref="A1:A5"/>
    </sheetView>
  </sheetViews>
  <sheetFormatPr defaultColWidth="9" defaultRowHeight="19" x14ac:dyDescent="0.2"/>
  <cols>
    <col min="1" max="1" width="26.08984375" style="583" customWidth="1"/>
    <col min="2" max="4" width="15.08984375" style="583" customWidth="1"/>
    <col min="5" max="5" width="6.90625" style="583" customWidth="1"/>
    <col min="6" max="7" width="6.90625" style="583" bestFit="1" customWidth="1"/>
    <col min="8" max="13" width="14.08984375" style="583" customWidth="1"/>
    <col min="14" max="16" width="13.36328125" style="583" customWidth="1"/>
    <col min="17" max="19" width="14.08984375" style="583" customWidth="1"/>
    <col min="20" max="21" width="15" style="682" customWidth="1"/>
    <col min="22" max="22" width="15" style="683" customWidth="1"/>
    <col min="23" max="25" width="14.08984375" style="583" customWidth="1"/>
    <col min="26" max="28" width="13.36328125" style="582" customWidth="1"/>
    <col min="29" max="31" width="15" style="583" customWidth="1"/>
    <col min="32" max="34" width="15" style="582" customWidth="1"/>
    <col min="35" max="37" width="13.36328125" style="583" customWidth="1"/>
    <col min="38" max="40" width="9.36328125" style="583" customWidth="1"/>
    <col min="41" max="46" width="12.7265625" style="582" customWidth="1"/>
    <col min="47" max="49" width="9.36328125" style="583" customWidth="1"/>
    <col min="50" max="50" width="15.81640625" style="582" customWidth="1"/>
    <col min="51" max="53" width="9.08984375" style="583" customWidth="1"/>
    <col min="54" max="56" width="13.36328125" style="583" customWidth="1"/>
    <col min="57" max="62" width="9" style="583" customWidth="1"/>
    <col min="63" max="16384" width="9" style="583"/>
  </cols>
  <sheetData>
    <row r="1" spans="1:62" ht="17.25" customHeight="1" x14ac:dyDescent="0.2">
      <c r="A1" s="1263" t="s">
        <v>273</v>
      </c>
      <c r="B1" s="1266" t="s">
        <v>136</v>
      </c>
      <c r="C1" s="1267"/>
      <c r="D1" s="1268"/>
      <c r="E1" s="1297" t="s">
        <v>264</v>
      </c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298"/>
      <c r="Q1" s="1298"/>
      <c r="R1" s="1298"/>
      <c r="S1" s="1299"/>
      <c r="T1" s="1279" t="s">
        <v>232</v>
      </c>
      <c r="U1" s="1280"/>
      <c r="V1" s="1280"/>
      <c r="W1" s="1273" t="s">
        <v>137</v>
      </c>
      <c r="X1" s="1274"/>
      <c r="Y1" s="1275"/>
      <c r="Z1" s="1229" t="s">
        <v>130</v>
      </c>
      <c r="AA1" s="1202"/>
      <c r="AB1" s="1203"/>
      <c r="AC1" s="1207" t="s">
        <v>127</v>
      </c>
      <c r="AD1" s="1208"/>
      <c r="AE1" s="1209"/>
      <c r="AF1" s="1229" t="s">
        <v>131</v>
      </c>
      <c r="AG1" s="1202"/>
      <c r="AH1" s="1203"/>
      <c r="AI1" s="1231" t="s">
        <v>128</v>
      </c>
      <c r="AJ1" s="1232"/>
      <c r="AK1" s="1233"/>
      <c r="AL1" s="1237" t="s">
        <v>129</v>
      </c>
      <c r="AM1" s="1238"/>
      <c r="AN1" s="1239"/>
      <c r="AO1" s="1201" t="s">
        <v>133</v>
      </c>
      <c r="AP1" s="1202"/>
      <c r="AQ1" s="1203"/>
      <c r="AR1" s="1243" t="s">
        <v>134</v>
      </c>
      <c r="AS1" s="1202"/>
      <c r="AT1" s="1203"/>
      <c r="AU1" s="1251" t="s">
        <v>20</v>
      </c>
      <c r="AV1" s="1252"/>
      <c r="AW1" s="1252"/>
      <c r="AX1" s="1253"/>
      <c r="AY1" s="1245" t="s">
        <v>233</v>
      </c>
      <c r="AZ1" s="1246"/>
      <c r="BA1" s="1247"/>
      <c r="BB1" s="1257" t="s">
        <v>234</v>
      </c>
      <c r="BC1" s="1258"/>
      <c r="BD1" s="1259"/>
      <c r="BE1" s="1245" t="s">
        <v>229</v>
      </c>
      <c r="BF1" s="1246"/>
      <c r="BG1" s="1247"/>
      <c r="BH1" s="1245" t="s">
        <v>230</v>
      </c>
      <c r="BI1" s="1246"/>
      <c r="BJ1" s="1247"/>
    </row>
    <row r="2" spans="1:62" ht="17.25" customHeight="1" x14ac:dyDescent="0.2">
      <c r="A2" s="1264"/>
      <c r="B2" s="1269"/>
      <c r="C2" s="1270"/>
      <c r="D2" s="1271"/>
      <c r="E2" s="1300"/>
      <c r="F2" s="1301"/>
      <c r="G2" s="1301"/>
      <c r="H2" s="1301"/>
      <c r="I2" s="1301"/>
      <c r="J2" s="1301"/>
      <c r="K2" s="1301"/>
      <c r="L2" s="1301"/>
      <c r="M2" s="1301"/>
      <c r="N2" s="1301"/>
      <c r="O2" s="1301"/>
      <c r="P2" s="1301"/>
      <c r="Q2" s="1301"/>
      <c r="R2" s="1301"/>
      <c r="S2" s="1302"/>
      <c r="T2" s="1281"/>
      <c r="U2" s="1282"/>
      <c r="V2" s="1282"/>
      <c r="W2" s="1276"/>
      <c r="X2" s="1277"/>
      <c r="Y2" s="1278"/>
      <c r="Z2" s="1230"/>
      <c r="AA2" s="1205"/>
      <c r="AB2" s="1206"/>
      <c r="AC2" s="1210"/>
      <c r="AD2" s="1211"/>
      <c r="AE2" s="1212"/>
      <c r="AF2" s="1230"/>
      <c r="AG2" s="1205"/>
      <c r="AH2" s="1206"/>
      <c r="AI2" s="1234"/>
      <c r="AJ2" s="1235"/>
      <c r="AK2" s="1236"/>
      <c r="AL2" s="1240"/>
      <c r="AM2" s="1241"/>
      <c r="AN2" s="1242"/>
      <c r="AO2" s="1204"/>
      <c r="AP2" s="1205"/>
      <c r="AQ2" s="1206"/>
      <c r="AR2" s="1244"/>
      <c r="AS2" s="1205"/>
      <c r="AT2" s="1206"/>
      <c r="AU2" s="1254"/>
      <c r="AV2" s="1255"/>
      <c r="AW2" s="1255"/>
      <c r="AX2" s="1256"/>
      <c r="AY2" s="1248"/>
      <c r="AZ2" s="1249"/>
      <c r="BA2" s="1250"/>
      <c r="BB2" s="1260"/>
      <c r="BC2" s="1261"/>
      <c r="BD2" s="1262"/>
      <c r="BE2" s="1248"/>
      <c r="BF2" s="1249"/>
      <c r="BG2" s="1250"/>
      <c r="BH2" s="1248"/>
      <c r="BI2" s="1249"/>
      <c r="BJ2" s="1250"/>
    </row>
    <row r="3" spans="1:62" ht="18.75" customHeight="1" x14ac:dyDescent="0.2">
      <c r="A3" s="1264"/>
      <c r="B3" s="1269"/>
      <c r="C3" s="1270"/>
      <c r="D3" s="1272"/>
      <c r="E3" s="1285" t="s">
        <v>259</v>
      </c>
      <c r="F3" s="1286"/>
      <c r="G3" s="1287"/>
      <c r="H3" s="1285" t="s">
        <v>260</v>
      </c>
      <c r="I3" s="1286"/>
      <c r="J3" s="1287"/>
      <c r="K3" s="1285" t="s">
        <v>261</v>
      </c>
      <c r="L3" s="1286"/>
      <c r="M3" s="1287"/>
      <c r="N3" s="1285" t="s">
        <v>262</v>
      </c>
      <c r="O3" s="1286"/>
      <c r="P3" s="1287"/>
      <c r="Q3" s="1291" t="s">
        <v>263</v>
      </c>
      <c r="R3" s="1292"/>
      <c r="S3" s="1293"/>
      <c r="T3" s="1281"/>
      <c r="U3" s="1282"/>
      <c r="V3" s="1282"/>
      <c r="W3" s="1276"/>
      <c r="X3" s="1277"/>
      <c r="Y3" s="1278"/>
      <c r="Z3" s="1230"/>
      <c r="AA3" s="1205"/>
      <c r="AB3" s="1206"/>
      <c r="AC3" s="1210"/>
      <c r="AD3" s="1211"/>
      <c r="AE3" s="1212"/>
      <c r="AF3" s="1230"/>
      <c r="AG3" s="1205"/>
      <c r="AH3" s="1206"/>
      <c r="AI3" s="1234"/>
      <c r="AJ3" s="1235"/>
      <c r="AK3" s="1236"/>
      <c r="AL3" s="1240"/>
      <c r="AM3" s="1241"/>
      <c r="AN3" s="1242"/>
      <c r="AO3" s="1204"/>
      <c r="AP3" s="1205"/>
      <c r="AQ3" s="1206"/>
      <c r="AR3" s="1244"/>
      <c r="AS3" s="1205"/>
      <c r="AT3" s="1206"/>
      <c r="AU3" s="1254"/>
      <c r="AV3" s="1255"/>
      <c r="AW3" s="1255"/>
      <c r="AX3" s="1256"/>
      <c r="AY3" s="1248"/>
      <c r="AZ3" s="1249"/>
      <c r="BA3" s="1250"/>
      <c r="BB3" s="1260"/>
      <c r="BC3" s="1261"/>
      <c r="BD3" s="1262"/>
      <c r="BE3" s="1248"/>
      <c r="BF3" s="1249"/>
      <c r="BG3" s="1250"/>
      <c r="BH3" s="1248"/>
      <c r="BI3" s="1249"/>
      <c r="BJ3" s="1250"/>
    </row>
    <row r="4" spans="1:62" ht="18.75" customHeight="1" x14ac:dyDescent="0.2">
      <c r="A4" s="1264"/>
      <c r="B4" s="1269"/>
      <c r="C4" s="1270"/>
      <c r="D4" s="1272"/>
      <c r="E4" s="1288"/>
      <c r="F4" s="1289"/>
      <c r="G4" s="1290"/>
      <c r="H4" s="1288"/>
      <c r="I4" s="1289"/>
      <c r="J4" s="1290"/>
      <c r="K4" s="1288"/>
      <c r="L4" s="1289"/>
      <c r="M4" s="1290"/>
      <c r="N4" s="1288"/>
      <c r="O4" s="1289"/>
      <c r="P4" s="1290"/>
      <c r="Q4" s="1294"/>
      <c r="R4" s="1295"/>
      <c r="S4" s="1296"/>
      <c r="T4" s="1283"/>
      <c r="U4" s="1284"/>
      <c r="V4" s="1284"/>
      <c r="W4" s="1276"/>
      <c r="X4" s="1277"/>
      <c r="Y4" s="1278"/>
      <c r="Z4" s="1230"/>
      <c r="AA4" s="1205"/>
      <c r="AB4" s="1206"/>
      <c r="AC4" s="1210"/>
      <c r="AD4" s="1211"/>
      <c r="AE4" s="1212"/>
      <c r="AF4" s="1230"/>
      <c r="AG4" s="1205"/>
      <c r="AH4" s="1206"/>
      <c r="AI4" s="1234"/>
      <c r="AJ4" s="1235"/>
      <c r="AK4" s="1236"/>
      <c r="AL4" s="1240"/>
      <c r="AM4" s="1241"/>
      <c r="AN4" s="1242"/>
      <c r="AO4" s="1204"/>
      <c r="AP4" s="1205"/>
      <c r="AQ4" s="1206"/>
      <c r="AR4" s="1244"/>
      <c r="AS4" s="1205"/>
      <c r="AT4" s="1206"/>
      <c r="AU4" s="1254"/>
      <c r="AV4" s="1255"/>
      <c r="AW4" s="1255"/>
      <c r="AX4" s="1256"/>
      <c r="AY4" s="1248"/>
      <c r="AZ4" s="1249"/>
      <c r="BA4" s="1250"/>
      <c r="BB4" s="1260"/>
      <c r="BC4" s="1261"/>
      <c r="BD4" s="1262"/>
      <c r="BE4" s="1248"/>
      <c r="BF4" s="1249"/>
      <c r="BG4" s="1250"/>
      <c r="BH4" s="1248"/>
      <c r="BI4" s="1249"/>
      <c r="BJ4" s="1250"/>
    </row>
    <row r="5" spans="1:62" ht="29.25" customHeight="1" thickBot="1" x14ac:dyDescent="0.25">
      <c r="A5" s="1265"/>
      <c r="B5" s="584" t="s">
        <v>120</v>
      </c>
      <c r="C5" s="585" t="s">
        <v>121</v>
      </c>
      <c r="D5" s="586" t="s">
        <v>24</v>
      </c>
      <c r="E5" s="587" t="s">
        <v>120</v>
      </c>
      <c r="F5" s="588" t="s">
        <v>121</v>
      </c>
      <c r="G5" s="589" t="s">
        <v>24</v>
      </c>
      <c r="H5" s="590" t="s">
        <v>120</v>
      </c>
      <c r="I5" s="588" t="s">
        <v>121</v>
      </c>
      <c r="J5" s="589" t="s">
        <v>24</v>
      </c>
      <c r="K5" s="590" t="s">
        <v>120</v>
      </c>
      <c r="L5" s="588" t="s">
        <v>121</v>
      </c>
      <c r="M5" s="589" t="s">
        <v>24</v>
      </c>
      <c r="N5" s="590" t="s">
        <v>120</v>
      </c>
      <c r="O5" s="588" t="s">
        <v>121</v>
      </c>
      <c r="P5" s="589" t="s">
        <v>24</v>
      </c>
      <c r="Q5" s="591" t="s">
        <v>120</v>
      </c>
      <c r="R5" s="592" t="s">
        <v>121</v>
      </c>
      <c r="S5" s="1082" t="s">
        <v>24</v>
      </c>
      <c r="T5" s="1084" t="s">
        <v>120</v>
      </c>
      <c r="U5" s="593" t="s">
        <v>121</v>
      </c>
      <c r="V5" s="1090" t="s">
        <v>24</v>
      </c>
      <c r="W5" s="594" t="s">
        <v>120</v>
      </c>
      <c r="X5" s="595" t="s">
        <v>121</v>
      </c>
      <c r="Y5" s="596" t="s">
        <v>24</v>
      </c>
      <c r="Z5" s="1096" t="s">
        <v>64</v>
      </c>
      <c r="AA5" s="269" t="s">
        <v>65</v>
      </c>
      <c r="AB5" s="270" t="s">
        <v>18</v>
      </c>
      <c r="AC5" s="597" t="s">
        <v>120</v>
      </c>
      <c r="AD5" s="598" t="s">
        <v>121</v>
      </c>
      <c r="AE5" s="599" t="s">
        <v>24</v>
      </c>
      <c r="AF5" s="1096" t="s">
        <v>64</v>
      </c>
      <c r="AG5" s="269" t="s">
        <v>65</v>
      </c>
      <c r="AH5" s="270" t="s">
        <v>18</v>
      </c>
      <c r="AI5" s="597" t="s">
        <v>120</v>
      </c>
      <c r="AJ5" s="598" t="s">
        <v>121</v>
      </c>
      <c r="AK5" s="600" t="s">
        <v>24</v>
      </c>
      <c r="AL5" s="597" t="s">
        <v>120</v>
      </c>
      <c r="AM5" s="598" t="s">
        <v>121</v>
      </c>
      <c r="AN5" s="1064" t="s">
        <v>24</v>
      </c>
      <c r="AO5" s="268" t="s">
        <v>64</v>
      </c>
      <c r="AP5" s="269" t="s">
        <v>65</v>
      </c>
      <c r="AQ5" s="270" t="s">
        <v>18</v>
      </c>
      <c r="AR5" s="601" t="s">
        <v>64</v>
      </c>
      <c r="AS5" s="269" t="s">
        <v>65</v>
      </c>
      <c r="AT5" s="270" t="s">
        <v>18</v>
      </c>
      <c r="AU5" s="602" t="s">
        <v>120</v>
      </c>
      <c r="AV5" s="603" t="s">
        <v>121</v>
      </c>
      <c r="AW5" s="603" t="s">
        <v>24</v>
      </c>
      <c r="AX5" s="604" t="s">
        <v>227</v>
      </c>
      <c r="AY5" s="605" t="s">
        <v>120</v>
      </c>
      <c r="AZ5" s="606" t="s">
        <v>121</v>
      </c>
      <c r="BA5" s="607" t="s">
        <v>24</v>
      </c>
      <c r="BB5" s="608" t="s">
        <v>120</v>
      </c>
      <c r="BC5" s="609" t="s">
        <v>121</v>
      </c>
      <c r="BD5" s="610" t="s">
        <v>24</v>
      </c>
      <c r="BE5" s="611" t="s">
        <v>120</v>
      </c>
      <c r="BF5" s="612" t="s">
        <v>121</v>
      </c>
      <c r="BG5" s="613" t="s">
        <v>24</v>
      </c>
      <c r="BH5" s="611" t="s">
        <v>120</v>
      </c>
      <c r="BI5" s="614" t="s">
        <v>121</v>
      </c>
      <c r="BJ5" s="615" t="s">
        <v>24</v>
      </c>
    </row>
    <row r="6" spans="1:62" s="622" customFormat="1" ht="29.25" customHeight="1" thickBot="1" x14ac:dyDescent="0.25">
      <c r="A6" s="950" t="s">
        <v>124</v>
      </c>
      <c r="B6" s="616">
        <v>29699</v>
      </c>
      <c r="C6" s="617">
        <v>44019</v>
      </c>
      <c r="D6" s="618">
        <v>73718</v>
      </c>
      <c r="E6" s="616">
        <v>0</v>
      </c>
      <c r="F6" s="617">
        <v>0</v>
      </c>
      <c r="G6" s="619">
        <v>0</v>
      </c>
      <c r="H6" s="620">
        <v>24878</v>
      </c>
      <c r="I6" s="617">
        <v>37773</v>
      </c>
      <c r="J6" s="619">
        <v>62651</v>
      </c>
      <c r="K6" s="620">
        <v>4179</v>
      </c>
      <c r="L6" s="617">
        <v>5431</v>
      </c>
      <c r="M6" s="619">
        <v>9610</v>
      </c>
      <c r="N6" s="620">
        <v>121</v>
      </c>
      <c r="O6" s="617">
        <v>130</v>
      </c>
      <c r="P6" s="619">
        <v>251</v>
      </c>
      <c r="Q6" s="620">
        <v>521</v>
      </c>
      <c r="R6" s="617">
        <v>685</v>
      </c>
      <c r="S6" s="1083">
        <v>1206</v>
      </c>
      <c r="T6" s="1085">
        <v>100</v>
      </c>
      <c r="U6" s="621">
        <v>100</v>
      </c>
      <c r="V6" s="1091">
        <v>100</v>
      </c>
      <c r="W6" s="474">
        <v>521</v>
      </c>
      <c r="X6" s="475">
        <v>685</v>
      </c>
      <c r="Y6" s="477">
        <v>1206</v>
      </c>
      <c r="Z6" s="1097">
        <v>1.7542678204653357</v>
      </c>
      <c r="AA6" s="1049">
        <v>1.5561462095913128</v>
      </c>
      <c r="AB6" s="1050">
        <v>1.635964079329336</v>
      </c>
      <c r="AC6" s="474">
        <v>474</v>
      </c>
      <c r="AD6" s="475">
        <v>651</v>
      </c>
      <c r="AE6" s="477">
        <v>1125</v>
      </c>
      <c r="AF6" s="1104">
        <v>90.978886756238012</v>
      </c>
      <c r="AG6" s="306">
        <v>95.036496350364956</v>
      </c>
      <c r="AH6" s="307">
        <v>93.28358208955224</v>
      </c>
      <c r="AI6" s="474">
        <v>172</v>
      </c>
      <c r="AJ6" s="475">
        <v>240</v>
      </c>
      <c r="AK6" s="476">
        <v>412</v>
      </c>
      <c r="AL6" s="474">
        <v>25</v>
      </c>
      <c r="AM6" s="475">
        <v>23</v>
      </c>
      <c r="AN6" s="479">
        <v>48</v>
      </c>
      <c r="AO6" s="1048">
        <v>8.4177918448432615E-2</v>
      </c>
      <c r="AP6" s="1049">
        <v>5.2250164701606122E-2</v>
      </c>
      <c r="AQ6" s="1050">
        <v>6.5112998182262127E-2</v>
      </c>
      <c r="AR6" s="1060">
        <v>4.7984644913627639</v>
      </c>
      <c r="AS6" s="1049">
        <v>3.3576642335766427</v>
      </c>
      <c r="AT6" s="1050">
        <v>3.9800995024875623</v>
      </c>
      <c r="AU6" s="474">
        <v>10</v>
      </c>
      <c r="AV6" s="475">
        <v>12</v>
      </c>
      <c r="AW6" s="475">
        <v>22</v>
      </c>
      <c r="AX6" s="307">
        <v>45.833333333333329</v>
      </c>
      <c r="AY6" s="474">
        <v>8</v>
      </c>
      <c r="AZ6" s="475">
        <v>17</v>
      </c>
      <c r="BA6" s="476">
        <v>25</v>
      </c>
      <c r="BB6" s="474">
        <v>269</v>
      </c>
      <c r="BC6" s="475">
        <v>371</v>
      </c>
      <c r="BD6" s="476">
        <v>640</v>
      </c>
      <c r="BE6" s="474">
        <v>30</v>
      </c>
      <c r="BF6" s="475">
        <v>18</v>
      </c>
      <c r="BG6" s="476">
        <v>48</v>
      </c>
      <c r="BH6" s="474">
        <v>17</v>
      </c>
      <c r="BI6" s="475">
        <v>16</v>
      </c>
      <c r="BJ6" s="476">
        <v>33</v>
      </c>
    </row>
    <row r="7" spans="1:62" ht="29.25" customHeight="1" x14ac:dyDescent="0.2">
      <c r="A7" s="480" t="s">
        <v>122</v>
      </c>
      <c r="B7" s="623">
        <v>5356</v>
      </c>
      <c r="C7" s="624">
        <v>10584</v>
      </c>
      <c r="D7" s="625">
        <v>15940</v>
      </c>
      <c r="E7" s="626">
        <v>0</v>
      </c>
      <c r="F7" s="627">
        <v>0</v>
      </c>
      <c r="G7" s="628">
        <v>0</v>
      </c>
      <c r="H7" s="629">
        <v>4611</v>
      </c>
      <c r="I7" s="627">
        <v>9002</v>
      </c>
      <c r="J7" s="628">
        <v>13613</v>
      </c>
      <c r="K7" s="629">
        <v>613</v>
      </c>
      <c r="L7" s="627">
        <v>1347</v>
      </c>
      <c r="M7" s="628">
        <v>1960</v>
      </c>
      <c r="N7" s="629">
        <v>30</v>
      </c>
      <c r="O7" s="627">
        <v>56</v>
      </c>
      <c r="P7" s="628">
        <v>86</v>
      </c>
      <c r="Q7" s="630">
        <v>102</v>
      </c>
      <c r="R7" s="631">
        <v>179</v>
      </c>
      <c r="S7" s="1057">
        <v>281</v>
      </c>
      <c r="T7" s="1086">
        <v>100</v>
      </c>
      <c r="U7" s="1070">
        <v>100</v>
      </c>
      <c r="V7" s="1092">
        <v>100</v>
      </c>
      <c r="W7" s="632">
        <v>102</v>
      </c>
      <c r="X7" s="631">
        <v>179</v>
      </c>
      <c r="Y7" s="633">
        <v>281</v>
      </c>
      <c r="Z7" s="1098">
        <v>1.9044062733383122</v>
      </c>
      <c r="AA7" s="989">
        <v>1.6912320483749057</v>
      </c>
      <c r="AB7" s="990">
        <v>1.7628607277289838</v>
      </c>
      <c r="AC7" s="626">
        <v>91</v>
      </c>
      <c r="AD7" s="627">
        <v>171</v>
      </c>
      <c r="AE7" s="628">
        <v>262</v>
      </c>
      <c r="AF7" s="1099">
        <v>89.215686274509807</v>
      </c>
      <c r="AG7" s="317">
        <v>95.530726256983243</v>
      </c>
      <c r="AH7" s="318">
        <v>93.238434163701072</v>
      </c>
      <c r="AI7" s="626">
        <v>29</v>
      </c>
      <c r="AJ7" s="627">
        <v>72</v>
      </c>
      <c r="AK7" s="634">
        <v>101</v>
      </c>
      <c r="AL7" s="626">
        <v>3</v>
      </c>
      <c r="AM7" s="627">
        <v>5</v>
      </c>
      <c r="AN7" s="1065">
        <v>8</v>
      </c>
      <c r="AO7" s="988">
        <v>5.6011949215832711E-2</v>
      </c>
      <c r="AP7" s="989">
        <v>4.7241118669690101E-2</v>
      </c>
      <c r="AQ7" s="990">
        <v>5.0188205771643658E-2</v>
      </c>
      <c r="AR7" s="991">
        <v>2.9411764705882351</v>
      </c>
      <c r="AS7" s="989">
        <v>2.7932960893854748</v>
      </c>
      <c r="AT7" s="990">
        <v>2.8469750889679712</v>
      </c>
      <c r="AU7" s="636">
        <v>2</v>
      </c>
      <c r="AV7" s="637">
        <v>2</v>
      </c>
      <c r="AW7" s="638">
        <v>4</v>
      </c>
      <c r="AX7" s="639">
        <v>50</v>
      </c>
      <c r="AY7" s="626">
        <v>3</v>
      </c>
      <c r="AZ7" s="627">
        <v>3</v>
      </c>
      <c r="BA7" s="634">
        <v>6</v>
      </c>
      <c r="BB7" s="640">
        <v>56</v>
      </c>
      <c r="BC7" s="641">
        <v>91</v>
      </c>
      <c r="BD7" s="642">
        <v>147</v>
      </c>
      <c r="BE7" s="626">
        <v>7</v>
      </c>
      <c r="BF7" s="627">
        <v>4</v>
      </c>
      <c r="BG7" s="634">
        <v>11</v>
      </c>
      <c r="BH7" s="626">
        <v>4</v>
      </c>
      <c r="BI7" s="627">
        <v>4</v>
      </c>
      <c r="BJ7" s="634">
        <v>8</v>
      </c>
    </row>
    <row r="8" spans="1:62" ht="29.25" customHeight="1" x14ac:dyDescent="0.2">
      <c r="A8" s="515" t="s">
        <v>67</v>
      </c>
      <c r="B8" s="643">
        <v>746</v>
      </c>
      <c r="C8" s="644">
        <v>1242</v>
      </c>
      <c r="D8" s="645">
        <v>1988</v>
      </c>
      <c r="E8" s="646">
        <v>0</v>
      </c>
      <c r="F8" s="647">
        <v>0</v>
      </c>
      <c r="G8" s="648">
        <v>0</v>
      </c>
      <c r="H8" s="649">
        <v>580</v>
      </c>
      <c r="I8" s="647">
        <v>978</v>
      </c>
      <c r="J8" s="648">
        <v>1558</v>
      </c>
      <c r="K8" s="649">
        <v>157</v>
      </c>
      <c r="L8" s="647">
        <v>250</v>
      </c>
      <c r="M8" s="648">
        <v>407</v>
      </c>
      <c r="N8" s="649">
        <v>2</v>
      </c>
      <c r="O8" s="647">
        <v>3</v>
      </c>
      <c r="P8" s="648">
        <v>5</v>
      </c>
      <c r="Q8" s="650">
        <v>7</v>
      </c>
      <c r="R8" s="651">
        <v>11</v>
      </c>
      <c r="S8" s="1058">
        <v>18</v>
      </c>
      <c r="T8" s="1087">
        <v>100</v>
      </c>
      <c r="U8" s="663">
        <v>100</v>
      </c>
      <c r="V8" s="1093">
        <v>100</v>
      </c>
      <c r="W8" s="652">
        <v>7</v>
      </c>
      <c r="X8" s="651">
        <v>11</v>
      </c>
      <c r="Y8" s="653">
        <v>18</v>
      </c>
      <c r="Z8" s="1099">
        <v>0.93833780160857905</v>
      </c>
      <c r="AA8" s="317">
        <v>0.88566827697262474</v>
      </c>
      <c r="AB8" s="318">
        <v>0.90543259557344069</v>
      </c>
      <c r="AC8" s="646">
        <v>7</v>
      </c>
      <c r="AD8" s="647">
        <v>11</v>
      </c>
      <c r="AE8" s="648">
        <v>18</v>
      </c>
      <c r="AF8" s="1099">
        <v>100</v>
      </c>
      <c r="AG8" s="317">
        <v>100</v>
      </c>
      <c r="AH8" s="318">
        <v>100</v>
      </c>
      <c r="AI8" s="646">
        <v>3</v>
      </c>
      <c r="AJ8" s="647">
        <v>4</v>
      </c>
      <c r="AK8" s="654">
        <v>7</v>
      </c>
      <c r="AL8" s="646">
        <v>0</v>
      </c>
      <c r="AM8" s="647">
        <v>0</v>
      </c>
      <c r="AN8" s="1066">
        <v>0</v>
      </c>
      <c r="AO8" s="316">
        <v>0</v>
      </c>
      <c r="AP8" s="317">
        <v>0</v>
      </c>
      <c r="AQ8" s="318">
        <v>0</v>
      </c>
      <c r="AR8" s="635">
        <v>0</v>
      </c>
      <c r="AS8" s="317">
        <v>0</v>
      </c>
      <c r="AT8" s="318">
        <v>0</v>
      </c>
      <c r="AU8" s="656">
        <v>0</v>
      </c>
      <c r="AV8" s="657">
        <v>0</v>
      </c>
      <c r="AW8" s="658">
        <v>0</v>
      </c>
      <c r="AX8" s="639" t="s">
        <v>258</v>
      </c>
      <c r="AY8" s="646">
        <v>0</v>
      </c>
      <c r="AZ8" s="647">
        <v>0</v>
      </c>
      <c r="BA8" s="654">
        <v>0</v>
      </c>
      <c r="BB8" s="660">
        <v>4</v>
      </c>
      <c r="BC8" s="661">
        <v>7</v>
      </c>
      <c r="BD8" s="662">
        <v>11</v>
      </c>
      <c r="BE8" s="646">
        <v>0</v>
      </c>
      <c r="BF8" s="647">
        <v>0</v>
      </c>
      <c r="BG8" s="654">
        <v>0</v>
      </c>
      <c r="BH8" s="646">
        <v>0</v>
      </c>
      <c r="BI8" s="647">
        <v>0</v>
      </c>
      <c r="BJ8" s="654">
        <v>0</v>
      </c>
    </row>
    <row r="9" spans="1:62" ht="29.25" customHeight="1" x14ac:dyDescent="0.2">
      <c r="A9" s="515" t="s">
        <v>35</v>
      </c>
      <c r="B9" s="643">
        <v>634</v>
      </c>
      <c r="C9" s="644">
        <v>1017</v>
      </c>
      <c r="D9" s="645">
        <v>1651</v>
      </c>
      <c r="E9" s="646">
        <v>0</v>
      </c>
      <c r="F9" s="647">
        <v>0</v>
      </c>
      <c r="G9" s="648">
        <v>0</v>
      </c>
      <c r="H9" s="649">
        <v>487</v>
      </c>
      <c r="I9" s="647">
        <v>857</v>
      </c>
      <c r="J9" s="648">
        <v>1344</v>
      </c>
      <c r="K9" s="649">
        <v>132</v>
      </c>
      <c r="L9" s="647">
        <v>142</v>
      </c>
      <c r="M9" s="648">
        <v>274</v>
      </c>
      <c r="N9" s="649">
        <v>1</v>
      </c>
      <c r="O9" s="647">
        <v>4</v>
      </c>
      <c r="P9" s="648">
        <v>5</v>
      </c>
      <c r="Q9" s="650">
        <v>14</v>
      </c>
      <c r="R9" s="651">
        <v>14</v>
      </c>
      <c r="S9" s="1058">
        <v>28</v>
      </c>
      <c r="T9" s="1087">
        <v>100</v>
      </c>
      <c r="U9" s="663">
        <v>100</v>
      </c>
      <c r="V9" s="1093">
        <v>100</v>
      </c>
      <c r="W9" s="652">
        <v>14</v>
      </c>
      <c r="X9" s="651">
        <v>14</v>
      </c>
      <c r="Y9" s="653">
        <v>28</v>
      </c>
      <c r="Z9" s="1099">
        <v>2.2082018927444795</v>
      </c>
      <c r="AA9" s="317">
        <v>1.3765978367748279</v>
      </c>
      <c r="AB9" s="318">
        <v>1.6959418534221684</v>
      </c>
      <c r="AC9" s="646">
        <v>14</v>
      </c>
      <c r="AD9" s="647">
        <v>13</v>
      </c>
      <c r="AE9" s="648">
        <v>27</v>
      </c>
      <c r="AF9" s="1099">
        <v>100</v>
      </c>
      <c r="AG9" s="317">
        <v>92.857142857142861</v>
      </c>
      <c r="AH9" s="318">
        <v>96.428571428571431</v>
      </c>
      <c r="AI9" s="646">
        <v>6</v>
      </c>
      <c r="AJ9" s="647">
        <v>8</v>
      </c>
      <c r="AK9" s="654">
        <v>14</v>
      </c>
      <c r="AL9" s="646">
        <v>1</v>
      </c>
      <c r="AM9" s="647">
        <v>0</v>
      </c>
      <c r="AN9" s="1066">
        <v>1</v>
      </c>
      <c r="AO9" s="316">
        <v>0.15772870662460567</v>
      </c>
      <c r="AP9" s="317">
        <v>0</v>
      </c>
      <c r="AQ9" s="318">
        <v>6.0569351907934582E-2</v>
      </c>
      <c r="AR9" s="635">
        <v>7.1428571428571423</v>
      </c>
      <c r="AS9" s="317">
        <v>0</v>
      </c>
      <c r="AT9" s="318">
        <v>3.5714285714285712</v>
      </c>
      <c r="AU9" s="656">
        <v>1</v>
      </c>
      <c r="AV9" s="657">
        <v>0</v>
      </c>
      <c r="AW9" s="658">
        <v>1</v>
      </c>
      <c r="AX9" s="639">
        <v>100</v>
      </c>
      <c r="AY9" s="646">
        <v>1</v>
      </c>
      <c r="AZ9" s="647">
        <v>0</v>
      </c>
      <c r="BA9" s="654">
        <v>1</v>
      </c>
      <c r="BB9" s="660">
        <v>6</v>
      </c>
      <c r="BC9" s="661">
        <v>5</v>
      </c>
      <c r="BD9" s="662">
        <v>11</v>
      </c>
      <c r="BE9" s="646">
        <v>0</v>
      </c>
      <c r="BF9" s="647">
        <v>1</v>
      </c>
      <c r="BG9" s="654">
        <v>1</v>
      </c>
      <c r="BH9" s="646">
        <v>0</v>
      </c>
      <c r="BI9" s="647">
        <v>0</v>
      </c>
      <c r="BJ9" s="654">
        <v>0</v>
      </c>
    </row>
    <row r="10" spans="1:62" ht="29.25" customHeight="1" x14ac:dyDescent="0.2">
      <c r="A10" s="515" t="s">
        <v>41</v>
      </c>
      <c r="B10" s="643">
        <v>33</v>
      </c>
      <c r="C10" s="644">
        <v>37</v>
      </c>
      <c r="D10" s="645">
        <v>70</v>
      </c>
      <c r="E10" s="646">
        <v>0</v>
      </c>
      <c r="F10" s="647">
        <v>0</v>
      </c>
      <c r="G10" s="648">
        <v>0</v>
      </c>
      <c r="H10" s="649">
        <v>21</v>
      </c>
      <c r="I10" s="647">
        <v>31</v>
      </c>
      <c r="J10" s="648">
        <v>52</v>
      </c>
      <c r="K10" s="649">
        <v>11</v>
      </c>
      <c r="L10" s="647">
        <v>5</v>
      </c>
      <c r="M10" s="648">
        <v>16</v>
      </c>
      <c r="N10" s="649">
        <v>0</v>
      </c>
      <c r="O10" s="647">
        <v>1</v>
      </c>
      <c r="P10" s="648">
        <v>1</v>
      </c>
      <c r="Q10" s="650">
        <v>1</v>
      </c>
      <c r="R10" s="651">
        <v>0</v>
      </c>
      <c r="S10" s="1058">
        <v>1</v>
      </c>
      <c r="T10" s="1087">
        <v>100</v>
      </c>
      <c r="U10" s="663">
        <v>100</v>
      </c>
      <c r="V10" s="1093">
        <v>100</v>
      </c>
      <c r="W10" s="652">
        <v>1</v>
      </c>
      <c r="X10" s="651">
        <v>0</v>
      </c>
      <c r="Y10" s="653">
        <v>1</v>
      </c>
      <c r="Z10" s="1099">
        <v>3.0303030303030303</v>
      </c>
      <c r="AA10" s="317">
        <v>0</v>
      </c>
      <c r="AB10" s="318">
        <v>1.4285714285714286</v>
      </c>
      <c r="AC10" s="646">
        <v>1</v>
      </c>
      <c r="AD10" s="647">
        <v>0</v>
      </c>
      <c r="AE10" s="648">
        <v>1</v>
      </c>
      <c r="AF10" s="1099">
        <v>100</v>
      </c>
      <c r="AG10" s="317" t="s">
        <v>258</v>
      </c>
      <c r="AH10" s="318">
        <v>100</v>
      </c>
      <c r="AI10" s="646">
        <v>0</v>
      </c>
      <c r="AJ10" s="647">
        <v>0</v>
      </c>
      <c r="AK10" s="654">
        <v>0</v>
      </c>
      <c r="AL10" s="646">
        <v>0</v>
      </c>
      <c r="AM10" s="647">
        <v>0</v>
      </c>
      <c r="AN10" s="1066">
        <v>0</v>
      </c>
      <c r="AO10" s="316">
        <v>0</v>
      </c>
      <c r="AP10" s="317">
        <v>0</v>
      </c>
      <c r="AQ10" s="318">
        <v>0</v>
      </c>
      <c r="AR10" s="635">
        <v>0</v>
      </c>
      <c r="AS10" s="317" t="s">
        <v>258</v>
      </c>
      <c r="AT10" s="318">
        <v>0</v>
      </c>
      <c r="AU10" s="656">
        <v>0</v>
      </c>
      <c r="AV10" s="657">
        <v>0</v>
      </c>
      <c r="AW10" s="658">
        <v>0</v>
      </c>
      <c r="AX10" s="639" t="s">
        <v>258</v>
      </c>
      <c r="AY10" s="646">
        <v>0</v>
      </c>
      <c r="AZ10" s="647">
        <v>0</v>
      </c>
      <c r="BA10" s="654">
        <v>0</v>
      </c>
      <c r="BB10" s="660">
        <v>1</v>
      </c>
      <c r="BC10" s="661">
        <v>0</v>
      </c>
      <c r="BD10" s="662">
        <v>1</v>
      </c>
      <c r="BE10" s="646">
        <v>0</v>
      </c>
      <c r="BF10" s="647">
        <v>0</v>
      </c>
      <c r="BG10" s="654">
        <v>0</v>
      </c>
      <c r="BH10" s="646">
        <v>0</v>
      </c>
      <c r="BI10" s="647">
        <v>0</v>
      </c>
      <c r="BJ10" s="654">
        <v>0</v>
      </c>
    </row>
    <row r="11" spans="1:62" ht="29.25" customHeight="1" x14ac:dyDescent="0.2">
      <c r="A11" s="515" t="s">
        <v>42</v>
      </c>
      <c r="B11" s="643">
        <v>85</v>
      </c>
      <c r="C11" s="644">
        <v>56</v>
      </c>
      <c r="D11" s="645">
        <v>141</v>
      </c>
      <c r="E11" s="646">
        <v>0</v>
      </c>
      <c r="F11" s="647">
        <v>0</v>
      </c>
      <c r="G11" s="648">
        <v>0</v>
      </c>
      <c r="H11" s="649">
        <v>66</v>
      </c>
      <c r="I11" s="647">
        <v>42</v>
      </c>
      <c r="J11" s="648">
        <v>108</v>
      </c>
      <c r="K11" s="649">
        <v>17</v>
      </c>
      <c r="L11" s="647">
        <v>11</v>
      </c>
      <c r="M11" s="648">
        <v>28</v>
      </c>
      <c r="N11" s="649">
        <v>0</v>
      </c>
      <c r="O11" s="647">
        <v>1</v>
      </c>
      <c r="P11" s="648">
        <v>1</v>
      </c>
      <c r="Q11" s="650">
        <v>2</v>
      </c>
      <c r="R11" s="651">
        <v>2</v>
      </c>
      <c r="S11" s="1058">
        <v>4</v>
      </c>
      <c r="T11" s="1087">
        <v>100</v>
      </c>
      <c r="U11" s="663">
        <v>100</v>
      </c>
      <c r="V11" s="1093">
        <v>100</v>
      </c>
      <c r="W11" s="652">
        <v>2</v>
      </c>
      <c r="X11" s="651">
        <v>2</v>
      </c>
      <c r="Y11" s="653">
        <v>4</v>
      </c>
      <c r="Z11" s="1099">
        <v>2.3529411764705883</v>
      </c>
      <c r="AA11" s="317">
        <v>3.5714285714285712</v>
      </c>
      <c r="AB11" s="318">
        <v>2.8368794326241136</v>
      </c>
      <c r="AC11" s="646">
        <v>2</v>
      </c>
      <c r="AD11" s="647">
        <v>1</v>
      </c>
      <c r="AE11" s="648">
        <v>3</v>
      </c>
      <c r="AF11" s="1099">
        <v>100</v>
      </c>
      <c r="AG11" s="317">
        <v>50</v>
      </c>
      <c r="AH11" s="318">
        <v>75</v>
      </c>
      <c r="AI11" s="646">
        <v>1</v>
      </c>
      <c r="AJ11" s="647">
        <v>0</v>
      </c>
      <c r="AK11" s="654">
        <v>1</v>
      </c>
      <c r="AL11" s="646">
        <v>1</v>
      </c>
      <c r="AM11" s="647">
        <v>0</v>
      </c>
      <c r="AN11" s="1066">
        <v>1</v>
      </c>
      <c r="AO11" s="316">
        <v>1.1764705882352942</v>
      </c>
      <c r="AP11" s="317">
        <v>0</v>
      </c>
      <c r="AQ11" s="318">
        <v>0.70921985815602839</v>
      </c>
      <c r="AR11" s="635">
        <v>50</v>
      </c>
      <c r="AS11" s="317">
        <v>0</v>
      </c>
      <c r="AT11" s="318">
        <v>25</v>
      </c>
      <c r="AU11" s="656">
        <v>0</v>
      </c>
      <c r="AV11" s="657">
        <v>0</v>
      </c>
      <c r="AW11" s="658">
        <v>0</v>
      </c>
      <c r="AX11" s="639">
        <v>0</v>
      </c>
      <c r="AY11" s="646">
        <v>0</v>
      </c>
      <c r="AZ11" s="647">
        <v>0</v>
      </c>
      <c r="BA11" s="654">
        <v>0</v>
      </c>
      <c r="BB11" s="660">
        <v>0</v>
      </c>
      <c r="BC11" s="661">
        <v>1</v>
      </c>
      <c r="BD11" s="662">
        <v>1</v>
      </c>
      <c r="BE11" s="646">
        <v>0</v>
      </c>
      <c r="BF11" s="647">
        <v>0</v>
      </c>
      <c r="BG11" s="654">
        <v>0</v>
      </c>
      <c r="BH11" s="646">
        <v>0</v>
      </c>
      <c r="BI11" s="647">
        <v>1</v>
      </c>
      <c r="BJ11" s="654">
        <v>1</v>
      </c>
    </row>
    <row r="12" spans="1:62" s="1130" customFormat="1" ht="29.25" customHeight="1" x14ac:dyDescent="0.2">
      <c r="A12" s="387" t="s">
        <v>218</v>
      </c>
      <c r="B12" s="388">
        <v>6854</v>
      </c>
      <c r="C12" s="389">
        <v>12936</v>
      </c>
      <c r="D12" s="390">
        <v>19790</v>
      </c>
      <c r="E12" s="388">
        <v>0</v>
      </c>
      <c r="F12" s="389">
        <v>0</v>
      </c>
      <c r="G12" s="393">
        <v>0</v>
      </c>
      <c r="H12" s="395">
        <v>5765</v>
      </c>
      <c r="I12" s="389">
        <v>10910</v>
      </c>
      <c r="J12" s="393">
        <v>16675</v>
      </c>
      <c r="K12" s="395">
        <v>930</v>
      </c>
      <c r="L12" s="389">
        <v>1755</v>
      </c>
      <c r="M12" s="393">
        <v>2685</v>
      </c>
      <c r="N12" s="395">
        <v>33</v>
      </c>
      <c r="O12" s="389">
        <v>65</v>
      </c>
      <c r="P12" s="393">
        <v>98</v>
      </c>
      <c r="Q12" s="395">
        <v>126</v>
      </c>
      <c r="R12" s="389">
        <v>206</v>
      </c>
      <c r="S12" s="391">
        <v>332</v>
      </c>
      <c r="T12" s="1088">
        <v>100</v>
      </c>
      <c r="U12" s="1068">
        <v>100</v>
      </c>
      <c r="V12" s="1094">
        <v>100</v>
      </c>
      <c r="W12" s="388">
        <v>126</v>
      </c>
      <c r="X12" s="389">
        <v>206</v>
      </c>
      <c r="Y12" s="393">
        <v>332</v>
      </c>
      <c r="Z12" s="1100">
        <v>1.8383425736796033</v>
      </c>
      <c r="AA12" s="1052">
        <v>1.5924551638837352</v>
      </c>
      <c r="AB12" s="1053">
        <v>1.6776149570490144</v>
      </c>
      <c r="AC12" s="388">
        <v>115</v>
      </c>
      <c r="AD12" s="389">
        <v>196</v>
      </c>
      <c r="AE12" s="393">
        <v>311</v>
      </c>
      <c r="AF12" s="1100">
        <v>91.269841269841265</v>
      </c>
      <c r="AG12" s="1052">
        <v>95.145631067961162</v>
      </c>
      <c r="AH12" s="1053">
        <v>93.674698795180717</v>
      </c>
      <c r="AI12" s="388">
        <v>39</v>
      </c>
      <c r="AJ12" s="389">
        <v>84</v>
      </c>
      <c r="AK12" s="390">
        <v>123</v>
      </c>
      <c r="AL12" s="388">
        <v>5</v>
      </c>
      <c r="AM12" s="389">
        <v>5</v>
      </c>
      <c r="AN12" s="391">
        <v>10</v>
      </c>
      <c r="AO12" s="1051">
        <v>7.2950102130142983E-2</v>
      </c>
      <c r="AP12" s="1052">
        <v>3.8651824366110081E-2</v>
      </c>
      <c r="AQ12" s="1053">
        <v>5.0530570995452252E-2</v>
      </c>
      <c r="AR12" s="1061">
        <v>3.9682539682539679</v>
      </c>
      <c r="AS12" s="1052">
        <v>2.4271844660194173</v>
      </c>
      <c r="AT12" s="1053">
        <v>3.0120481927710845</v>
      </c>
      <c r="AU12" s="388">
        <v>3</v>
      </c>
      <c r="AV12" s="389">
        <v>2</v>
      </c>
      <c r="AW12" s="389">
        <v>5</v>
      </c>
      <c r="AX12" s="392">
        <v>50</v>
      </c>
      <c r="AY12" s="388">
        <v>4</v>
      </c>
      <c r="AZ12" s="389">
        <v>3</v>
      </c>
      <c r="BA12" s="390">
        <v>7</v>
      </c>
      <c r="BB12" s="388">
        <v>67</v>
      </c>
      <c r="BC12" s="389">
        <v>104</v>
      </c>
      <c r="BD12" s="390">
        <v>171</v>
      </c>
      <c r="BE12" s="388">
        <v>7</v>
      </c>
      <c r="BF12" s="389">
        <v>5</v>
      </c>
      <c r="BG12" s="390">
        <v>12</v>
      </c>
      <c r="BH12" s="388">
        <v>4</v>
      </c>
      <c r="BI12" s="389">
        <v>5</v>
      </c>
      <c r="BJ12" s="390">
        <v>9</v>
      </c>
    </row>
    <row r="13" spans="1:62" ht="29.25" customHeight="1" x14ac:dyDescent="0.2">
      <c r="A13" s="515" t="s">
        <v>26</v>
      </c>
      <c r="B13" s="643">
        <v>397</v>
      </c>
      <c r="C13" s="644">
        <v>625</v>
      </c>
      <c r="D13" s="645">
        <v>1022</v>
      </c>
      <c r="E13" s="646">
        <v>0</v>
      </c>
      <c r="F13" s="647">
        <v>0</v>
      </c>
      <c r="G13" s="648">
        <v>0</v>
      </c>
      <c r="H13" s="649">
        <v>331</v>
      </c>
      <c r="I13" s="647">
        <v>524</v>
      </c>
      <c r="J13" s="648">
        <v>855</v>
      </c>
      <c r="K13" s="649">
        <v>55</v>
      </c>
      <c r="L13" s="647">
        <v>93</v>
      </c>
      <c r="M13" s="648">
        <v>148</v>
      </c>
      <c r="N13" s="649">
        <v>2</v>
      </c>
      <c r="O13" s="647">
        <v>0</v>
      </c>
      <c r="P13" s="648">
        <v>2</v>
      </c>
      <c r="Q13" s="650">
        <v>9</v>
      </c>
      <c r="R13" s="651">
        <v>8</v>
      </c>
      <c r="S13" s="1058">
        <v>17</v>
      </c>
      <c r="T13" s="1087">
        <v>100</v>
      </c>
      <c r="U13" s="663">
        <v>100</v>
      </c>
      <c r="V13" s="1093">
        <v>100</v>
      </c>
      <c r="W13" s="652">
        <v>9</v>
      </c>
      <c r="X13" s="651">
        <v>8</v>
      </c>
      <c r="Y13" s="653">
        <v>17</v>
      </c>
      <c r="Z13" s="1101">
        <v>2.2670025188916876</v>
      </c>
      <c r="AA13" s="358">
        <v>1.28</v>
      </c>
      <c r="AB13" s="359">
        <v>1.6634050880626221</v>
      </c>
      <c r="AC13" s="646">
        <v>9</v>
      </c>
      <c r="AD13" s="647">
        <v>8</v>
      </c>
      <c r="AE13" s="648">
        <v>17</v>
      </c>
      <c r="AF13" s="1101">
        <v>100</v>
      </c>
      <c r="AG13" s="358">
        <v>100</v>
      </c>
      <c r="AH13" s="359">
        <v>100</v>
      </c>
      <c r="AI13" s="646">
        <v>4</v>
      </c>
      <c r="AJ13" s="647">
        <v>4</v>
      </c>
      <c r="AK13" s="654">
        <v>8</v>
      </c>
      <c r="AL13" s="646">
        <v>0</v>
      </c>
      <c r="AM13" s="647">
        <v>0</v>
      </c>
      <c r="AN13" s="1066">
        <v>0</v>
      </c>
      <c r="AO13" s="357">
        <v>0</v>
      </c>
      <c r="AP13" s="358">
        <v>0</v>
      </c>
      <c r="AQ13" s="359">
        <v>0</v>
      </c>
      <c r="AR13" s="635">
        <v>0</v>
      </c>
      <c r="AS13" s="317">
        <v>0</v>
      </c>
      <c r="AT13" s="318">
        <v>0</v>
      </c>
      <c r="AU13" s="656">
        <v>0</v>
      </c>
      <c r="AV13" s="657">
        <v>0</v>
      </c>
      <c r="AW13" s="658">
        <v>0</v>
      </c>
      <c r="AX13" s="659" t="s">
        <v>258</v>
      </c>
      <c r="AY13" s="646">
        <v>0</v>
      </c>
      <c r="AZ13" s="647">
        <v>0</v>
      </c>
      <c r="BA13" s="654">
        <v>0</v>
      </c>
      <c r="BB13" s="660">
        <v>5</v>
      </c>
      <c r="BC13" s="661">
        <v>4</v>
      </c>
      <c r="BD13" s="662">
        <v>9</v>
      </c>
      <c r="BE13" s="646">
        <v>0</v>
      </c>
      <c r="BF13" s="647">
        <v>0</v>
      </c>
      <c r="BG13" s="654">
        <v>0</v>
      </c>
      <c r="BH13" s="646">
        <v>0</v>
      </c>
      <c r="BI13" s="647">
        <v>0</v>
      </c>
      <c r="BJ13" s="654">
        <v>0</v>
      </c>
    </row>
    <row r="14" spans="1:62" ht="29.25" customHeight="1" x14ac:dyDescent="0.2">
      <c r="A14" s="515" t="s">
        <v>29</v>
      </c>
      <c r="B14" s="643">
        <v>1289</v>
      </c>
      <c r="C14" s="644">
        <v>1769</v>
      </c>
      <c r="D14" s="645">
        <v>3058</v>
      </c>
      <c r="E14" s="646">
        <v>0</v>
      </c>
      <c r="F14" s="647">
        <v>0</v>
      </c>
      <c r="G14" s="648">
        <v>0</v>
      </c>
      <c r="H14" s="649">
        <v>1069</v>
      </c>
      <c r="I14" s="647">
        <v>1529</v>
      </c>
      <c r="J14" s="648">
        <v>2598</v>
      </c>
      <c r="K14" s="649">
        <v>197</v>
      </c>
      <c r="L14" s="647">
        <v>208</v>
      </c>
      <c r="M14" s="648">
        <v>405</v>
      </c>
      <c r="N14" s="649">
        <v>4</v>
      </c>
      <c r="O14" s="647">
        <v>7</v>
      </c>
      <c r="P14" s="648">
        <v>11</v>
      </c>
      <c r="Q14" s="650">
        <v>19</v>
      </c>
      <c r="R14" s="651">
        <v>25</v>
      </c>
      <c r="S14" s="1058">
        <v>44</v>
      </c>
      <c r="T14" s="1087">
        <v>100</v>
      </c>
      <c r="U14" s="663">
        <v>100</v>
      </c>
      <c r="V14" s="1093">
        <v>100</v>
      </c>
      <c r="W14" s="652">
        <v>19</v>
      </c>
      <c r="X14" s="651">
        <v>25</v>
      </c>
      <c r="Y14" s="653">
        <v>44</v>
      </c>
      <c r="Z14" s="1101">
        <v>1.474010861132661</v>
      </c>
      <c r="AA14" s="358">
        <v>1.4132278123233466</v>
      </c>
      <c r="AB14" s="359">
        <v>1.4388489208633095</v>
      </c>
      <c r="AC14" s="646">
        <v>18</v>
      </c>
      <c r="AD14" s="647">
        <v>25</v>
      </c>
      <c r="AE14" s="648">
        <v>43</v>
      </c>
      <c r="AF14" s="1101">
        <v>94.73684210526315</v>
      </c>
      <c r="AG14" s="358">
        <v>100</v>
      </c>
      <c r="AH14" s="359">
        <v>97.727272727272734</v>
      </c>
      <c r="AI14" s="646">
        <v>12</v>
      </c>
      <c r="AJ14" s="647">
        <v>11</v>
      </c>
      <c r="AK14" s="654">
        <v>23</v>
      </c>
      <c r="AL14" s="646">
        <v>1</v>
      </c>
      <c r="AM14" s="647">
        <v>0</v>
      </c>
      <c r="AN14" s="1066">
        <v>1</v>
      </c>
      <c r="AO14" s="357">
        <v>7.7579519006982151E-2</v>
      </c>
      <c r="AP14" s="358">
        <v>0</v>
      </c>
      <c r="AQ14" s="359">
        <v>3.2701111837802485E-2</v>
      </c>
      <c r="AR14" s="635">
        <v>5.2631578947368416</v>
      </c>
      <c r="AS14" s="317">
        <v>0</v>
      </c>
      <c r="AT14" s="318">
        <v>2.2727272727272729</v>
      </c>
      <c r="AU14" s="656">
        <v>1</v>
      </c>
      <c r="AV14" s="657">
        <v>0</v>
      </c>
      <c r="AW14" s="658">
        <v>1</v>
      </c>
      <c r="AX14" s="659">
        <v>100</v>
      </c>
      <c r="AY14" s="646">
        <v>0</v>
      </c>
      <c r="AZ14" s="647">
        <v>0</v>
      </c>
      <c r="BA14" s="654">
        <v>0</v>
      </c>
      <c r="BB14" s="660">
        <v>5</v>
      </c>
      <c r="BC14" s="661">
        <v>14</v>
      </c>
      <c r="BD14" s="662">
        <v>19</v>
      </c>
      <c r="BE14" s="646">
        <v>1</v>
      </c>
      <c r="BF14" s="647">
        <v>0</v>
      </c>
      <c r="BG14" s="654">
        <v>1</v>
      </c>
      <c r="BH14" s="646">
        <v>0</v>
      </c>
      <c r="BI14" s="647">
        <v>0</v>
      </c>
      <c r="BJ14" s="654">
        <v>0</v>
      </c>
    </row>
    <row r="15" spans="1:62" ht="29.25" customHeight="1" x14ac:dyDescent="0.2">
      <c r="A15" s="515" t="s">
        <v>36</v>
      </c>
      <c r="B15" s="643">
        <v>1299</v>
      </c>
      <c r="C15" s="644">
        <v>1846</v>
      </c>
      <c r="D15" s="645">
        <v>3145</v>
      </c>
      <c r="E15" s="646">
        <v>0</v>
      </c>
      <c r="F15" s="647">
        <v>0</v>
      </c>
      <c r="G15" s="648">
        <v>0</v>
      </c>
      <c r="H15" s="649">
        <v>1098</v>
      </c>
      <c r="I15" s="647">
        <v>1577</v>
      </c>
      <c r="J15" s="648">
        <v>2675</v>
      </c>
      <c r="K15" s="649">
        <v>179</v>
      </c>
      <c r="L15" s="647">
        <v>239</v>
      </c>
      <c r="M15" s="648">
        <v>418</v>
      </c>
      <c r="N15" s="649">
        <v>4</v>
      </c>
      <c r="O15" s="647">
        <v>2</v>
      </c>
      <c r="P15" s="648">
        <v>6</v>
      </c>
      <c r="Q15" s="650">
        <v>18</v>
      </c>
      <c r="R15" s="651">
        <v>28</v>
      </c>
      <c r="S15" s="1058">
        <v>46</v>
      </c>
      <c r="T15" s="1087">
        <v>100</v>
      </c>
      <c r="U15" s="663">
        <v>100</v>
      </c>
      <c r="V15" s="1093">
        <v>100</v>
      </c>
      <c r="W15" s="652">
        <v>18</v>
      </c>
      <c r="X15" s="651">
        <v>28</v>
      </c>
      <c r="Y15" s="653">
        <v>46</v>
      </c>
      <c r="Z15" s="1101">
        <v>1.3856812933025404</v>
      </c>
      <c r="AA15" s="358">
        <v>1.5167930660888407</v>
      </c>
      <c r="AB15" s="359">
        <v>1.4626391096979332</v>
      </c>
      <c r="AC15" s="646">
        <v>17</v>
      </c>
      <c r="AD15" s="647">
        <v>27</v>
      </c>
      <c r="AE15" s="648">
        <v>44</v>
      </c>
      <c r="AF15" s="1101">
        <v>94.444444444444443</v>
      </c>
      <c r="AG15" s="358">
        <v>96.428571428571431</v>
      </c>
      <c r="AH15" s="359">
        <v>95.652173913043484</v>
      </c>
      <c r="AI15" s="646">
        <v>9</v>
      </c>
      <c r="AJ15" s="647">
        <v>12</v>
      </c>
      <c r="AK15" s="654">
        <v>21</v>
      </c>
      <c r="AL15" s="646">
        <v>1</v>
      </c>
      <c r="AM15" s="647">
        <v>2</v>
      </c>
      <c r="AN15" s="1066">
        <v>3</v>
      </c>
      <c r="AO15" s="357">
        <v>7.6982294072363358E-2</v>
      </c>
      <c r="AP15" s="358">
        <v>0.10834236186348861</v>
      </c>
      <c r="AQ15" s="359">
        <v>9.538950715421303E-2</v>
      </c>
      <c r="AR15" s="635">
        <v>5.5555555555555554</v>
      </c>
      <c r="AS15" s="317">
        <v>7.1428571428571423</v>
      </c>
      <c r="AT15" s="318">
        <v>6.5217391304347823</v>
      </c>
      <c r="AU15" s="656">
        <v>0</v>
      </c>
      <c r="AV15" s="657">
        <v>2</v>
      </c>
      <c r="AW15" s="658">
        <v>2</v>
      </c>
      <c r="AX15" s="659">
        <v>66.666666666666657</v>
      </c>
      <c r="AY15" s="646">
        <v>0</v>
      </c>
      <c r="AZ15" s="647">
        <v>1</v>
      </c>
      <c r="BA15" s="654">
        <v>1</v>
      </c>
      <c r="BB15" s="660">
        <v>7</v>
      </c>
      <c r="BC15" s="661">
        <v>12</v>
      </c>
      <c r="BD15" s="662">
        <v>19</v>
      </c>
      <c r="BE15" s="646">
        <v>1</v>
      </c>
      <c r="BF15" s="647">
        <v>1</v>
      </c>
      <c r="BG15" s="654">
        <v>2</v>
      </c>
      <c r="BH15" s="646">
        <v>0</v>
      </c>
      <c r="BI15" s="647">
        <v>0</v>
      </c>
      <c r="BJ15" s="654">
        <v>0</v>
      </c>
    </row>
    <row r="16" spans="1:62" ht="29.25" customHeight="1" x14ac:dyDescent="0.2">
      <c r="A16" s="515" t="s">
        <v>39</v>
      </c>
      <c r="B16" s="643">
        <v>957</v>
      </c>
      <c r="C16" s="644">
        <v>1437</v>
      </c>
      <c r="D16" s="645">
        <v>2394</v>
      </c>
      <c r="E16" s="646">
        <v>0</v>
      </c>
      <c r="F16" s="647">
        <v>0</v>
      </c>
      <c r="G16" s="648">
        <v>0</v>
      </c>
      <c r="H16" s="649">
        <v>809</v>
      </c>
      <c r="I16" s="647">
        <v>1221</v>
      </c>
      <c r="J16" s="648">
        <v>2030</v>
      </c>
      <c r="K16" s="649">
        <v>131</v>
      </c>
      <c r="L16" s="647">
        <v>189</v>
      </c>
      <c r="M16" s="648">
        <v>320</v>
      </c>
      <c r="N16" s="649">
        <v>2</v>
      </c>
      <c r="O16" s="647">
        <v>2</v>
      </c>
      <c r="P16" s="648">
        <v>4</v>
      </c>
      <c r="Q16" s="650">
        <v>15</v>
      </c>
      <c r="R16" s="651">
        <v>25</v>
      </c>
      <c r="S16" s="1058">
        <v>40</v>
      </c>
      <c r="T16" s="1087">
        <v>100</v>
      </c>
      <c r="U16" s="663">
        <v>100</v>
      </c>
      <c r="V16" s="1093">
        <v>100</v>
      </c>
      <c r="W16" s="652">
        <v>15</v>
      </c>
      <c r="X16" s="651">
        <v>25</v>
      </c>
      <c r="Y16" s="653">
        <v>40</v>
      </c>
      <c r="Z16" s="1101">
        <v>1.5673981191222568</v>
      </c>
      <c r="AA16" s="358">
        <v>1.7397355601948505</v>
      </c>
      <c r="AB16" s="359">
        <v>1.6708437761069339</v>
      </c>
      <c r="AC16" s="646">
        <v>14</v>
      </c>
      <c r="AD16" s="647">
        <v>25</v>
      </c>
      <c r="AE16" s="648">
        <v>39</v>
      </c>
      <c r="AF16" s="1101">
        <v>93.333333333333329</v>
      </c>
      <c r="AG16" s="358">
        <v>100</v>
      </c>
      <c r="AH16" s="359">
        <v>97.5</v>
      </c>
      <c r="AI16" s="646">
        <v>3</v>
      </c>
      <c r="AJ16" s="647">
        <v>8</v>
      </c>
      <c r="AK16" s="654">
        <v>11</v>
      </c>
      <c r="AL16" s="646">
        <v>0</v>
      </c>
      <c r="AM16" s="647">
        <v>1</v>
      </c>
      <c r="AN16" s="1066">
        <v>1</v>
      </c>
      <c r="AO16" s="357">
        <v>0</v>
      </c>
      <c r="AP16" s="358">
        <v>6.9589422407794019E-2</v>
      </c>
      <c r="AQ16" s="359">
        <v>4.1771094402673348E-2</v>
      </c>
      <c r="AR16" s="635">
        <v>0</v>
      </c>
      <c r="AS16" s="317">
        <v>4</v>
      </c>
      <c r="AT16" s="318">
        <v>2.5</v>
      </c>
      <c r="AU16" s="656">
        <v>0</v>
      </c>
      <c r="AV16" s="657">
        <v>0</v>
      </c>
      <c r="AW16" s="658">
        <v>0</v>
      </c>
      <c r="AX16" s="659">
        <v>0</v>
      </c>
      <c r="AY16" s="646">
        <v>0</v>
      </c>
      <c r="AZ16" s="647">
        <v>2</v>
      </c>
      <c r="BA16" s="654">
        <v>2</v>
      </c>
      <c r="BB16" s="660">
        <v>11</v>
      </c>
      <c r="BC16" s="661">
        <v>14</v>
      </c>
      <c r="BD16" s="662">
        <v>25</v>
      </c>
      <c r="BE16" s="646">
        <v>1</v>
      </c>
      <c r="BF16" s="647">
        <v>0</v>
      </c>
      <c r="BG16" s="654">
        <v>1</v>
      </c>
      <c r="BH16" s="646">
        <v>0</v>
      </c>
      <c r="BI16" s="647">
        <v>0</v>
      </c>
      <c r="BJ16" s="654">
        <v>0</v>
      </c>
    </row>
    <row r="17" spans="1:62" s="1130" customFormat="1" ht="29.25" customHeight="1" x14ac:dyDescent="0.2">
      <c r="A17" s="387" t="s">
        <v>219</v>
      </c>
      <c r="B17" s="388">
        <v>3942</v>
      </c>
      <c r="C17" s="389">
        <v>5677</v>
      </c>
      <c r="D17" s="390">
        <v>9619</v>
      </c>
      <c r="E17" s="388">
        <v>0</v>
      </c>
      <c r="F17" s="389">
        <v>0</v>
      </c>
      <c r="G17" s="393">
        <v>0</v>
      </c>
      <c r="H17" s="395">
        <v>3307</v>
      </c>
      <c r="I17" s="389">
        <v>4851</v>
      </c>
      <c r="J17" s="393">
        <v>8158</v>
      </c>
      <c r="K17" s="395">
        <v>562</v>
      </c>
      <c r="L17" s="389">
        <v>729</v>
      </c>
      <c r="M17" s="393">
        <v>1291</v>
      </c>
      <c r="N17" s="395">
        <v>12</v>
      </c>
      <c r="O17" s="389">
        <v>11</v>
      </c>
      <c r="P17" s="393">
        <v>23</v>
      </c>
      <c r="Q17" s="395">
        <v>61</v>
      </c>
      <c r="R17" s="389">
        <v>86</v>
      </c>
      <c r="S17" s="391">
        <v>147</v>
      </c>
      <c r="T17" s="1088">
        <v>100</v>
      </c>
      <c r="U17" s="1068">
        <v>100</v>
      </c>
      <c r="V17" s="1094">
        <v>100</v>
      </c>
      <c r="W17" s="388">
        <v>61</v>
      </c>
      <c r="X17" s="389">
        <v>86</v>
      </c>
      <c r="Y17" s="393">
        <v>147</v>
      </c>
      <c r="Z17" s="1102">
        <v>1.5474378488077116</v>
      </c>
      <c r="AA17" s="1055">
        <v>1.5148846221595913</v>
      </c>
      <c r="AB17" s="1056">
        <v>1.5282253872543923</v>
      </c>
      <c r="AC17" s="388">
        <v>58</v>
      </c>
      <c r="AD17" s="389">
        <v>85</v>
      </c>
      <c r="AE17" s="393">
        <v>143</v>
      </c>
      <c r="AF17" s="1102">
        <v>95.081967213114751</v>
      </c>
      <c r="AG17" s="1055">
        <v>98.837209302325576</v>
      </c>
      <c r="AH17" s="1056">
        <v>97.278911564625844</v>
      </c>
      <c r="AI17" s="388">
        <v>28</v>
      </c>
      <c r="AJ17" s="389">
        <v>35</v>
      </c>
      <c r="AK17" s="390">
        <v>63</v>
      </c>
      <c r="AL17" s="388">
        <v>2</v>
      </c>
      <c r="AM17" s="389">
        <v>3</v>
      </c>
      <c r="AN17" s="391">
        <v>5</v>
      </c>
      <c r="AO17" s="1054">
        <v>5.0735667174023336E-2</v>
      </c>
      <c r="AP17" s="1055">
        <v>5.2844812400915979E-2</v>
      </c>
      <c r="AQ17" s="1056">
        <v>5.1980455348788854E-2</v>
      </c>
      <c r="AR17" s="1061">
        <v>3.278688524590164</v>
      </c>
      <c r="AS17" s="1052">
        <v>3.4883720930232558</v>
      </c>
      <c r="AT17" s="1053">
        <v>3.4013605442176873</v>
      </c>
      <c r="AU17" s="388">
        <v>1</v>
      </c>
      <c r="AV17" s="389">
        <v>2</v>
      </c>
      <c r="AW17" s="389">
        <v>3</v>
      </c>
      <c r="AX17" s="392">
        <v>60</v>
      </c>
      <c r="AY17" s="388">
        <v>0</v>
      </c>
      <c r="AZ17" s="389">
        <v>3</v>
      </c>
      <c r="BA17" s="390">
        <v>3</v>
      </c>
      <c r="BB17" s="388">
        <v>28</v>
      </c>
      <c r="BC17" s="389">
        <v>44</v>
      </c>
      <c r="BD17" s="390">
        <v>72</v>
      </c>
      <c r="BE17" s="388">
        <v>3</v>
      </c>
      <c r="BF17" s="389">
        <v>1</v>
      </c>
      <c r="BG17" s="390">
        <v>4</v>
      </c>
      <c r="BH17" s="388">
        <v>0</v>
      </c>
      <c r="BI17" s="389">
        <v>0</v>
      </c>
      <c r="BJ17" s="390">
        <v>0</v>
      </c>
    </row>
    <row r="18" spans="1:62" ht="29.25" customHeight="1" x14ac:dyDescent="0.2">
      <c r="A18" s="515" t="s">
        <v>32</v>
      </c>
      <c r="B18" s="643">
        <v>2057</v>
      </c>
      <c r="C18" s="644">
        <v>3123</v>
      </c>
      <c r="D18" s="645">
        <v>5180</v>
      </c>
      <c r="E18" s="646">
        <v>0</v>
      </c>
      <c r="F18" s="647">
        <v>0</v>
      </c>
      <c r="G18" s="648">
        <v>0</v>
      </c>
      <c r="H18" s="649">
        <v>1639</v>
      </c>
      <c r="I18" s="647">
        <v>2689</v>
      </c>
      <c r="J18" s="648">
        <v>4328</v>
      </c>
      <c r="K18" s="649">
        <v>369</v>
      </c>
      <c r="L18" s="647">
        <v>373</v>
      </c>
      <c r="M18" s="648">
        <v>742</v>
      </c>
      <c r="N18" s="649">
        <v>15</v>
      </c>
      <c r="O18" s="647">
        <v>17</v>
      </c>
      <c r="P18" s="648">
        <v>32</v>
      </c>
      <c r="Q18" s="650">
        <v>34</v>
      </c>
      <c r="R18" s="651">
        <v>44</v>
      </c>
      <c r="S18" s="1058">
        <v>78</v>
      </c>
      <c r="T18" s="1087">
        <v>100</v>
      </c>
      <c r="U18" s="663">
        <v>100</v>
      </c>
      <c r="V18" s="1093">
        <v>100</v>
      </c>
      <c r="W18" s="652">
        <v>34</v>
      </c>
      <c r="X18" s="651">
        <v>44</v>
      </c>
      <c r="Y18" s="653">
        <v>78</v>
      </c>
      <c r="Z18" s="1101">
        <v>1.6528925619834711</v>
      </c>
      <c r="AA18" s="358">
        <v>1.408901697086135</v>
      </c>
      <c r="AB18" s="359">
        <v>1.5057915057915059</v>
      </c>
      <c r="AC18" s="646">
        <v>31</v>
      </c>
      <c r="AD18" s="647">
        <v>41</v>
      </c>
      <c r="AE18" s="648">
        <v>72</v>
      </c>
      <c r="AF18" s="1101">
        <v>91.17647058823529</v>
      </c>
      <c r="AG18" s="358">
        <v>93.181818181818173</v>
      </c>
      <c r="AH18" s="359">
        <v>92.307692307692307</v>
      </c>
      <c r="AI18" s="646">
        <v>11</v>
      </c>
      <c r="AJ18" s="647">
        <v>10</v>
      </c>
      <c r="AK18" s="654">
        <v>21</v>
      </c>
      <c r="AL18" s="646">
        <v>1</v>
      </c>
      <c r="AM18" s="647">
        <v>1</v>
      </c>
      <c r="AN18" s="1066">
        <v>2</v>
      </c>
      <c r="AO18" s="357">
        <v>4.8614487117160911E-2</v>
      </c>
      <c r="AP18" s="358">
        <v>3.2020493115593976E-2</v>
      </c>
      <c r="AQ18" s="359">
        <v>3.8610038610038609E-2</v>
      </c>
      <c r="AR18" s="635">
        <v>2.9411764705882351</v>
      </c>
      <c r="AS18" s="317">
        <v>2.2727272727272729</v>
      </c>
      <c r="AT18" s="318">
        <v>2.5641025641025639</v>
      </c>
      <c r="AU18" s="656">
        <v>1</v>
      </c>
      <c r="AV18" s="657">
        <v>1</v>
      </c>
      <c r="AW18" s="658">
        <v>2</v>
      </c>
      <c r="AX18" s="659">
        <v>100</v>
      </c>
      <c r="AY18" s="646">
        <v>1</v>
      </c>
      <c r="AZ18" s="647">
        <v>0</v>
      </c>
      <c r="BA18" s="654">
        <v>1</v>
      </c>
      <c r="BB18" s="660">
        <v>18</v>
      </c>
      <c r="BC18" s="661">
        <v>30</v>
      </c>
      <c r="BD18" s="662">
        <v>48</v>
      </c>
      <c r="BE18" s="646">
        <v>2</v>
      </c>
      <c r="BF18" s="647">
        <v>1</v>
      </c>
      <c r="BG18" s="654">
        <v>3</v>
      </c>
      <c r="BH18" s="646">
        <v>1</v>
      </c>
      <c r="BI18" s="647">
        <v>2</v>
      </c>
      <c r="BJ18" s="654">
        <v>3</v>
      </c>
    </row>
    <row r="19" spans="1:62" ht="29.25" customHeight="1" x14ac:dyDescent="0.2">
      <c r="A19" s="515" t="s">
        <v>43</v>
      </c>
      <c r="B19" s="643">
        <v>471</v>
      </c>
      <c r="C19" s="644">
        <v>533</v>
      </c>
      <c r="D19" s="645">
        <v>1004</v>
      </c>
      <c r="E19" s="646">
        <v>0</v>
      </c>
      <c r="F19" s="647">
        <v>0</v>
      </c>
      <c r="G19" s="648">
        <v>0</v>
      </c>
      <c r="H19" s="649">
        <v>413</v>
      </c>
      <c r="I19" s="647">
        <v>474</v>
      </c>
      <c r="J19" s="648">
        <v>887</v>
      </c>
      <c r="K19" s="649">
        <v>51</v>
      </c>
      <c r="L19" s="647">
        <v>51</v>
      </c>
      <c r="M19" s="648">
        <v>102</v>
      </c>
      <c r="N19" s="649">
        <v>0</v>
      </c>
      <c r="O19" s="647">
        <v>0</v>
      </c>
      <c r="P19" s="648">
        <v>0</v>
      </c>
      <c r="Q19" s="650">
        <v>7</v>
      </c>
      <c r="R19" s="651">
        <v>8</v>
      </c>
      <c r="S19" s="1058">
        <v>15</v>
      </c>
      <c r="T19" s="1087">
        <v>100</v>
      </c>
      <c r="U19" s="663">
        <v>100</v>
      </c>
      <c r="V19" s="1093">
        <v>100</v>
      </c>
      <c r="W19" s="652">
        <v>7</v>
      </c>
      <c r="X19" s="651">
        <v>8</v>
      </c>
      <c r="Y19" s="653">
        <v>15</v>
      </c>
      <c r="Z19" s="1101">
        <v>1.48619957537155</v>
      </c>
      <c r="AA19" s="358">
        <v>1.5009380863039399</v>
      </c>
      <c r="AB19" s="359">
        <v>1.4940239043824701</v>
      </c>
      <c r="AC19" s="646">
        <v>7</v>
      </c>
      <c r="AD19" s="647">
        <v>8</v>
      </c>
      <c r="AE19" s="648">
        <v>15</v>
      </c>
      <c r="AF19" s="1101">
        <v>100</v>
      </c>
      <c r="AG19" s="358">
        <v>100</v>
      </c>
      <c r="AH19" s="359">
        <v>100</v>
      </c>
      <c r="AI19" s="646">
        <v>3</v>
      </c>
      <c r="AJ19" s="647">
        <v>4</v>
      </c>
      <c r="AK19" s="654">
        <v>7</v>
      </c>
      <c r="AL19" s="646">
        <v>0</v>
      </c>
      <c r="AM19" s="647">
        <v>0</v>
      </c>
      <c r="AN19" s="1066">
        <v>0</v>
      </c>
      <c r="AO19" s="357">
        <v>0</v>
      </c>
      <c r="AP19" s="358">
        <v>0</v>
      </c>
      <c r="AQ19" s="359">
        <v>0</v>
      </c>
      <c r="AR19" s="635">
        <v>0</v>
      </c>
      <c r="AS19" s="317">
        <v>0</v>
      </c>
      <c r="AT19" s="318">
        <v>0</v>
      </c>
      <c r="AU19" s="656">
        <v>0</v>
      </c>
      <c r="AV19" s="657">
        <v>0</v>
      </c>
      <c r="AW19" s="658">
        <v>0</v>
      </c>
      <c r="AX19" s="659" t="s">
        <v>258</v>
      </c>
      <c r="AY19" s="646">
        <v>1</v>
      </c>
      <c r="AZ19" s="647">
        <v>0</v>
      </c>
      <c r="BA19" s="654">
        <v>1</v>
      </c>
      <c r="BB19" s="660">
        <v>3</v>
      </c>
      <c r="BC19" s="661">
        <v>4</v>
      </c>
      <c r="BD19" s="662">
        <v>7</v>
      </c>
      <c r="BE19" s="646">
        <v>0</v>
      </c>
      <c r="BF19" s="647">
        <v>0</v>
      </c>
      <c r="BG19" s="654">
        <v>0</v>
      </c>
      <c r="BH19" s="646">
        <v>0</v>
      </c>
      <c r="BI19" s="647">
        <v>0</v>
      </c>
      <c r="BJ19" s="654">
        <v>0</v>
      </c>
    </row>
    <row r="20" spans="1:62" s="1130" customFormat="1" ht="29.25" customHeight="1" x14ac:dyDescent="0.2">
      <c r="A20" s="387" t="s">
        <v>220</v>
      </c>
      <c r="B20" s="388">
        <v>2528</v>
      </c>
      <c r="C20" s="389">
        <v>3656</v>
      </c>
      <c r="D20" s="390">
        <v>6184</v>
      </c>
      <c r="E20" s="388">
        <v>0</v>
      </c>
      <c r="F20" s="389">
        <v>0</v>
      </c>
      <c r="G20" s="393">
        <v>0</v>
      </c>
      <c r="H20" s="395">
        <v>2052</v>
      </c>
      <c r="I20" s="389">
        <v>3163</v>
      </c>
      <c r="J20" s="393">
        <v>5215</v>
      </c>
      <c r="K20" s="395">
        <v>420</v>
      </c>
      <c r="L20" s="389">
        <v>424</v>
      </c>
      <c r="M20" s="393">
        <v>844</v>
      </c>
      <c r="N20" s="395">
        <v>15</v>
      </c>
      <c r="O20" s="389">
        <v>17</v>
      </c>
      <c r="P20" s="393">
        <v>32</v>
      </c>
      <c r="Q20" s="395">
        <v>41</v>
      </c>
      <c r="R20" s="389">
        <v>52</v>
      </c>
      <c r="S20" s="391">
        <v>93</v>
      </c>
      <c r="T20" s="1088">
        <v>100</v>
      </c>
      <c r="U20" s="1068">
        <v>100</v>
      </c>
      <c r="V20" s="1094">
        <v>100</v>
      </c>
      <c r="W20" s="388">
        <v>41</v>
      </c>
      <c r="X20" s="389">
        <v>52</v>
      </c>
      <c r="Y20" s="393">
        <v>93</v>
      </c>
      <c r="Z20" s="1102">
        <v>1.6218354430379747</v>
      </c>
      <c r="AA20" s="1055">
        <v>1.4223194748358863</v>
      </c>
      <c r="AB20" s="1056">
        <v>1.5038809831824063</v>
      </c>
      <c r="AC20" s="388">
        <v>38</v>
      </c>
      <c r="AD20" s="389">
        <v>49</v>
      </c>
      <c r="AE20" s="393">
        <v>87</v>
      </c>
      <c r="AF20" s="1102">
        <v>92.682926829268297</v>
      </c>
      <c r="AG20" s="1055">
        <v>94.230769230769226</v>
      </c>
      <c r="AH20" s="1056">
        <v>93.548387096774192</v>
      </c>
      <c r="AI20" s="388">
        <v>14</v>
      </c>
      <c r="AJ20" s="389">
        <v>14</v>
      </c>
      <c r="AK20" s="390">
        <v>28</v>
      </c>
      <c r="AL20" s="388">
        <v>1</v>
      </c>
      <c r="AM20" s="389">
        <v>1</v>
      </c>
      <c r="AN20" s="391">
        <v>2</v>
      </c>
      <c r="AO20" s="1054">
        <v>3.9556962025316458E-2</v>
      </c>
      <c r="AP20" s="1055">
        <v>2.7352297592997812E-2</v>
      </c>
      <c r="AQ20" s="1056">
        <v>3.2341526520051747E-2</v>
      </c>
      <c r="AR20" s="1061">
        <v>2.4390243902439024</v>
      </c>
      <c r="AS20" s="1052">
        <v>1.9230769230769231</v>
      </c>
      <c r="AT20" s="1053">
        <v>2.1505376344086025</v>
      </c>
      <c r="AU20" s="388">
        <v>1</v>
      </c>
      <c r="AV20" s="389">
        <v>1</v>
      </c>
      <c r="AW20" s="389">
        <v>2</v>
      </c>
      <c r="AX20" s="392">
        <v>100</v>
      </c>
      <c r="AY20" s="388">
        <v>2</v>
      </c>
      <c r="AZ20" s="389">
        <v>0</v>
      </c>
      <c r="BA20" s="390">
        <v>2</v>
      </c>
      <c r="BB20" s="388">
        <v>21</v>
      </c>
      <c r="BC20" s="389">
        <v>34</v>
      </c>
      <c r="BD20" s="390">
        <v>55</v>
      </c>
      <c r="BE20" s="388">
        <v>2</v>
      </c>
      <c r="BF20" s="389">
        <v>1</v>
      </c>
      <c r="BG20" s="390">
        <v>3</v>
      </c>
      <c r="BH20" s="388">
        <v>1</v>
      </c>
      <c r="BI20" s="389">
        <v>2</v>
      </c>
      <c r="BJ20" s="390">
        <v>3</v>
      </c>
    </row>
    <row r="21" spans="1:62" ht="29.25" customHeight="1" x14ac:dyDescent="0.2">
      <c r="A21" s="515" t="s">
        <v>27</v>
      </c>
      <c r="B21" s="643">
        <v>838</v>
      </c>
      <c r="C21" s="644">
        <v>1107</v>
      </c>
      <c r="D21" s="645">
        <v>1945</v>
      </c>
      <c r="E21" s="646">
        <v>0</v>
      </c>
      <c r="F21" s="647">
        <v>0</v>
      </c>
      <c r="G21" s="648">
        <v>0</v>
      </c>
      <c r="H21" s="649">
        <v>681</v>
      </c>
      <c r="I21" s="647">
        <v>916</v>
      </c>
      <c r="J21" s="648">
        <v>1597</v>
      </c>
      <c r="K21" s="649">
        <v>146</v>
      </c>
      <c r="L21" s="647">
        <v>172</v>
      </c>
      <c r="M21" s="648">
        <v>318</v>
      </c>
      <c r="N21" s="649">
        <v>2</v>
      </c>
      <c r="O21" s="647">
        <v>0</v>
      </c>
      <c r="P21" s="648">
        <v>2</v>
      </c>
      <c r="Q21" s="650">
        <v>9</v>
      </c>
      <c r="R21" s="651">
        <v>19</v>
      </c>
      <c r="S21" s="1058">
        <v>28</v>
      </c>
      <c r="T21" s="1087">
        <v>100</v>
      </c>
      <c r="U21" s="663">
        <v>100</v>
      </c>
      <c r="V21" s="1093">
        <v>100</v>
      </c>
      <c r="W21" s="652">
        <v>9</v>
      </c>
      <c r="X21" s="651">
        <v>19</v>
      </c>
      <c r="Y21" s="653">
        <v>28</v>
      </c>
      <c r="Z21" s="1101">
        <v>1.0739856801909307</v>
      </c>
      <c r="AA21" s="358">
        <v>1.7163504968383017</v>
      </c>
      <c r="AB21" s="359">
        <v>1.4395886889460154</v>
      </c>
      <c r="AC21" s="646">
        <v>7</v>
      </c>
      <c r="AD21" s="647">
        <v>18</v>
      </c>
      <c r="AE21" s="648">
        <v>25</v>
      </c>
      <c r="AF21" s="1101">
        <v>77.777777777777786</v>
      </c>
      <c r="AG21" s="358">
        <v>94.73684210526315</v>
      </c>
      <c r="AH21" s="359">
        <v>89.285714285714292</v>
      </c>
      <c r="AI21" s="646">
        <v>1</v>
      </c>
      <c r="AJ21" s="647">
        <v>2</v>
      </c>
      <c r="AK21" s="654">
        <v>3</v>
      </c>
      <c r="AL21" s="646">
        <v>1</v>
      </c>
      <c r="AM21" s="647">
        <v>0</v>
      </c>
      <c r="AN21" s="1066">
        <v>1</v>
      </c>
      <c r="AO21" s="357">
        <v>0.11933174224343676</v>
      </c>
      <c r="AP21" s="358">
        <v>0</v>
      </c>
      <c r="AQ21" s="359">
        <v>5.1413881748071974E-2</v>
      </c>
      <c r="AR21" s="635">
        <v>11.111111111111111</v>
      </c>
      <c r="AS21" s="317">
        <v>0</v>
      </c>
      <c r="AT21" s="318">
        <v>3.5714285714285712</v>
      </c>
      <c r="AU21" s="656">
        <v>0</v>
      </c>
      <c r="AV21" s="657">
        <v>0</v>
      </c>
      <c r="AW21" s="658">
        <v>0</v>
      </c>
      <c r="AX21" s="659">
        <v>0</v>
      </c>
      <c r="AY21" s="646">
        <v>0</v>
      </c>
      <c r="AZ21" s="647">
        <v>0</v>
      </c>
      <c r="BA21" s="654">
        <v>0</v>
      </c>
      <c r="BB21" s="660">
        <v>5</v>
      </c>
      <c r="BC21" s="661">
        <v>16</v>
      </c>
      <c r="BD21" s="662">
        <v>21</v>
      </c>
      <c r="BE21" s="646">
        <v>1</v>
      </c>
      <c r="BF21" s="647">
        <v>1</v>
      </c>
      <c r="BG21" s="654">
        <v>2</v>
      </c>
      <c r="BH21" s="646">
        <v>1</v>
      </c>
      <c r="BI21" s="647">
        <v>0</v>
      </c>
      <c r="BJ21" s="654">
        <v>1</v>
      </c>
    </row>
    <row r="22" spans="1:62" ht="29.25" customHeight="1" x14ac:dyDescent="0.2">
      <c r="A22" s="515" t="s">
        <v>28</v>
      </c>
      <c r="B22" s="643">
        <v>1786</v>
      </c>
      <c r="C22" s="644">
        <v>2361</v>
      </c>
      <c r="D22" s="645">
        <v>4147</v>
      </c>
      <c r="E22" s="646">
        <v>0</v>
      </c>
      <c r="F22" s="647">
        <v>0</v>
      </c>
      <c r="G22" s="648">
        <v>0</v>
      </c>
      <c r="H22" s="649">
        <v>1501</v>
      </c>
      <c r="I22" s="647">
        <v>2045</v>
      </c>
      <c r="J22" s="648">
        <v>3546</v>
      </c>
      <c r="K22" s="649">
        <v>244</v>
      </c>
      <c r="L22" s="647">
        <v>290</v>
      </c>
      <c r="M22" s="648">
        <v>534</v>
      </c>
      <c r="N22" s="649">
        <v>7</v>
      </c>
      <c r="O22" s="647">
        <v>2</v>
      </c>
      <c r="P22" s="648">
        <v>9</v>
      </c>
      <c r="Q22" s="650">
        <v>34</v>
      </c>
      <c r="R22" s="651">
        <v>24</v>
      </c>
      <c r="S22" s="1058">
        <v>58</v>
      </c>
      <c r="T22" s="1087">
        <v>100</v>
      </c>
      <c r="U22" s="663">
        <v>100</v>
      </c>
      <c r="V22" s="1093">
        <v>100</v>
      </c>
      <c r="W22" s="652">
        <v>34</v>
      </c>
      <c r="X22" s="651">
        <v>24</v>
      </c>
      <c r="Y22" s="653">
        <v>58</v>
      </c>
      <c r="Z22" s="1101">
        <v>1.9036954087346025</v>
      </c>
      <c r="AA22" s="358">
        <v>1.0165184243964422</v>
      </c>
      <c r="AB22" s="359">
        <v>1.3986013986013985</v>
      </c>
      <c r="AC22" s="646">
        <v>32</v>
      </c>
      <c r="AD22" s="647">
        <v>23</v>
      </c>
      <c r="AE22" s="648">
        <v>55</v>
      </c>
      <c r="AF22" s="1101">
        <v>94.117647058823522</v>
      </c>
      <c r="AG22" s="358">
        <v>95.833333333333343</v>
      </c>
      <c r="AH22" s="359">
        <v>94.827586206896555</v>
      </c>
      <c r="AI22" s="646">
        <v>7</v>
      </c>
      <c r="AJ22" s="647">
        <v>5</v>
      </c>
      <c r="AK22" s="654">
        <v>12</v>
      </c>
      <c r="AL22" s="646">
        <v>1</v>
      </c>
      <c r="AM22" s="647">
        <v>2</v>
      </c>
      <c r="AN22" s="1066">
        <v>3</v>
      </c>
      <c r="AO22" s="357">
        <v>5.5991041433370664E-2</v>
      </c>
      <c r="AP22" s="358">
        <v>8.4709868699703511E-2</v>
      </c>
      <c r="AQ22" s="359">
        <v>7.2341451651796479E-2</v>
      </c>
      <c r="AR22" s="635">
        <v>2.9411764705882351</v>
      </c>
      <c r="AS22" s="317">
        <v>8.3333333333333321</v>
      </c>
      <c r="AT22" s="318">
        <v>5.1724137931034484</v>
      </c>
      <c r="AU22" s="656">
        <v>1</v>
      </c>
      <c r="AV22" s="657">
        <v>2</v>
      </c>
      <c r="AW22" s="658">
        <v>3</v>
      </c>
      <c r="AX22" s="659">
        <v>100</v>
      </c>
      <c r="AY22" s="646">
        <v>0</v>
      </c>
      <c r="AZ22" s="647">
        <v>0</v>
      </c>
      <c r="BA22" s="654">
        <v>0</v>
      </c>
      <c r="BB22" s="660">
        <v>24</v>
      </c>
      <c r="BC22" s="661">
        <v>16</v>
      </c>
      <c r="BD22" s="662">
        <v>40</v>
      </c>
      <c r="BE22" s="646">
        <v>1</v>
      </c>
      <c r="BF22" s="647">
        <v>1</v>
      </c>
      <c r="BG22" s="654">
        <v>2</v>
      </c>
      <c r="BH22" s="646">
        <v>1</v>
      </c>
      <c r="BI22" s="647">
        <v>0</v>
      </c>
      <c r="BJ22" s="654">
        <v>1</v>
      </c>
    </row>
    <row r="23" spans="1:62" ht="29.25" customHeight="1" x14ac:dyDescent="0.2">
      <c r="A23" s="549" t="s">
        <v>44</v>
      </c>
      <c r="B23" s="664">
        <v>493</v>
      </c>
      <c r="C23" s="665">
        <v>594</v>
      </c>
      <c r="D23" s="666">
        <v>1087</v>
      </c>
      <c r="E23" s="667">
        <v>0</v>
      </c>
      <c r="F23" s="668">
        <v>0</v>
      </c>
      <c r="G23" s="669">
        <v>0</v>
      </c>
      <c r="H23" s="670">
        <v>416</v>
      </c>
      <c r="I23" s="668">
        <v>490</v>
      </c>
      <c r="J23" s="669">
        <v>906</v>
      </c>
      <c r="K23" s="670">
        <v>67</v>
      </c>
      <c r="L23" s="668">
        <v>96</v>
      </c>
      <c r="M23" s="669">
        <v>163</v>
      </c>
      <c r="N23" s="670">
        <v>0</v>
      </c>
      <c r="O23" s="668">
        <v>1</v>
      </c>
      <c r="P23" s="669">
        <v>1</v>
      </c>
      <c r="Q23" s="671">
        <v>10</v>
      </c>
      <c r="R23" s="672">
        <v>7</v>
      </c>
      <c r="S23" s="1059">
        <v>17</v>
      </c>
      <c r="T23" s="1087">
        <v>100</v>
      </c>
      <c r="U23" s="663">
        <v>100</v>
      </c>
      <c r="V23" s="1093">
        <v>100</v>
      </c>
      <c r="W23" s="673">
        <v>10</v>
      </c>
      <c r="X23" s="672">
        <v>7</v>
      </c>
      <c r="Y23" s="674">
        <v>17</v>
      </c>
      <c r="Z23" s="1101">
        <v>2.028397565922921</v>
      </c>
      <c r="AA23" s="358">
        <v>1.1784511784511784</v>
      </c>
      <c r="AB23" s="359">
        <v>1.5639374425023</v>
      </c>
      <c r="AC23" s="667">
        <v>10</v>
      </c>
      <c r="AD23" s="668">
        <v>7</v>
      </c>
      <c r="AE23" s="669">
        <v>17</v>
      </c>
      <c r="AF23" s="1101">
        <v>100</v>
      </c>
      <c r="AG23" s="358">
        <v>100</v>
      </c>
      <c r="AH23" s="359">
        <v>100</v>
      </c>
      <c r="AI23" s="667">
        <v>4</v>
      </c>
      <c r="AJ23" s="668">
        <v>0</v>
      </c>
      <c r="AK23" s="675">
        <v>4</v>
      </c>
      <c r="AL23" s="667">
        <v>1</v>
      </c>
      <c r="AM23" s="668">
        <v>0</v>
      </c>
      <c r="AN23" s="1067">
        <v>1</v>
      </c>
      <c r="AO23" s="357">
        <v>0.20283975659229209</v>
      </c>
      <c r="AP23" s="358">
        <v>0</v>
      </c>
      <c r="AQ23" s="359">
        <v>9.1996320147194111E-2</v>
      </c>
      <c r="AR23" s="635">
        <v>10</v>
      </c>
      <c r="AS23" s="317">
        <v>0</v>
      </c>
      <c r="AT23" s="318">
        <v>5.8823529411764701</v>
      </c>
      <c r="AU23" s="676">
        <v>1</v>
      </c>
      <c r="AV23" s="677">
        <v>0</v>
      </c>
      <c r="AW23" s="678">
        <v>1</v>
      </c>
      <c r="AX23" s="659">
        <v>100</v>
      </c>
      <c r="AY23" s="667">
        <v>0</v>
      </c>
      <c r="AZ23" s="668">
        <v>0</v>
      </c>
      <c r="BA23" s="675">
        <v>0</v>
      </c>
      <c r="BB23" s="679">
        <v>5</v>
      </c>
      <c r="BC23" s="680">
        <v>7</v>
      </c>
      <c r="BD23" s="681">
        <v>12</v>
      </c>
      <c r="BE23" s="667">
        <v>0</v>
      </c>
      <c r="BF23" s="668">
        <v>0</v>
      </c>
      <c r="BG23" s="675">
        <v>0</v>
      </c>
      <c r="BH23" s="667">
        <v>0</v>
      </c>
      <c r="BI23" s="668">
        <v>0</v>
      </c>
      <c r="BJ23" s="675">
        <v>0</v>
      </c>
    </row>
    <row r="24" spans="1:62" s="1130" customFormat="1" ht="29.25" customHeight="1" x14ac:dyDescent="0.2">
      <c r="A24" s="387" t="s">
        <v>225</v>
      </c>
      <c r="B24" s="388">
        <v>3117</v>
      </c>
      <c r="C24" s="389">
        <v>4062</v>
      </c>
      <c r="D24" s="390">
        <v>7179</v>
      </c>
      <c r="E24" s="388">
        <v>0</v>
      </c>
      <c r="F24" s="389">
        <v>0</v>
      </c>
      <c r="G24" s="393">
        <v>0</v>
      </c>
      <c r="H24" s="395">
        <v>2598</v>
      </c>
      <c r="I24" s="389">
        <v>3451</v>
      </c>
      <c r="J24" s="393">
        <v>6049</v>
      </c>
      <c r="K24" s="395">
        <v>457</v>
      </c>
      <c r="L24" s="389">
        <v>558</v>
      </c>
      <c r="M24" s="393">
        <v>1015</v>
      </c>
      <c r="N24" s="395">
        <v>9</v>
      </c>
      <c r="O24" s="389">
        <v>3</v>
      </c>
      <c r="P24" s="393">
        <v>12</v>
      </c>
      <c r="Q24" s="395">
        <v>53</v>
      </c>
      <c r="R24" s="389">
        <v>50</v>
      </c>
      <c r="S24" s="391">
        <v>103</v>
      </c>
      <c r="T24" s="1088">
        <v>100</v>
      </c>
      <c r="U24" s="1068">
        <v>100</v>
      </c>
      <c r="V24" s="1094">
        <v>100</v>
      </c>
      <c r="W24" s="388">
        <v>53</v>
      </c>
      <c r="X24" s="389">
        <v>50</v>
      </c>
      <c r="Y24" s="393">
        <v>103</v>
      </c>
      <c r="Z24" s="1102">
        <v>1.700352903432788</v>
      </c>
      <c r="AA24" s="1055">
        <v>1.2309207287050714</v>
      </c>
      <c r="AB24" s="1056">
        <v>1.4347402145145562</v>
      </c>
      <c r="AC24" s="388">
        <v>49</v>
      </c>
      <c r="AD24" s="389">
        <v>48</v>
      </c>
      <c r="AE24" s="393">
        <v>97</v>
      </c>
      <c r="AF24" s="1102">
        <v>92.452830188679243</v>
      </c>
      <c r="AG24" s="1055">
        <v>96</v>
      </c>
      <c r="AH24" s="1056">
        <v>94.174757281553397</v>
      </c>
      <c r="AI24" s="388">
        <v>12</v>
      </c>
      <c r="AJ24" s="389">
        <v>7</v>
      </c>
      <c r="AK24" s="390">
        <v>19</v>
      </c>
      <c r="AL24" s="388">
        <v>3</v>
      </c>
      <c r="AM24" s="389">
        <v>2</v>
      </c>
      <c r="AN24" s="391">
        <v>5</v>
      </c>
      <c r="AO24" s="1054">
        <v>9.6246390760346495E-2</v>
      </c>
      <c r="AP24" s="1055">
        <v>4.9236829148202862E-2</v>
      </c>
      <c r="AQ24" s="1056">
        <v>6.9647583228861956E-2</v>
      </c>
      <c r="AR24" s="1061">
        <v>5.6603773584905666</v>
      </c>
      <c r="AS24" s="1052">
        <v>4</v>
      </c>
      <c r="AT24" s="1053">
        <v>4.8543689320388346</v>
      </c>
      <c r="AU24" s="388">
        <v>2</v>
      </c>
      <c r="AV24" s="389">
        <v>2</v>
      </c>
      <c r="AW24" s="389">
        <v>4</v>
      </c>
      <c r="AX24" s="392">
        <v>80</v>
      </c>
      <c r="AY24" s="388">
        <v>0</v>
      </c>
      <c r="AZ24" s="389">
        <v>0</v>
      </c>
      <c r="BA24" s="390">
        <v>0</v>
      </c>
      <c r="BB24" s="388">
        <v>34</v>
      </c>
      <c r="BC24" s="389">
        <v>39</v>
      </c>
      <c r="BD24" s="390">
        <v>73</v>
      </c>
      <c r="BE24" s="388">
        <v>2</v>
      </c>
      <c r="BF24" s="389">
        <v>2</v>
      </c>
      <c r="BG24" s="390">
        <v>4</v>
      </c>
      <c r="BH24" s="388">
        <v>2</v>
      </c>
      <c r="BI24" s="389">
        <v>0</v>
      </c>
      <c r="BJ24" s="390">
        <v>2</v>
      </c>
    </row>
    <row r="25" spans="1:62" ht="29.25" customHeight="1" x14ac:dyDescent="0.2">
      <c r="A25" s="515" t="s">
        <v>34</v>
      </c>
      <c r="B25" s="643">
        <v>1427</v>
      </c>
      <c r="C25" s="644">
        <v>2278</v>
      </c>
      <c r="D25" s="645">
        <v>3705</v>
      </c>
      <c r="E25" s="646">
        <v>0</v>
      </c>
      <c r="F25" s="647">
        <v>0</v>
      </c>
      <c r="G25" s="648">
        <v>0</v>
      </c>
      <c r="H25" s="649">
        <v>1255</v>
      </c>
      <c r="I25" s="647">
        <v>2076</v>
      </c>
      <c r="J25" s="648">
        <v>3331</v>
      </c>
      <c r="K25" s="649">
        <v>162</v>
      </c>
      <c r="L25" s="647">
        <v>179</v>
      </c>
      <c r="M25" s="648">
        <v>341</v>
      </c>
      <c r="N25" s="649">
        <v>4</v>
      </c>
      <c r="O25" s="647">
        <v>2</v>
      </c>
      <c r="P25" s="648">
        <v>6</v>
      </c>
      <c r="Q25" s="650">
        <v>6</v>
      </c>
      <c r="R25" s="651">
        <v>21</v>
      </c>
      <c r="S25" s="1058">
        <v>27</v>
      </c>
      <c r="T25" s="1087">
        <v>100</v>
      </c>
      <c r="U25" s="663">
        <v>100</v>
      </c>
      <c r="V25" s="1093">
        <v>100</v>
      </c>
      <c r="W25" s="652">
        <v>6</v>
      </c>
      <c r="X25" s="651">
        <v>21</v>
      </c>
      <c r="Y25" s="653">
        <v>27</v>
      </c>
      <c r="Z25" s="1101">
        <v>0.42046250875963564</v>
      </c>
      <c r="AA25" s="358">
        <v>0.92186128182616334</v>
      </c>
      <c r="AB25" s="359">
        <v>0.72874493927125505</v>
      </c>
      <c r="AC25" s="646">
        <v>5</v>
      </c>
      <c r="AD25" s="647">
        <v>20</v>
      </c>
      <c r="AE25" s="648">
        <v>25</v>
      </c>
      <c r="AF25" s="1101">
        <v>83.333333333333343</v>
      </c>
      <c r="AG25" s="358">
        <v>95.238095238095227</v>
      </c>
      <c r="AH25" s="359">
        <v>92.592592592592595</v>
      </c>
      <c r="AI25" s="646">
        <v>1</v>
      </c>
      <c r="AJ25" s="647">
        <v>5</v>
      </c>
      <c r="AK25" s="654">
        <v>6</v>
      </c>
      <c r="AL25" s="646">
        <v>0</v>
      </c>
      <c r="AM25" s="647">
        <v>1</v>
      </c>
      <c r="AN25" s="1066">
        <v>1</v>
      </c>
      <c r="AO25" s="357">
        <v>0</v>
      </c>
      <c r="AP25" s="358">
        <v>4.3898156277436345E-2</v>
      </c>
      <c r="AQ25" s="359">
        <v>2.6990553306342778E-2</v>
      </c>
      <c r="AR25" s="635">
        <v>0</v>
      </c>
      <c r="AS25" s="317">
        <v>4.7619047619047619</v>
      </c>
      <c r="AT25" s="318">
        <v>3.7037037037037033</v>
      </c>
      <c r="AU25" s="656">
        <v>0</v>
      </c>
      <c r="AV25" s="657">
        <v>0</v>
      </c>
      <c r="AW25" s="658">
        <v>0</v>
      </c>
      <c r="AX25" s="659">
        <v>0</v>
      </c>
      <c r="AY25" s="646">
        <v>0</v>
      </c>
      <c r="AZ25" s="647">
        <v>1</v>
      </c>
      <c r="BA25" s="654">
        <v>1</v>
      </c>
      <c r="BB25" s="660">
        <v>4</v>
      </c>
      <c r="BC25" s="661">
        <v>13</v>
      </c>
      <c r="BD25" s="662">
        <v>17</v>
      </c>
      <c r="BE25" s="646">
        <v>0</v>
      </c>
      <c r="BF25" s="647">
        <v>0</v>
      </c>
      <c r="BG25" s="654">
        <v>0</v>
      </c>
      <c r="BH25" s="646">
        <v>1</v>
      </c>
      <c r="BI25" s="647">
        <v>1</v>
      </c>
      <c r="BJ25" s="654">
        <v>2</v>
      </c>
    </row>
    <row r="26" spans="1:62" ht="29.25" customHeight="1" x14ac:dyDescent="0.2">
      <c r="A26" s="515" t="s">
        <v>68</v>
      </c>
      <c r="B26" s="643">
        <v>298</v>
      </c>
      <c r="C26" s="644">
        <v>489</v>
      </c>
      <c r="D26" s="645">
        <v>787</v>
      </c>
      <c r="E26" s="646">
        <v>0</v>
      </c>
      <c r="F26" s="647">
        <v>0</v>
      </c>
      <c r="G26" s="648">
        <v>0</v>
      </c>
      <c r="H26" s="649">
        <v>241</v>
      </c>
      <c r="I26" s="647">
        <v>419</v>
      </c>
      <c r="J26" s="648">
        <v>660</v>
      </c>
      <c r="K26" s="649">
        <v>53</v>
      </c>
      <c r="L26" s="647">
        <v>57</v>
      </c>
      <c r="M26" s="648">
        <v>110</v>
      </c>
      <c r="N26" s="649">
        <v>0</v>
      </c>
      <c r="O26" s="647">
        <v>2</v>
      </c>
      <c r="P26" s="648">
        <v>2</v>
      </c>
      <c r="Q26" s="650">
        <v>4</v>
      </c>
      <c r="R26" s="651">
        <v>11</v>
      </c>
      <c r="S26" s="1058">
        <v>15</v>
      </c>
      <c r="T26" s="1087">
        <v>100</v>
      </c>
      <c r="U26" s="663">
        <v>100</v>
      </c>
      <c r="V26" s="1093">
        <v>100</v>
      </c>
      <c r="W26" s="652">
        <v>4</v>
      </c>
      <c r="X26" s="651">
        <v>11</v>
      </c>
      <c r="Y26" s="653">
        <v>15</v>
      </c>
      <c r="Z26" s="1101">
        <v>1.3422818791946309</v>
      </c>
      <c r="AA26" s="358">
        <v>2.2494887525562373</v>
      </c>
      <c r="AB26" s="359">
        <v>1.9059720457433291</v>
      </c>
      <c r="AC26" s="646">
        <v>4</v>
      </c>
      <c r="AD26" s="647">
        <v>11</v>
      </c>
      <c r="AE26" s="648">
        <v>15</v>
      </c>
      <c r="AF26" s="1101">
        <v>100</v>
      </c>
      <c r="AG26" s="358">
        <v>100</v>
      </c>
      <c r="AH26" s="359">
        <v>100</v>
      </c>
      <c r="AI26" s="646">
        <v>0</v>
      </c>
      <c r="AJ26" s="647">
        <v>3</v>
      </c>
      <c r="AK26" s="654">
        <v>3</v>
      </c>
      <c r="AL26" s="646">
        <v>0</v>
      </c>
      <c r="AM26" s="647">
        <v>0</v>
      </c>
      <c r="AN26" s="1066">
        <v>0</v>
      </c>
      <c r="AO26" s="357">
        <v>0</v>
      </c>
      <c r="AP26" s="358">
        <v>0</v>
      </c>
      <c r="AQ26" s="359">
        <v>0</v>
      </c>
      <c r="AR26" s="635">
        <v>0</v>
      </c>
      <c r="AS26" s="317">
        <v>0</v>
      </c>
      <c r="AT26" s="318">
        <v>0</v>
      </c>
      <c r="AU26" s="656">
        <v>0</v>
      </c>
      <c r="AV26" s="657">
        <v>0</v>
      </c>
      <c r="AW26" s="658">
        <v>0</v>
      </c>
      <c r="AX26" s="659" t="s">
        <v>258</v>
      </c>
      <c r="AY26" s="646">
        <v>0</v>
      </c>
      <c r="AZ26" s="647">
        <v>1</v>
      </c>
      <c r="BA26" s="654">
        <v>1</v>
      </c>
      <c r="BB26" s="660">
        <v>4</v>
      </c>
      <c r="BC26" s="661">
        <v>7</v>
      </c>
      <c r="BD26" s="662">
        <v>11</v>
      </c>
      <c r="BE26" s="646">
        <v>0</v>
      </c>
      <c r="BF26" s="647">
        <v>0</v>
      </c>
      <c r="BG26" s="654">
        <v>0</v>
      </c>
      <c r="BH26" s="646">
        <v>0</v>
      </c>
      <c r="BI26" s="647">
        <v>0</v>
      </c>
      <c r="BJ26" s="654">
        <v>0</v>
      </c>
    </row>
    <row r="27" spans="1:62" ht="29.25" customHeight="1" x14ac:dyDescent="0.2">
      <c r="A27" s="515" t="s">
        <v>40</v>
      </c>
      <c r="B27" s="643">
        <v>808</v>
      </c>
      <c r="C27" s="644">
        <v>1837</v>
      </c>
      <c r="D27" s="645">
        <v>2645</v>
      </c>
      <c r="E27" s="646">
        <v>0</v>
      </c>
      <c r="F27" s="647">
        <v>0</v>
      </c>
      <c r="G27" s="648">
        <v>0</v>
      </c>
      <c r="H27" s="649">
        <v>699</v>
      </c>
      <c r="I27" s="647">
        <v>1669</v>
      </c>
      <c r="J27" s="648">
        <v>2368</v>
      </c>
      <c r="K27" s="649">
        <v>85</v>
      </c>
      <c r="L27" s="647">
        <v>132</v>
      </c>
      <c r="M27" s="648">
        <v>217</v>
      </c>
      <c r="N27" s="649">
        <v>2</v>
      </c>
      <c r="O27" s="647">
        <v>3</v>
      </c>
      <c r="P27" s="648">
        <v>5</v>
      </c>
      <c r="Q27" s="650">
        <v>22</v>
      </c>
      <c r="R27" s="651">
        <v>33</v>
      </c>
      <c r="S27" s="1058">
        <v>55</v>
      </c>
      <c r="T27" s="1087">
        <v>100</v>
      </c>
      <c r="U27" s="663">
        <v>100</v>
      </c>
      <c r="V27" s="1093">
        <v>100</v>
      </c>
      <c r="W27" s="652">
        <v>22</v>
      </c>
      <c r="X27" s="651">
        <v>33</v>
      </c>
      <c r="Y27" s="653">
        <v>55</v>
      </c>
      <c r="Z27" s="1101">
        <v>2.722772277227723</v>
      </c>
      <c r="AA27" s="358">
        <v>1.7964071856287425</v>
      </c>
      <c r="AB27" s="359">
        <v>2.0793950850661624</v>
      </c>
      <c r="AC27" s="646">
        <v>22</v>
      </c>
      <c r="AD27" s="647">
        <v>30</v>
      </c>
      <c r="AE27" s="648">
        <v>52</v>
      </c>
      <c r="AF27" s="1101">
        <v>100</v>
      </c>
      <c r="AG27" s="358">
        <v>90.909090909090907</v>
      </c>
      <c r="AH27" s="359">
        <v>94.545454545454547</v>
      </c>
      <c r="AI27" s="646">
        <v>7</v>
      </c>
      <c r="AJ27" s="647">
        <v>8</v>
      </c>
      <c r="AK27" s="654">
        <v>15</v>
      </c>
      <c r="AL27" s="646">
        <v>1</v>
      </c>
      <c r="AM27" s="647">
        <v>1</v>
      </c>
      <c r="AN27" s="1066">
        <v>2</v>
      </c>
      <c r="AO27" s="357">
        <v>0.12376237623762376</v>
      </c>
      <c r="AP27" s="358">
        <v>5.443658138268917E-2</v>
      </c>
      <c r="AQ27" s="359">
        <v>7.5614366729678639E-2</v>
      </c>
      <c r="AR27" s="635">
        <v>4.5454545454545459</v>
      </c>
      <c r="AS27" s="317">
        <v>3.0303030303030303</v>
      </c>
      <c r="AT27" s="318">
        <v>3.6363636363636362</v>
      </c>
      <c r="AU27" s="656">
        <v>0</v>
      </c>
      <c r="AV27" s="657">
        <v>0</v>
      </c>
      <c r="AW27" s="658">
        <v>0</v>
      </c>
      <c r="AX27" s="659">
        <v>0</v>
      </c>
      <c r="AY27" s="646">
        <v>0</v>
      </c>
      <c r="AZ27" s="647">
        <v>1</v>
      </c>
      <c r="BA27" s="654">
        <v>1</v>
      </c>
      <c r="BB27" s="660">
        <v>14</v>
      </c>
      <c r="BC27" s="661">
        <v>20</v>
      </c>
      <c r="BD27" s="662">
        <v>34</v>
      </c>
      <c r="BE27" s="646">
        <v>0</v>
      </c>
      <c r="BF27" s="647">
        <v>1</v>
      </c>
      <c r="BG27" s="654">
        <v>1</v>
      </c>
      <c r="BH27" s="646">
        <v>0</v>
      </c>
      <c r="BI27" s="647">
        <v>2</v>
      </c>
      <c r="BJ27" s="654">
        <v>2</v>
      </c>
    </row>
    <row r="28" spans="1:62" ht="29.25" customHeight="1" x14ac:dyDescent="0.2">
      <c r="A28" s="515" t="s">
        <v>70</v>
      </c>
      <c r="B28" s="643">
        <v>245</v>
      </c>
      <c r="C28" s="644">
        <v>337</v>
      </c>
      <c r="D28" s="645">
        <v>582</v>
      </c>
      <c r="E28" s="646">
        <v>0</v>
      </c>
      <c r="F28" s="647">
        <v>0</v>
      </c>
      <c r="G28" s="648">
        <v>0</v>
      </c>
      <c r="H28" s="649">
        <v>209</v>
      </c>
      <c r="I28" s="647">
        <v>296</v>
      </c>
      <c r="J28" s="648">
        <v>505</v>
      </c>
      <c r="K28" s="649">
        <v>32</v>
      </c>
      <c r="L28" s="647">
        <v>34</v>
      </c>
      <c r="M28" s="648">
        <v>66</v>
      </c>
      <c r="N28" s="649">
        <v>1</v>
      </c>
      <c r="O28" s="647">
        <v>0</v>
      </c>
      <c r="P28" s="648">
        <v>1</v>
      </c>
      <c r="Q28" s="650">
        <v>3</v>
      </c>
      <c r="R28" s="651">
        <v>7</v>
      </c>
      <c r="S28" s="1058">
        <v>10</v>
      </c>
      <c r="T28" s="1087">
        <v>100</v>
      </c>
      <c r="U28" s="663">
        <v>100</v>
      </c>
      <c r="V28" s="1093">
        <v>100</v>
      </c>
      <c r="W28" s="652">
        <v>3</v>
      </c>
      <c r="X28" s="651">
        <v>7</v>
      </c>
      <c r="Y28" s="653">
        <v>10</v>
      </c>
      <c r="Z28" s="1101">
        <v>1.2244897959183674</v>
      </c>
      <c r="AA28" s="358">
        <v>2.0771513353115725</v>
      </c>
      <c r="AB28" s="359">
        <v>1.7182130584192441</v>
      </c>
      <c r="AC28" s="646">
        <v>3</v>
      </c>
      <c r="AD28" s="647">
        <v>7</v>
      </c>
      <c r="AE28" s="648">
        <v>10</v>
      </c>
      <c r="AF28" s="1101">
        <v>100</v>
      </c>
      <c r="AG28" s="358">
        <v>100</v>
      </c>
      <c r="AH28" s="359">
        <v>100</v>
      </c>
      <c r="AI28" s="646">
        <v>0</v>
      </c>
      <c r="AJ28" s="647">
        <v>1</v>
      </c>
      <c r="AK28" s="654">
        <v>1</v>
      </c>
      <c r="AL28" s="646">
        <v>0</v>
      </c>
      <c r="AM28" s="647">
        <v>1</v>
      </c>
      <c r="AN28" s="1066">
        <v>1</v>
      </c>
      <c r="AO28" s="357">
        <v>0</v>
      </c>
      <c r="AP28" s="358">
        <v>0.29673590504451042</v>
      </c>
      <c r="AQ28" s="359">
        <v>0.1718213058419244</v>
      </c>
      <c r="AR28" s="635">
        <v>0</v>
      </c>
      <c r="AS28" s="317">
        <v>14.285714285714285</v>
      </c>
      <c r="AT28" s="318">
        <v>10</v>
      </c>
      <c r="AU28" s="656">
        <v>0</v>
      </c>
      <c r="AV28" s="657">
        <v>0</v>
      </c>
      <c r="AW28" s="658">
        <v>0</v>
      </c>
      <c r="AX28" s="659">
        <v>0</v>
      </c>
      <c r="AY28" s="646">
        <v>0</v>
      </c>
      <c r="AZ28" s="647">
        <v>0</v>
      </c>
      <c r="BA28" s="654">
        <v>0</v>
      </c>
      <c r="BB28" s="660">
        <v>3</v>
      </c>
      <c r="BC28" s="661">
        <v>5</v>
      </c>
      <c r="BD28" s="662">
        <v>8</v>
      </c>
      <c r="BE28" s="646">
        <v>0</v>
      </c>
      <c r="BF28" s="647">
        <v>0</v>
      </c>
      <c r="BG28" s="654">
        <v>0</v>
      </c>
      <c r="BH28" s="646">
        <v>0</v>
      </c>
      <c r="BI28" s="647">
        <v>0</v>
      </c>
      <c r="BJ28" s="654">
        <v>0</v>
      </c>
    </row>
    <row r="29" spans="1:62" s="1130" customFormat="1" ht="29.25" customHeight="1" x14ac:dyDescent="0.2">
      <c r="A29" s="387" t="s">
        <v>231</v>
      </c>
      <c r="B29" s="388">
        <v>2778</v>
      </c>
      <c r="C29" s="389">
        <v>4941</v>
      </c>
      <c r="D29" s="390">
        <v>7719</v>
      </c>
      <c r="E29" s="388">
        <v>0</v>
      </c>
      <c r="F29" s="389">
        <v>0</v>
      </c>
      <c r="G29" s="393">
        <v>0</v>
      </c>
      <c r="H29" s="395">
        <v>2404</v>
      </c>
      <c r="I29" s="389">
        <v>4460</v>
      </c>
      <c r="J29" s="393">
        <v>6864</v>
      </c>
      <c r="K29" s="395">
        <v>332</v>
      </c>
      <c r="L29" s="389">
        <v>402</v>
      </c>
      <c r="M29" s="393">
        <v>734</v>
      </c>
      <c r="N29" s="395">
        <v>7</v>
      </c>
      <c r="O29" s="389">
        <v>7</v>
      </c>
      <c r="P29" s="393">
        <v>14</v>
      </c>
      <c r="Q29" s="395">
        <v>35</v>
      </c>
      <c r="R29" s="389">
        <v>72</v>
      </c>
      <c r="S29" s="391">
        <v>107</v>
      </c>
      <c r="T29" s="1088">
        <v>100</v>
      </c>
      <c r="U29" s="1068">
        <v>100</v>
      </c>
      <c r="V29" s="1094">
        <v>100</v>
      </c>
      <c r="W29" s="388">
        <v>35</v>
      </c>
      <c r="X29" s="389">
        <v>72</v>
      </c>
      <c r="Y29" s="393">
        <v>107</v>
      </c>
      <c r="Z29" s="1102">
        <v>1.2598992080633551</v>
      </c>
      <c r="AA29" s="1055">
        <v>1.4571948998178506</v>
      </c>
      <c r="AB29" s="1056">
        <v>1.3861899209742194</v>
      </c>
      <c r="AC29" s="388">
        <v>34</v>
      </c>
      <c r="AD29" s="389">
        <v>68</v>
      </c>
      <c r="AE29" s="393">
        <v>102</v>
      </c>
      <c r="AF29" s="1102">
        <v>97.142857142857139</v>
      </c>
      <c r="AG29" s="1055">
        <v>94.444444444444443</v>
      </c>
      <c r="AH29" s="1056">
        <v>95.327102803738313</v>
      </c>
      <c r="AI29" s="388">
        <v>8</v>
      </c>
      <c r="AJ29" s="389">
        <v>17</v>
      </c>
      <c r="AK29" s="390">
        <v>25</v>
      </c>
      <c r="AL29" s="388">
        <v>1</v>
      </c>
      <c r="AM29" s="389">
        <v>3</v>
      </c>
      <c r="AN29" s="391">
        <v>4</v>
      </c>
      <c r="AO29" s="1054">
        <v>3.5997120230381568E-2</v>
      </c>
      <c r="AP29" s="1055">
        <v>6.0716454159077116E-2</v>
      </c>
      <c r="AQ29" s="1056">
        <v>5.1820183961653062E-2</v>
      </c>
      <c r="AR29" s="1061">
        <v>2.8571428571428572</v>
      </c>
      <c r="AS29" s="1052">
        <v>4.1666666666666661</v>
      </c>
      <c r="AT29" s="1053">
        <v>3.7383177570093453</v>
      </c>
      <c r="AU29" s="388">
        <v>0</v>
      </c>
      <c r="AV29" s="389">
        <v>0</v>
      </c>
      <c r="AW29" s="389">
        <v>0</v>
      </c>
      <c r="AX29" s="392">
        <v>0</v>
      </c>
      <c r="AY29" s="388">
        <v>0</v>
      </c>
      <c r="AZ29" s="389">
        <v>3</v>
      </c>
      <c r="BA29" s="390">
        <v>3</v>
      </c>
      <c r="BB29" s="388">
        <v>25</v>
      </c>
      <c r="BC29" s="389">
        <v>45</v>
      </c>
      <c r="BD29" s="390">
        <v>70</v>
      </c>
      <c r="BE29" s="388">
        <v>0</v>
      </c>
      <c r="BF29" s="389">
        <v>1</v>
      </c>
      <c r="BG29" s="390">
        <v>1</v>
      </c>
      <c r="BH29" s="388">
        <v>1</v>
      </c>
      <c r="BI29" s="389">
        <v>3</v>
      </c>
      <c r="BJ29" s="390">
        <v>4</v>
      </c>
    </row>
    <row r="30" spans="1:62" ht="29.25" customHeight="1" x14ac:dyDescent="0.2">
      <c r="A30" s="515" t="s">
        <v>33</v>
      </c>
      <c r="B30" s="643">
        <v>880</v>
      </c>
      <c r="C30" s="644">
        <v>1031</v>
      </c>
      <c r="D30" s="645">
        <v>1911</v>
      </c>
      <c r="E30" s="646">
        <v>0</v>
      </c>
      <c r="F30" s="647">
        <v>0</v>
      </c>
      <c r="G30" s="648">
        <v>0</v>
      </c>
      <c r="H30" s="649">
        <v>758</v>
      </c>
      <c r="I30" s="647">
        <v>910</v>
      </c>
      <c r="J30" s="648">
        <v>1668</v>
      </c>
      <c r="K30" s="649">
        <v>106</v>
      </c>
      <c r="L30" s="647">
        <v>99</v>
      </c>
      <c r="M30" s="648">
        <v>205</v>
      </c>
      <c r="N30" s="649">
        <v>1</v>
      </c>
      <c r="O30" s="647">
        <v>2</v>
      </c>
      <c r="P30" s="648">
        <v>3</v>
      </c>
      <c r="Q30" s="650">
        <v>15</v>
      </c>
      <c r="R30" s="651">
        <v>20</v>
      </c>
      <c r="S30" s="1058">
        <v>35</v>
      </c>
      <c r="T30" s="1087">
        <v>100</v>
      </c>
      <c r="U30" s="663">
        <v>100</v>
      </c>
      <c r="V30" s="1093">
        <v>100</v>
      </c>
      <c r="W30" s="652">
        <v>15</v>
      </c>
      <c r="X30" s="651">
        <v>20</v>
      </c>
      <c r="Y30" s="653">
        <v>35</v>
      </c>
      <c r="Z30" s="1101">
        <v>1.7045454545454544</v>
      </c>
      <c r="AA30" s="358">
        <v>1.9398642095053349</v>
      </c>
      <c r="AB30" s="359">
        <v>1.8315018315018317</v>
      </c>
      <c r="AC30" s="646">
        <v>11</v>
      </c>
      <c r="AD30" s="647">
        <v>19</v>
      </c>
      <c r="AE30" s="648">
        <v>30</v>
      </c>
      <c r="AF30" s="1101">
        <v>73.333333333333329</v>
      </c>
      <c r="AG30" s="358">
        <v>95</v>
      </c>
      <c r="AH30" s="359">
        <v>85.714285714285708</v>
      </c>
      <c r="AI30" s="646">
        <v>3</v>
      </c>
      <c r="AJ30" s="647">
        <v>5</v>
      </c>
      <c r="AK30" s="654">
        <v>8</v>
      </c>
      <c r="AL30" s="646">
        <v>0</v>
      </c>
      <c r="AM30" s="647">
        <v>0</v>
      </c>
      <c r="AN30" s="1066">
        <v>0</v>
      </c>
      <c r="AO30" s="357">
        <v>0</v>
      </c>
      <c r="AP30" s="358">
        <v>0</v>
      </c>
      <c r="AQ30" s="359">
        <v>0</v>
      </c>
      <c r="AR30" s="635">
        <v>0</v>
      </c>
      <c r="AS30" s="317">
        <v>0</v>
      </c>
      <c r="AT30" s="318">
        <v>0</v>
      </c>
      <c r="AU30" s="656">
        <v>0</v>
      </c>
      <c r="AV30" s="657">
        <v>0</v>
      </c>
      <c r="AW30" s="658">
        <v>0</v>
      </c>
      <c r="AX30" s="659" t="s">
        <v>258</v>
      </c>
      <c r="AY30" s="646">
        <v>1</v>
      </c>
      <c r="AZ30" s="647">
        <v>2</v>
      </c>
      <c r="BA30" s="654">
        <v>3</v>
      </c>
      <c r="BB30" s="660">
        <v>7</v>
      </c>
      <c r="BC30" s="661">
        <v>12</v>
      </c>
      <c r="BD30" s="662">
        <v>19</v>
      </c>
      <c r="BE30" s="646">
        <v>4</v>
      </c>
      <c r="BF30" s="647">
        <v>1</v>
      </c>
      <c r="BG30" s="654">
        <v>5</v>
      </c>
      <c r="BH30" s="646">
        <v>0</v>
      </c>
      <c r="BI30" s="647">
        <v>0</v>
      </c>
      <c r="BJ30" s="654">
        <v>0</v>
      </c>
    </row>
    <row r="31" spans="1:62" ht="29.25" customHeight="1" x14ac:dyDescent="0.2">
      <c r="A31" s="515" t="s">
        <v>37</v>
      </c>
      <c r="B31" s="643">
        <v>724</v>
      </c>
      <c r="C31" s="644">
        <v>1101</v>
      </c>
      <c r="D31" s="645">
        <v>1825</v>
      </c>
      <c r="E31" s="646">
        <v>0</v>
      </c>
      <c r="F31" s="647">
        <v>0</v>
      </c>
      <c r="G31" s="648">
        <v>0</v>
      </c>
      <c r="H31" s="649">
        <v>625</v>
      </c>
      <c r="I31" s="647">
        <v>984</v>
      </c>
      <c r="J31" s="648">
        <v>1609</v>
      </c>
      <c r="K31" s="649">
        <v>80</v>
      </c>
      <c r="L31" s="647">
        <v>97</v>
      </c>
      <c r="M31" s="648">
        <v>177</v>
      </c>
      <c r="N31" s="649">
        <v>2</v>
      </c>
      <c r="O31" s="647">
        <v>0</v>
      </c>
      <c r="P31" s="648">
        <v>2</v>
      </c>
      <c r="Q31" s="650">
        <v>17</v>
      </c>
      <c r="R31" s="651">
        <v>20</v>
      </c>
      <c r="S31" s="1058">
        <v>37</v>
      </c>
      <c r="T31" s="1087">
        <v>100</v>
      </c>
      <c r="U31" s="663">
        <v>100</v>
      </c>
      <c r="V31" s="1093">
        <v>100</v>
      </c>
      <c r="W31" s="652">
        <v>17</v>
      </c>
      <c r="X31" s="651">
        <v>20</v>
      </c>
      <c r="Y31" s="653">
        <v>37</v>
      </c>
      <c r="Z31" s="1101">
        <v>2.3480662983425415</v>
      </c>
      <c r="AA31" s="358">
        <v>1.8165304268846505</v>
      </c>
      <c r="AB31" s="359">
        <v>2.0273972602739727</v>
      </c>
      <c r="AC31" s="646">
        <v>16</v>
      </c>
      <c r="AD31" s="647">
        <v>19</v>
      </c>
      <c r="AE31" s="648">
        <v>35</v>
      </c>
      <c r="AF31" s="1101">
        <v>94.117647058823522</v>
      </c>
      <c r="AG31" s="358">
        <v>95</v>
      </c>
      <c r="AH31" s="359">
        <v>94.594594594594597</v>
      </c>
      <c r="AI31" s="646">
        <v>6</v>
      </c>
      <c r="AJ31" s="647">
        <v>3</v>
      </c>
      <c r="AK31" s="654">
        <v>9</v>
      </c>
      <c r="AL31" s="646">
        <v>0</v>
      </c>
      <c r="AM31" s="647">
        <v>1</v>
      </c>
      <c r="AN31" s="1066">
        <v>1</v>
      </c>
      <c r="AO31" s="357">
        <v>0</v>
      </c>
      <c r="AP31" s="358">
        <v>9.0826521344232511E-2</v>
      </c>
      <c r="AQ31" s="359">
        <v>5.4794520547945202E-2</v>
      </c>
      <c r="AR31" s="635">
        <v>0</v>
      </c>
      <c r="AS31" s="317">
        <v>5</v>
      </c>
      <c r="AT31" s="318">
        <v>2.7027027027027026</v>
      </c>
      <c r="AU31" s="656">
        <v>0</v>
      </c>
      <c r="AV31" s="657">
        <v>0</v>
      </c>
      <c r="AW31" s="658">
        <v>0</v>
      </c>
      <c r="AX31" s="659">
        <v>0</v>
      </c>
      <c r="AY31" s="646">
        <v>0</v>
      </c>
      <c r="AZ31" s="647">
        <v>0</v>
      </c>
      <c r="BA31" s="654">
        <v>0</v>
      </c>
      <c r="BB31" s="660">
        <v>10</v>
      </c>
      <c r="BC31" s="661">
        <v>15</v>
      </c>
      <c r="BD31" s="662">
        <v>25</v>
      </c>
      <c r="BE31" s="646">
        <v>1</v>
      </c>
      <c r="BF31" s="647">
        <v>1</v>
      </c>
      <c r="BG31" s="654">
        <v>2</v>
      </c>
      <c r="BH31" s="646">
        <v>0</v>
      </c>
      <c r="BI31" s="647">
        <v>0</v>
      </c>
      <c r="BJ31" s="654">
        <v>0</v>
      </c>
    </row>
    <row r="32" spans="1:62" ht="29.25" customHeight="1" x14ac:dyDescent="0.2">
      <c r="A32" s="515" t="s">
        <v>45</v>
      </c>
      <c r="B32" s="643">
        <v>374</v>
      </c>
      <c r="C32" s="644">
        <v>502</v>
      </c>
      <c r="D32" s="645">
        <v>876</v>
      </c>
      <c r="E32" s="646">
        <v>0</v>
      </c>
      <c r="F32" s="647">
        <v>0</v>
      </c>
      <c r="G32" s="648">
        <v>0</v>
      </c>
      <c r="H32" s="649">
        <v>317</v>
      </c>
      <c r="I32" s="647">
        <v>404</v>
      </c>
      <c r="J32" s="648">
        <v>721</v>
      </c>
      <c r="K32" s="649">
        <v>51</v>
      </c>
      <c r="L32" s="647">
        <v>86</v>
      </c>
      <c r="M32" s="648">
        <v>137</v>
      </c>
      <c r="N32" s="649">
        <v>0</v>
      </c>
      <c r="O32" s="647">
        <v>0</v>
      </c>
      <c r="P32" s="648">
        <v>0</v>
      </c>
      <c r="Q32" s="650">
        <v>6</v>
      </c>
      <c r="R32" s="651">
        <v>12</v>
      </c>
      <c r="S32" s="1058">
        <v>18</v>
      </c>
      <c r="T32" s="1087">
        <v>100</v>
      </c>
      <c r="U32" s="663">
        <v>100</v>
      </c>
      <c r="V32" s="1093">
        <v>100</v>
      </c>
      <c r="W32" s="652">
        <v>6</v>
      </c>
      <c r="X32" s="651">
        <v>12</v>
      </c>
      <c r="Y32" s="653">
        <v>18</v>
      </c>
      <c r="Z32" s="1101">
        <v>1.6042780748663104</v>
      </c>
      <c r="AA32" s="358">
        <v>2.3904382470119523</v>
      </c>
      <c r="AB32" s="359">
        <v>2.054794520547945</v>
      </c>
      <c r="AC32" s="646">
        <v>6</v>
      </c>
      <c r="AD32" s="647">
        <v>11</v>
      </c>
      <c r="AE32" s="648">
        <v>17</v>
      </c>
      <c r="AF32" s="1101">
        <v>100</v>
      </c>
      <c r="AG32" s="358">
        <v>91.666666666666657</v>
      </c>
      <c r="AH32" s="359">
        <v>94.444444444444443</v>
      </c>
      <c r="AI32" s="646">
        <v>1</v>
      </c>
      <c r="AJ32" s="647">
        <v>4</v>
      </c>
      <c r="AK32" s="654">
        <v>5</v>
      </c>
      <c r="AL32" s="646">
        <v>1</v>
      </c>
      <c r="AM32" s="647">
        <v>1</v>
      </c>
      <c r="AN32" s="1066">
        <v>2</v>
      </c>
      <c r="AO32" s="357">
        <v>0.26737967914438499</v>
      </c>
      <c r="AP32" s="358">
        <v>0.19920318725099601</v>
      </c>
      <c r="AQ32" s="359">
        <v>0.22831050228310501</v>
      </c>
      <c r="AR32" s="635">
        <v>16.666666666666664</v>
      </c>
      <c r="AS32" s="317">
        <v>8.3333333333333321</v>
      </c>
      <c r="AT32" s="318">
        <v>11.111111111111111</v>
      </c>
      <c r="AU32" s="656">
        <v>0</v>
      </c>
      <c r="AV32" s="657">
        <v>1</v>
      </c>
      <c r="AW32" s="658">
        <v>1</v>
      </c>
      <c r="AX32" s="659">
        <v>50</v>
      </c>
      <c r="AY32" s="646">
        <v>0</v>
      </c>
      <c r="AZ32" s="647">
        <v>0</v>
      </c>
      <c r="BA32" s="654">
        <v>0</v>
      </c>
      <c r="BB32" s="660">
        <v>4</v>
      </c>
      <c r="BC32" s="661">
        <v>6</v>
      </c>
      <c r="BD32" s="662">
        <v>10</v>
      </c>
      <c r="BE32" s="646">
        <v>0</v>
      </c>
      <c r="BF32" s="647">
        <v>0</v>
      </c>
      <c r="BG32" s="654">
        <v>0</v>
      </c>
      <c r="BH32" s="646">
        <v>0</v>
      </c>
      <c r="BI32" s="647">
        <v>1</v>
      </c>
      <c r="BJ32" s="654">
        <v>1</v>
      </c>
    </row>
    <row r="33" spans="1:62" s="1130" customFormat="1" ht="29.25" customHeight="1" x14ac:dyDescent="0.2">
      <c r="A33" s="387" t="s">
        <v>226</v>
      </c>
      <c r="B33" s="388">
        <v>1978</v>
      </c>
      <c r="C33" s="389">
        <v>2634</v>
      </c>
      <c r="D33" s="390">
        <v>4612</v>
      </c>
      <c r="E33" s="388">
        <v>0</v>
      </c>
      <c r="F33" s="389">
        <v>0</v>
      </c>
      <c r="G33" s="393">
        <v>0</v>
      </c>
      <c r="H33" s="395">
        <v>1700</v>
      </c>
      <c r="I33" s="389">
        <v>2298</v>
      </c>
      <c r="J33" s="393">
        <v>3998</v>
      </c>
      <c r="K33" s="395">
        <v>237</v>
      </c>
      <c r="L33" s="389">
        <v>282</v>
      </c>
      <c r="M33" s="393">
        <v>519</v>
      </c>
      <c r="N33" s="395">
        <v>3</v>
      </c>
      <c r="O33" s="389">
        <v>2</v>
      </c>
      <c r="P33" s="393">
        <v>5</v>
      </c>
      <c r="Q33" s="395">
        <v>38</v>
      </c>
      <c r="R33" s="389">
        <v>52</v>
      </c>
      <c r="S33" s="391">
        <v>90</v>
      </c>
      <c r="T33" s="1088">
        <v>100</v>
      </c>
      <c r="U33" s="1068">
        <v>100</v>
      </c>
      <c r="V33" s="1094">
        <v>100</v>
      </c>
      <c r="W33" s="388">
        <v>38</v>
      </c>
      <c r="X33" s="389">
        <v>52</v>
      </c>
      <c r="Y33" s="393">
        <v>90</v>
      </c>
      <c r="Z33" s="1102">
        <v>1.9211324570273005</v>
      </c>
      <c r="AA33" s="1055">
        <v>1.9741837509491267</v>
      </c>
      <c r="AB33" s="1056">
        <v>1.9514310494362535</v>
      </c>
      <c r="AC33" s="388">
        <v>33</v>
      </c>
      <c r="AD33" s="389">
        <v>49</v>
      </c>
      <c r="AE33" s="393">
        <v>82</v>
      </c>
      <c r="AF33" s="1102">
        <v>86.842105263157904</v>
      </c>
      <c r="AG33" s="1055">
        <v>94.230769230769226</v>
      </c>
      <c r="AH33" s="1056">
        <v>91.111111111111114</v>
      </c>
      <c r="AI33" s="388">
        <v>10</v>
      </c>
      <c r="AJ33" s="389">
        <v>12</v>
      </c>
      <c r="AK33" s="390">
        <v>22</v>
      </c>
      <c r="AL33" s="388">
        <v>1</v>
      </c>
      <c r="AM33" s="389">
        <v>2</v>
      </c>
      <c r="AN33" s="391">
        <v>3</v>
      </c>
      <c r="AO33" s="1054">
        <v>5.0556117290192118E-2</v>
      </c>
      <c r="AP33" s="1055">
        <v>7.5930144267274111E-2</v>
      </c>
      <c r="AQ33" s="1056">
        <v>6.5047701647875114E-2</v>
      </c>
      <c r="AR33" s="1061">
        <v>2.6315789473684208</v>
      </c>
      <c r="AS33" s="1052">
        <v>3.8461538461538463</v>
      </c>
      <c r="AT33" s="1053">
        <v>3.3333333333333335</v>
      </c>
      <c r="AU33" s="388">
        <v>0</v>
      </c>
      <c r="AV33" s="389">
        <v>1</v>
      </c>
      <c r="AW33" s="389">
        <v>1</v>
      </c>
      <c r="AX33" s="392">
        <v>33.333333333333329</v>
      </c>
      <c r="AY33" s="388">
        <v>1</v>
      </c>
      <c r="AZ33" s="389">
        <v>2</v>
      </c>
      <c r="BA33" s="390">
        <v>3</v>
      </c>
      <c r="BB33" s="388">
        <v>21</v>
      </c>
      <c r="BC33" s="389">
        <v>33</v>
      </c>
      <c r="BD33" s="390">
        <v>54</v>
      </c>
      <c r="BE33" s="388">
        <v>5</v>
      </c>
      <c r="BF33" s="389">
        <v>2</v>
      </c>
      <c r="BG33" s="390">
        <v>7</v>
      </c>
      <c r="BH33" s="388">
        <v>0</v>
      </c>
      <c r="BI33" s="389">
        <v>1</v>
      </c>
      <c r="BJ33" s="390">
        <v>1</v>
      </c>
    </row>
    <row r="34" spans="1:62" ht="29.25" customHeight="1" x14ac:dyDescent="0.2">
      <c r="A34" s="515" t="s">
        <v>25</v>
      </c>
      <c r="B34" s="643">
        <v>1866</v>
      </c>
      <c r="C34" s="644">
        <v>2392</v>
      </c>
      <c r="D34" s="645">
        <v>4258</v>
      </c>
      <c r="E34" s="646">
        <v>0</v>
      </c>
      <c r="F34" s="647">
        <v>0</v>
      </c>
      <c r="G34" s="648">
        <v>0</v>
      </c>
      <c r="H34" s="649">
        <v>1499</v>
      </c>
      <c r="I34" s="647">
        <v>2001</v>
      </c>
      <c r="J34" s="648">
        <v>3500</v>
      </c>
      <c r="K34" s="649">
        <v>319</v>
      </c>
      <c r="L34" s="647">
        <v>343</v>
      </c>
      <c r="M34" s="648">
        <v>662</v>
      </c>
      <c r="N34" s="649">
        <v>7</v>
      </c>
      <c r="O34" s="647">
        <v>10</v>
      </c>
      <c r="P34" s="648">
        <v>17</v>
      </c>
      <c r="Q34" s="650">
        <v>41</v>
      </c>
      <c r="R34" s="651">
        <v>38</v>
      </c>
      <c r="S34" s="1058">
        <v>79</v>
      </c>
      <c r="T34" s="1087">
        <v>100</v>
      </c>
      <c r="U34" s="663">
        <v>100</v>
      </c>
      <c r="V34" s="1093">
        <v>100</v>
      </c>
      <c r="W34" s="652">
        <v>41</v>
      </c>
      <c r="X34" s="651">
        <v>38</v>
      </c>
      <c r="Y34" s="653">
        <v>79</v>
      </c>
      <c r="Z34" s="1101">
        <v>2.197213290460879</v>
      </c>
      <c r="AA34" s="358">
        <v>1.5886287625418061</v>
      </c>
      <c r="AB34" s="359">
        <v>1.8553311413809299</v>
      </c>
      <c r="AC34" s="646">
        <v>37</v>
      </c>
      <c r="AD34" s="647">
        <v>35</v>
      </c>
      <c r="AE34" s="648">
        <v>72</v>
      </c>
      <c r="AF34" s="1101">
        <v>90.243902439024396</v>
      </c>
      <c r="AG34" s="358">
        <v>92.10526315789474</v>
      </c>
      <c r="AH34" s="359">
        <v>91.139240506329116</v>
      </c>
      <c r="AI34" s="646">
        <v>14</v>
      </c>
      <c r="AJ34" s="647">
        <v>12</v>
      </c>
      <c r="AK34" s="654">
        <v>26</v>
      </c>
      <c r="AL34" s="646">
        <v>0</v>
      </c>
      <c r="AM34" s="647">
        <v>1</v>
      </c>
      <c r="AN34" s="1066">
        <v>1</v>
      </c>
      <c r="AO34" s="357">
        <v>0</v>
      </c>
      <c r="AP34" s="358">
        <v>4.1806020066889632E-2</v>
      </c>
      <c r="AQ34" s="359">
        <v>2.3485204321277597E-2</v>
      </c>
      <c r="AR34" s="635">
        <v>0</v>
      </c>
      <c r="AS34" s="317">
        <v>2.6315789473684208</v>
      </c>
      <c r="AT34" s="318">
        <v>1.2658227848101267</v>
      </c>
      <c r="AU34" s="656">
        <v>0</v>
      </c>
      <c r="AV34" s="657">
        <v>1</v>
      </c>
      <c r="AW34" s="658">
        <v>1</v>
      </c>
      <c r="AX34" s="659">
        <v>100</v>
      </c>
      <c r="AY34" s="646">
        <v>0</v>
      </c>
      <c r="AZ34" s="647">
        <v>0</v>
      </c>
      <c r="BA34" s="654">
        <v>0</v>
      </c>
      <c r="BB34" s="660">
        <v>23</v>
      </c>
      <c r="BC34" s="661">
        <v>22</v>
      </c>
      <c r="BD34" s="662">
        <v>45</v>
      </c>
      <c r="BE34" s="646">
        <v>1</v>
      </c>
      <c r="BF34" s="647">
        <v>0</v>
      </c>
      <c r="BG34" s="654">
        <v>1</v>
      </c>
      <c r="BH34" s="646">
        <v>3</v>
      </c>
      <c r="BI34" s="647">
        <v>3</v>
      </c>
      <c r="BJ34" s="654">
        <v>6</v>
      </c>
    </row>
    <row r="35" spans="1:62" ht="29.25" customHeight="1" x14ac:dyDescent="0.2">
      <c r="A35" s="515" t="s">
        <v>31</v>
      </c>
      <c r="B35" s="643">
        <v>237</v>
      </c>
      <c r="C35" s="644">
        <v>370</v>
      </c>
      <c r="D35" s="645">
        <v>607</v>
      </c>
      <c r="E35" s="646">
        <v>0</v>
      </c>
      <c r="F35" s="647">
        <v>0</v>
      </c>
      <c r="G35" s="648">
        <v>0</v>
      </c>
      <c r="H35" s="649">
        <v>183</v>
      </c>
      <c r="I35" s="647">
        <v>288</v>
      </c>
      <c r="J35" s="648">
        <v>471</v>
      </c>
      <c r="K35" s="649">
        <v>48</v>
      </c>
      <c r="L35" s="647">
        <v>73</v>
      </c>
      <c r="M35" s="648">
        <v>121</v>
      </c>
      <c r="N35" s="649">
        <v>1</v>
      </c>
      <c r="O35" s="647">
        <v>1</v>
      </c>
      <c r="P35" s="648">
        <v>2</v>
      </c>
      <c r="Q35" s="650">
        <v>5</v>
      </c>
      <c r="R35" s="651">
        <v>8</v>
      </c>
      <c r="S35" s="1058">
        <v>13</v>
      </c>
      <c r="T35" s="1087">
        <v>100</v>
      </c>
      <c r="U35" s="663">
        <v>100</v>
      </c>
      <c r="V35" s="1093">
        <v>100</v>
      </c>
      <c r="W35" s="652">
        <v>5</v>
      </c>
      <c r="X35" s="651">
        <v>8</v>
      </c>
      <c r="Y35" s="653">
        <v>13</v>
      </c>
      <c r="Z35" s="1101">
        <v>2.109704641350211</v>
      </c>
      <c r="AA35" s="358">
        <v>2.1621621621621623</v>
      </c>
      <c r="AB35" s="359">
        <v>2.1416803953871502</v>
      </c>
      <c r="AC35" s="646">
        <v>4</v>
      </c>
      <c r="AD35" s="647">
        <v>8</v>
      </c>
      <c r="AE35" s="648">
        <v>12</v>
      </c>
      <c r="AF35" s="1101">
        <v>80</v>
      </c>
      <c r="AG35" s="358">
        <v>100</v>
      </c>
      <c r="AH35" s="359">
        <v>92.307692307692307</v>
      </c>
      <c r="AI35" s="646">
        <v>2</v>
      </c>
      <c r="AJ35" s="647">
        <v>4</v>
      </c>
      <c r="AK35" s="654">
        <v>6</v>
      </c>
      <c r="AL35" s="646">
        <v>1</v>
      </c>
      <c r="AM35" s="647">
        <v>0</v>
      </c>
      <c r="AN35" s="1066">
        <v>1</v>
      </c>
      <c r="AO35" s="357">
        <v>0.42194092827004215</v>
      </c>
      <c r="AP35" s="358">
        <v>0</v>
      </c>
      <c r="AQ35" s="359">
        <v>0.16474464579901155</v>
      </c>
      <c r="AR35" s="635">
        <v>20</v>
      </c>
      <c r="AS35" s="317">
        <v>0</v>
      </c>
      <c r="AT35" s="318">
        <v>7.6923076923076925</v>
      </c>
      <c r="AU35" s="656">
        <v>0</v>
      </c>
      <c r="AV35" s="657">
        <v>0</v>
      </c>
      <c r="AW35" s="658">
        <v>0</v>
      </c>
      <c r="AX35" s="659">
        <v>0</v>
      </c>
      <c r="AY35" s="646">
        <v>0</v>
      </c>
      <c r="AZ35" s="647">
        <v>0</v>
      </c>
      <c r="BA35" s="654">
        <v>0</v>
      </c>
      <c r="BB35" s="660">
        <v>1</v>
      </c>
      <c r="BC35" s="661">
        <v>4</v>
      </c>
      <c r="BD35" s="662">
        <v>5</v>
      </c>
      <c r="BE35" s="646">
        <v>0</v>
      </c>
      <c r="BF35" s="647">
        <v>0</v>
      </c>
      <c r="BG35" s="654">
        <v>0</v>
      </c>
      <c r="BH35" s="646">
        <v>1</v>
      </c>
      <c r="BI35" s="647">
        <v>0</v>
      </c>
      <c r="BJ35" s="654">
        <v>1</v>
      </c>
    </row>
    <row r="36" spans="1:62" ht="29.25" customHeight="1" x14ac:dyDescent="0.2">
      <c r="A36" s="515" t="s">
        <v>46</v>
      </c>
      <c r="B36" s="643">
        <v>294</v>
      </c>
      <c r="C36" s="644">
        <v>363</v>
      </c>
      <c r="D36" s="645">
        <v>657</v>
      </c>
      <c r="E36" s="646">
        <v>0</v>
      </c>
      <c r="F36" s="647">
        <v>0</v>
      </c>
      <c r="G36" s="648">
        <v>0</v>
      </c>
      <c r="H36" s="649">
        <v>241</v>
      </c>
      <c r="I36" s="647">
        <v>293</v>
      </c>
      <c r="J36" s="648">
        <v>534</v>
      </c>
      <c r="K36" s="649">
        <v>46</v>
      </c>
      <c r="L36" s="647">
        <v>52</v>
      </c>
      <c r="M36" s="648">
        <v>98</v>
      </c>
      <c r="N36" s="649">
        <v>1</v>
      </c>
      <c r="O36" s="647">
        <v>2</v>
      </c>
      <c r="P36" s="648">
        <v>3</v>
      </c>
      <c r="Q36" s="650">
        <v>6</v>
      </c>
      <c r="R36" s="651">
        <v>16</v>
      </c>
      <c r="S36" s="1058">
        <v>22</v>
      </c>
      <c r="T36" s="1087">
        <v>100</v>
      </c>
      <c r="U36" s="663">
        <v>100</v>
      </c>
      <c r="V36" s="1093">
        <v>100</v>
      </c>
      <c r="W36" s="652">
        <v>6</v>
      </c>
      <c r="X36" s="651">
        <v>16</v>
      </c>
      <c r="Y36" s="653">
        <v>22</v>
      </c>
      <c r="Z36" s="1101">
        <v>2.0408163265306123</v>
      </c>
      <c r="AA36" s="358">
        <v>4.4077134986225897</v>
      </c>
      <c r="AB36" s="359">
        <v>3.3485540334855401</v>
      </c>
      <c r="AC36" s="646">
        <v>5</v>
      </c>
      <c r="AD36" s="647">
        <v>15</v>
      </c>
      <c r="AE36" s="648">
        <v>20</v>
      </c>
      <c r="AF36" s="1101">
        <v>83.333333333333343</v>
      </c>
      <c r="AG36" s="358">
        <v>93.75</v>
      </c>
      <c r="AH36" s="359">
        <v>90.909090909090907</v>
      </c>
      <c r="AI36" s="646">
        <v>1</v>
      </c>
      <c r="AJ36" s="647">
        <v>6</v>
      </c>
      <c r="AK36" s="654">
        <v>7</v>
      </c>
      <c r="AL36" s="646">
        <v>0</v>
      </c>
      <c r="AM36" s="647">
        <v>2</v>
      </c>
      <c r="AN36" s="1066">
        <v>2</v>
      </c>
      <c r="AO36" s="357">
        <v>0</v>
      </c>
      <c r="AP36" s="358">
        <v>0.55096418732782371</v>
      </c>
      <c r="AQ36" s="359">
        <v>0.30441400304414001</v>
      </c>
      <c r="AR36" s="635">
        <v>0</v>
      </c>
      <c r="AS36" s="317">
        <v>12.5</v>
      </c>
      <c r="AT36" s="318">
        <v>9.0909090909090917</v>
      </c>
      <c r="AU36" s="656">
        <v>0</v>
      </c>
      <c r="AV36" s="657">
        <v>1</v>
      </c>
      <c r="AW36" s="658">
        <v>1</v>
      </c>
      <c r="AX36" s="659">
        <v>50</v>
      </c>
      <c r="AY36" s="646">
        <v>0</v>
      </c>
      <c r="AZ36" s="647">
        <v>0</v>
      </c>
      <c r="BA36" s="654">
        <v>0</v>
      </c>
      <c r="BB36" s="660">
        <v>4</v>
      </c>
      <c r="BC36" s="661">
        <v>7</v>
      </c>
      <c r="BD36" s="662">
        <v>11</v>
      </c>
      <c r="BE36" s="646">
        <v>1</v>
      </c>
      <c r="BF36" s="647">
        <v>1</v>
      </c>
      <c r="BG36" s="654">
        <v>2</v>
      </c>
      <c r="BH36" s="646">
        <v>0</v>
      </c>
      <c r="BI36" s="647">
        <v>0</v>
      </c>
      <c r="BJ36" s="654">
        <v>0</v>
      </c>
    </row>
    <row r="37" spans="1:62" ht="29.25" customHeight="1" x14ac:dyDescent="0.2">
      <c r="A37" s="515" t="s">
        <v>47</v>
      </c>
      <c r="B37" s="643">
        <v>466</v>
      </c>
      <c r="C37" s="644">
        <v>543</v>
      </c>
      <c r="D37" s="645">
        <v>1009</v>
      </c>
      <c r="E37" s="646">
        <v>0</v>
      </c>
      <c r="F37" s="647">
        <v>0</v>
      </c>
      <c r="G37" s="648">
        <v>0</v>
      </c>
      <c r="H37" s="649">
        <v>379</v>
      </c>
      <c r="I37" s="647">
        <v>461</v>
      </c>
      <c r="J37" s="648">
        <v>840</v>
      </c>
      <c r="K37" s="649">
        <v>77</v>
      </c>
      <c r="L37" s="647">
        <v>75</v>
      </c>
      <c r="M37" s="648">
        <v>152</v>
      </c>
      <c r="N37" s="649">
        <v>0</v>
      </c>
      <c r="O37" s="647">
        <v>0</v>
      </c>
      <c r="P37" s="648">
        <v>0</v>
      </c>
      <c r="Q37" s="650">
        <v>10</v>
      </c>
      <c r="R37" s="651">
        <v>7</v>
      </c>
      <c r="S37" s="1058">
        <v>17</v>
      </c>
      <c r="T37" s="1087">
        <v>100</v>
      </c>
      <c r="U37" s="663">
        <v>100</v>
      </c>
      <c r="V37" s="1093">
        <v>100</v>
      </c>
      <c r="W37" s="652">
        <v>10</v>
      </c>
      <c r="X37" s="651">
        <v>7</v>
      </c>
      <c r="Y37" s="653">
        <v>17</v>
      </c>
      <c r="Z37" s="1101">
        <v>2.1459227467811157</v>
      </c>
      <c r="AA37" s="358">
        <v>1.2891344383057091</v>
      </c>
      <c r="AB37" s="359">
        <v>1.6848364717542121</v>
      </c>
      <c r="AC37" s="646">
        <v>9</v>
      </c>
      <c r="AD37" s="647">
        <v>7</v>
      </c>
      <c r="AE37" s="648">
        <v>16</v>
      </c>
      <c r="AF37" s="1101">
        <v>90</v>
      </c>
      <c r="AG37" s="358">
        <v>100</v>
      </c>
      <c r="AH37" s="359">
        <v>94.117647058823522</v>
      </c>
      <c r="AI37" s="646">
        <v>3</v>
      </c>
      <c r="AJ37" s="647">
        <v>5</v>
      </c>
      <c r="AK37" s="654">
        <v>8</v>
      </c>
      <c r="AL37" s="646">
        <v>4</v>
      </c>
      <c r="AM37" s="647">
        <v>0</v>
      </c>
      <c r="AN37" s="1066">
        <v>4</v>
      </c>
      <c r="AO37" s="357">
        <v>0.85836909871244638</v>
      </c>
      <c r="AP37" s="358">
        <v>0</v>
      </c>
      <c r="AQ37" s="359">
        <v>0.39643211100099107</v>
      </c>
      <c r="AR37" s="635">
        <v>40</v>
      </c>
      <c r="AS37" s="317">
        <v>0</v>
      </c>
      <c r="AT37" s="318">
        <v>23.52941176470588</v>
      </c>
      <c r="AU37" s="656">
        <v>1</v>
      </c>
      <c r="AV37" s="657">
        <v>0</v>
      </c>
      <c r="AW37" s="658">
        <v>1</v>
      </c>
      <c r="AX37" s="659">
        <v>25</v>
      </c>
      <c r="AY37" s="646">
        <v>0</v>
      </c>
      <c r="AZ37" s="647">
        <v>1</v>
      </c>
      <c r="BA37" s="654">
        <v>1</v>
      </c>
      <c r="BB37" s="660">
        <v>2</v>
      </c>
      <c r="BC37" s="661">
        <v>1</v>
      </c>
      <c r="BD37" s="662">
        <v>3</v>
      </c>
      <c r="BE37" s="646">
        <v>1</v>
      </c>
      <c r="BF37" s="647">
        <v>0</v>
      </c>
      <c r="BG37" s="654">
        <v>1</v>
      </c>
      <c r="BH37" s="646">
        <v>0</v>
      </c>
      <c r="BI37" s="647">
        <v>0</v>
      </c>
      <c r="BJ37" s="654">
        <v>0</v>
      </c>
    </row>
    <row r="38" spans="1:62" ht="29.25" customHeight="1" x14ac:dyDescent="0.2">
      <c r="A38" s="515" t="s">
        <v>48</v>
      </c>
      <c r="B38" s="643">
        <v>256</v>
      </c>
      <c r="C38" s="644">
        <v>308</v>
      </c>
      <c r="D38" s="645">
        <v>564</v>
      </c>
      <c r="E38" s="646">
        <v>0</v>
      </c>
      <c r="F38" s="647">
        <v>0</v>
      </c>
      <c r="G38" s="648">
        <v>0</v>
      </c>
      <c r="H38" s="649">
        <v>217</v>
      </c>
      <c r="I38" s="647">
        <v>252</v>
      </c>
      <c r="J38" s="648">
        <v>469</v>
      </c>
      <c r="K38" s="649">
        <v>32</v>
      </c>
      <c r="L38" s="647">
        <v>47</v>
      </c>
      <c r="M38" s="648">
        <v>79</v>
      </c>
      <c r="N38" s="649">
        <v>0</v>
      </c>
      <c r="O38" s="647">
        <v>0</v>
      </c>
      <c r="P38" s="648">
        <v>0</v>
      </c>
      <c r="Q38" s="650">
        <v>7</v>
      </c>
      <c r="R38" s="651">
        <v>9</v>
      </c>
      <c r="S38" s="1058">
        <v>16</v>
      </c>
      <c r="T38" s="1087">
        <v>100</v>
      </c>
      <c r="U38" s="663">
        <v>100</v>
      </c>
      <c r="V38" s="1093">
        <v>100</v>
      </c>
      <c r="W38" s="652">
        <v>7</v>
      </c>
      <c r="X38" s="651">
        <v>9</v>
      </c>
      <c r="Y38" s="653">
        <v>16</v>
      </c>
      <c r="Z38" s="1101">
        <v>2.734375</v>
      </c>
      <c r="AA38" s="358">
        <v>2.9220779220779218</v>
      </c>
      <c r="AB38" s="359">
        <v>2.8368794326241136</v>
      </c>
      <c r="AC38" s="646">
        <v>5</v>
      </c>
      <c r="AD38" s="647">
        <v>8</v>
      </c>
      <c r="AE38" s="648">
        <v>13</v>
      </c>
      <c r="AF38" s="1101">
        <v>71.428571428571431</v>
      </c>
      <c r="AG38" s="358">
        <v>88.888888888888886</v>
      </c>
      <c r="AH38" s="359">
        <v>81.25</v>
      </c>
      <c r="AI38" s="646">
        <v>2</v>
      </c>
      <c r="AJ38" s="647">
        <v>3</v>
      </c>
      <c r="AK38" s="654">
        <v>5</v>
      </c>
      <c r="AL38" s="646">
        <v>2</v>
      </c>
      <c r="AM38" s="647">
        <v>1</v>
      </c>
      <c r="AN38" s="1066">
        <v>3</v>
      </c>
      <c r="AO38" s="357">
        <v>0.78125</v>
      </c>
      <c r="AP38" s="358">
        <v>0.32467532467532467</v>
      </c>
      <c r="AQ38" s="359">
        <v>0.53191489361702127</v>
      </c>
      <c r="AR38" s="635">
        <v>28.571428571428569</v>
      </c>
      <c r="AS38" s="317">
        <v>11.111111111111111</v>
      </c>
      <c r="AT38" s="318">
        <v>18.75</v>
      </c>
      <c r="AU38" s="656">
        <v>0</v>
      </c>
      <c r="AV38" s="657">
        <v>0</v>
      </c>
      <c r="AW38" s="658">
        <v>0</v>
      </c>
      <c r="AX38" s="659">
        <v>0</v>
      </c>
      <c r="AY38" s="646">
        <v>0</v>
      </c>
      <c r="AZ38" s="647">
        <v>0</v>
      </c>
      <c r="BA38" s="654">
        <v>0</v>
      </c>
      <c r="BB38" s="660">
        <v>1</v>
      </c>
      <c r="BC38" s="661">
        <v>4</v>
      </c>
      <c r="BD38" s="662">
        <v>5</v>
      </c>
      <c r="BE38" s="646">
        <v>2</v>
      </c>
      <c r="BF38" s="647">
        <v>1</v>
      </c>
      <c r="BG38" s="654">
        <v>3</v>
      </c>
      <c r="BH38" s="646">
        <v>0</v>
      </c>
      <c r="BI38" s="647">
        <v>0</v>
      </c>
      <c r="BJ38" s="654">
        <v>0</v>
      </c>
    </row>
    <row r="39" spans="1:62" ht="29.25" customHeight="1" x14ac:dyDescent="0.2">
      <c r="A39" s="515" t="s">
        <v>49</v>
      </c>
      <c r="B39" s="643">
        <v>394</v>
      </c>
      <c r="C39" s="644">
        <v>451</v>
      </c>
      <c r="D39" s="645">
        <v>845</v>
      </c>
      <c r="E39" s="646">
        <v>0</v>
      </c>
      <c r="F39" s="647">
        <v>0</v>
      </c>
      <c r="G39" s="648">
        <v>0</v>
      </c>
      <c r="H39" s="649">
        <v>313</v>
      </c>
      <c r="I39" s="647">
        <v>381</v>
      </c>
      <c r="J39" s="648">
        <v>694</v>
      </c>
      <c r="K39" s="649">
        <v>68</v>
      </c>
      <c r="L39" s="647">
        <v>61</v>
      </c>
      <c r="M39" s="648">
        <v>129</v>
      </c>
      <c r="N39" s="649">
        <v>2</v>
      </c>
      <c r="O39" s="647">
        <v>2</v>
      </c>
      <c r="P39" s="648">
        <v>4</v>
      </c>
      <c r="Q39" s="650">
        <v>11</v>
      </c>
      <c r="R39" s="651">
        <v>7</v>
      </c>
      <c r="S39" s="1058">
        <v>18</v>
      </c>
      <c r="T39" s="1087">
        <v>100</v>
      </c>
      <c r="U39" s="663">
        <v>100</v>
      </c>
      <c r="V39" s="1093">
        <v>100</v>
      </c>
      <c r="W39" s="652">
        <v>11</v>
      </c>
      <c r="X39" s="651">
        <v>7</v>
      </c>
      <c r="Y39" s="653">
        <v>18</v>
      </c>
      <c r="Z39" s="1101">
        <v>2.7918781725888326</v>
      </c>
      <c r="AA39" s="358">
        <v>1.5521064301552108</v>
      </c>
      <c r="AB39" s="359">
        <v>2.1301775147928992</v>
      </c>
      <c r="AC39" s="646">
        <v>10</v>
      </c>
      <c r="AD39" s="647">
        <v>6</v>
      </c>
      <c r="AE39" s="648">
        <v>16</v>
      </c>
      <c r="AF39" s="1101">
        <v>90.909090909090907</v>
      </c>
      <c r="AG39" s="358">
        <v>85.714285714285708</v>
      </c>
      <c r="AH39" s="359">
        <v>88.888888888888886</v>
      </c>
      <c r="AI39" s="646">
        <v>2</v>
      </c>
      <c r="AJ39" s="647">
        <v>3</v>
      </c>
      <c r="AK39" s="654">
        <v>5</v>
      </c>
      <c r="AL39" s="646">
        <v>0</v>
      </c>
      <c r="AM39" s="647">
        <v>0</v>
      </c>
      <c r="AN39" s="1066">
        <v>0</v>
      </c>
      <c r="AO39" s="357">
        <v>0</v>
      </c>
      <c r="AP39" s="358">
        <v>0</v>
      </c>
      <c r="AQ39" s="359">
        <v>0</v>
      </c>
      <c r="AR39" s="635">
        <v>0</v>
      </c>
      <c r="AS39" s="317">
        <v>0</v>
      </c>
      <c r="AT39" s="318">
        <v>0</v>
      </c>
      <c r="AU39" s="656">
        <v>0</v>
      </c>
      <c r="AV39" s="657">
        <v>0</v>
      </c>
      <c r="AW39" s="658">
        <v>0</v>
      </c>
      <c r="AX39" s="659" t="s">
        <v>258</v>
      </c>
      <c r="AY39" s="646">
        <v>0</v>
      </c>
      <c r="AZ39" s="647">
        <v>0</v>
      </c>
      <c r="BA39" s="654">
        <v>0</v>
      </c>
      <c r="BB39" s="660">
        <v>8</v>
      </c>
      <c r="BC39" s="661">
        <v>3</v>
      </c>
      <c r="BD39" s="662">
        <v>11</v>
      </c>
      <c r="BE39" s="646">
        <v>1</v>
      </c>
      <c r="BF39" s="647">
        <v>1</v>
      </c>
      <c r="BG39" s="654">
        <v>2</v>
      </c>
      <c r="BH39" s="646">
        <v>0</v>
      </c>
      <c r="BI39" s="647">
        <v>0</v>
      </c>
      <c r="BJ39" s="654">
        <v>0</v>
      </c>
    </row>
    <row r="40" spans="1:62" s="1130" customFormat="1" ht="29.25" customHeight="1" x14ac:dyDescent="0.2">
      <c r="A40" s="387" t="s">
        <v>222</v>
      </c>
      <c r="B40" s="388">
        <v>3513</v>
      </c>
      <c r="C40" s="389">
        <v>4427</v>
      </c>
      <c r="D40" s="390">
        <v>7940</v>
      </c>
      <c r="E40" s="388">
        <v>0</v>
      </c>
      <c r="F40" s="389">
        <v>0</v>
      </c>
      <c r="G40" s="393">
        <v>0</v>
      </c>
      <c r="H40" s="395">
        <v>2832</v>
      </c>
      <c r="I40" s="389">
        <v>3676</v>
      </c>
      <c r="J40" s="393">
        <v>6508</v>
      </c>
      <c r="K40" s="395">
        <v>590</v>
      </c>
      <c r="L40" s="389">
        <v>651</v>
      </c>
      <c r="M40" s="393">
        <v>1241</v>
      </c>
      <c r="N40" s="395">
        <v>11</v>
      </c>
      <c r="O40" s="389">
        <v>15</v>
      </c>
      <c r="P40" s="393">
        <v>26</v>
      </c>
      <c r="Q40" s="395">
        <v>80</v>
      </c>
      <c r="R40" s="389">
        <v>85</v>
      </c>
      <c r="S40" s="391">
        <v>165</v>
      </c>
      <c r="T40" s="1088">
        <v>100</v>
      </c>
      <c r="U40" s="1068">
        <v>100</v>
      </c>
      <c r="V40" s="1094">
        <v>100</v>
      </c>
      <c r="W40" s="388">
        <v>80</v>
      </c>
      <c r="X40" s="389">
        <v>85</v>
      </c>
      <c r="Y40" s="393">
        <v>165</v>
      </c>
      <c r="Z40" s="1102">
        <v>2.277255906632508</v>
      </c>
      <c r="AA40" s="1055">
        <v>1.9200361418567877</v>
      </c>
      <c r="AB40" s="1056">
        <v>2.0780856423173804</v>
      </c>
      <c r="AC40" s="388">
        <v>70</v>
      </c>
      <c r="AD40" s="389">
        <v>79</v>
      </c>
      <c r="AE40" s="393">
        <v>149</v>
      </c>
      <c r="AF40" s="1102">
        <v>87.5</v>
      </c>
      <c r="AG40" s="1055">
        <v>92.941176470588232</v>
      </c>
      <c r="AH40" s="1056">
        <v>90.303030303030312</v>
      </c>
      <c r="AI40" s="388">
        <v>24</v>
      </c>
      <c r="AJ40" s="389">
        <v>33</v>
      </c>
      <c r="AK40" s="390">
        <v>57</v>
      </c>
      <c r="AL40" s="388">
        <v>7</v>
      </c>
      <c r="AM40" s="389">
        <v>4</v>
      </c>
      <c r="AN40" s="391">
        <v>11</v>
      </c>
      <c r="AO40" s="1054">
        <v>0.19925989183034445</v>
      </c>
      <c r="AP40" s="1055">
        <v>9.0354641969731198E-2</v>
      </c>
      <c r="AQ40" s="1056">
        <v>0.1385390428211587</v>
      </c>
      <c r="AR40" s="1061">
        <v>8.75</v>
      </c>
      <c r="AS40" s="1052">
        <v>4.7058823529411766</v>
      </c>
      <c r="AT40" s="1053">
        <v>6.666666666666667</v>
      </c>
      <c r="AU40" s="388">
        <v>1</v>
      </c>
      <c r="AV40" s="389">
        <v>2</v>
      </c>
      <c r="AW40" s="389">
        <v>3</v>
      </c>
      <c r="AX40" s="392">
        <v>27.27272727272727</v>
      </c>
      <c r="AY40" s="388">
        <v>0</v>
      </c>
      <c r="AZ40" s="389">
        <v>1</v>
      </c>
      <c r="BA40" s="390">
        <v>1</v>
      </c>
      <c r="BB40" s="388">
        <v>39</v>
      </c>
      <c r="BC40" s="389">
        <v>41</v>
      </c>
      <c r="BD40" s="390">
        <v>80</v>
      </c>
      <c r="BE40" s="388">
        <v>6</v>
      </c>
      <c r="BF40" s="389">
        <v>3</v>
      </c>
      <c r="BG40" s="390">
        <v>9</v>
      </c>
      <c r="BH40" s="388">
        <v>4</v>
      </c>
      <c r="BI40" s="389">
        <v>3</v>
      </c>
      <c r="BJ40" s="390">
        <v>7</v>
      </c>
    </row>
    <row r="41" spans="1:62" ht="29.25" customHeight="1" x14ac:dyDescent="0.2">
      <c r="A41" s="515" t="s">
        <v>30</v>
      </c>
      <c r="B41" s="643">
        <v>373</v>
      </c>
      <c r="C41" s="644">
        <v>446</v>
      </c>
      <c r="D41" s="645">
        <v>819</v>
      </c>
      <c r="E41" s="646">
        <v>0</v>
      </c>
      <c r="F41" s="647">
        <v>0</v>
      </c>
      <c r="G41" s="648">
        <v>0</v>
      </c>
      <c r="H41" s="649">
        <v>316</v>
      </c>
      <c r="I41" s="647">
        <v>400</v>
      </c>
      <c r="J41" s="648">
        <v>716</v>
      </c>
      <c r="K41" s="649">
        <v>50</v>
      </c>
      <c r="L41" s="647">
        <v>34</v>
      </c>
      <c r="M41" s="648">
        <v>84</v>
      </c>
      <c r="N41" s="649">
        <v>0</v>
      </c>
      <c r="O41" s="647">
        <v>0</v>
      </c>
      <c r="P41" s="648">
        <v>0</v>
      </c>
      <c r="Q41" s="650">
        <v>7</v>
      </c>
      <c r="R41" s="651">
        <v>12</v>
      </c>
      <c r="S41" s="1058">
        <v>19</v>
      </c>
      <c r="T41" s="1087">
        <v>100</v>
      </c>
      <c r="U41" s="663">
        <v>100</v>
      </c>
      <c r="V41" s="1093">
        <v>100</v>
      </c>
      <c r="W41" s="652">
        <v>7</v>
      </c>
      <c r="X41" s="651">
        <v>12</v>
      </c>
      <c r="Y41" s="653">
        <v>19</v>
      </c>
      <c r="Z41" s="1101">
        <v>1.8766756032171581</v>
      </c>
      <c r="AA41" s="358">
        <v>2.6905829596412558</v>
      </c>
      <c r="AB41" s="359">
        <v>2.3199023199023201</v>
      </c>
      <c r="AC41" s="646">
        <v>7</v>
      </c>
      <c r="AD41" s="647">
        <v>12</v>
      </c>
      <c r="AE41" s="648">
        <v>19</v>
      </c>
      <c r="AF41" s="1101">
        <v>100</v>
      </c>
      <c r="AG41" s="358">
        <v>100</v>
      </c>
      <c r="AH41" s="359">
        <v>100</v>
      </c>
      <c r="AI41" s="646">
        <v>2</v>
      </c>
      <c r="AJ41" s="647">
        <v>5</v>
      </c>
      <c r="AK41" s="654">
        <v>7</v>
      </c>
      <c r="AL41" s="646">
        <v>1</v>
      </c>
      <c r="AM41" s="647">
        <v>0</v>
      </c>
      <c r="AN41" s="1066">
        <v>1</v>
      </c>
      <c r="AO41" s="357">
        <v>0.26809651474530832</v>
      </c>
      <c r="AP41" s="358">
        <v>0</v>
      </c>
      <c r="AQ41" s="359">
        <v>0.1221001221001221</v>
      </c>
      <c r="AR41" s="635">
        <v>14.285714285714285</v>
      </c>
      <c r="AS41" s="317">
        <v>0</v>
      </c>
      <c r="AT41" s="318">
        <v>5.2631578947368416</v>
      </c>
      <c r="AU41" s="656">
        <v>0</v>
      </c>
      <c r="AV41" s="657">
        <v>0</v>
      </c>
      <c r="AW41" s="658">
        <v>0</v>
      </c>
      <c r="AX41" s="659">
        <v>0</v>
      </c>
      <c r="AY41" s="646">
        <v>0</v>
      </c>
      <c r="AZ41" s="647">
        <v>2</v>
      </c>
      <c r="BA41" s="654">
        <v>2</v>
      </c>
      <c r="BB41" s="660">
        <v>4</v>
      </c>
      <c r="BC41" s="661">
        <v>5</v>
      </c>
      <c r="BD41" s="662">
        <v>9</v>
      </c>
      <c r="BE41" s="646">
        <v>0</v>
      </c>
      <c r="BF41" s="647">
        <v>0</v>
      </c>
      <c r="BG41" s="654">
        <v>0</v>
      </c>
      <c r="BH41" s="646">
        <v>0</v>
      </c>
      <c r="BI41" s="647">
        <v>0</v>
      </c>
      <c r="BJ41" s="654">
        <v>0</v>
      </c>
    </row>
    <row r="42" spans="1:62" ht="29.25" customHeight="1" x14ac:dyDescent="0.2">
      <c r="A42" s="515" t="s">
        <v>50</v>
      </c>
      <c r="B42" s="643">
        <v>276</v>
      </c>
      <c r="C42" s="644">
        <v>302</v>
      </c>
      <c r="D42" s="645">
        <v>578</v>
      </c>
      <c r="E42" s="646">
        <v>0</v>
      </c>
      <c r="F42" s="647">
        <v>0</v>
      </c>
      <c r="G42" s="648">
        <v>0</v>
      </c>
      <c r="H42" s="649">
        <v>242</v>
      </c>
      <c r="I42" s="647">
        <v>281</v>
      </c>
      <c r="J42" s="648">
        <v>523</v>
      </c>
      <c r="K42" s="649">
        <v>27</v>
      </c>
      <c r="L42" s="647">
        <v>13</v>
      </c>
      <c r="M42" s="648">
        <v>40</v>
      </c>
      <c r="N42" s="649">
        <v>2</v>
      </c>
      <c r="O42" s="647">
        <v>2</v>
      </c>
      <c r="P42" s="648">
        <v>4</v>
      </c>
      <c r="Q42" s="650">
        <v>5</v>
      </c>
      <c r="R42" s="651">
        <v>6</v>
      </c>
      <c r="S42" s="1058">
        <v>11</v>
      </c>
      <c r="T42" s="1087">
        <v>100</v>
      </c>
      <c r="U42" s="663">
        <v>100</v>
      </c>
      <c r="V42" s="1093">
        <v>100</v>
      </c>
      <c r="W42" s="652">
        <v>5</v>
      </c>
      <c r="X42" s="651">
        <v>6</v>
      </c>
      <c r="Y42" s="653">
        <v>11</v>
      </c>
      <c r="Z42" s="1101">
        <v>1.8115942028985508</v>
      </c>
      <c r="AA42" s="358">
        <v>1.9867549668874174</v>
      </c>
      <c r="AB42" s="359">
        <v>1.9031141868512111</v>
      </c>
      <c r="AC42" s="646">
        <v>5</v>
      </c>
      <c r="AD42" s="647">
        <v>6</v>
      </c>
      <c r="AE42" s="648">
        <v>11</v>
      </c>
      <c r="AF42" s="1101">
        <v>100</v>
      </c>
      <c r="AG42" s="358">
        <v>100</v>
      </c>
      <c r="AH42" s="359">
        <v>100</v>
      </c>
      <c r="AI42" s="646">
        <v>3</v>
      </c>
      <c r="AJ42" s="647">
        <v>3</v>
      </c>
      <c r="AK42" s="654">
        <v>6</v>
      </c>
      <c r="AL42" s="646">
        <v>1</v>
      </c>
      <c r="AM42" s="647">
        <v>0</v>
      </c>
      <c r="AN42" s="1066">
        <v>1</v>
      </c>
      <c r="AO42" s="357">
        <v>0.36231884057971014</v>
      </c>
      <c r="AP42" s="358">
        <v>0</v>
      </c>
      <c r="AQ42" s="359">
        <v>0.17301038062283738</v>
      </c>
      <c r="AR42" s="635">
        <v>20</v>
      </c>
      <c r="AS42" s="317">
        <v>0</v>
      </c>
      <c r="AT42" s="318">
        <v>9.0909090909090917</v>
      </c>
      <c r="AU42" s="656">
        <v>1</v>
      </c>
      <c r="AV42" s="657">
        <v>0</v>
      </c>
      <c r="AW42" s="658">
        <v>1</v>
      </c>
      <c r="AX42" s="659">
        <v>100</v>
      </c>
      <c r="AY42" s="646">
        <v>0</v>
      </c>
      <c r="AZ42" s="647">
        <v>0</v>
      </c>
      <c r="BA42" s="654">
        <v>0</v>
      </c>
      <c r="BB42" s="660">
        <v>1</v>
      </c>
      <c r="BC42" s="661">
        <v>3</v>
      </c>
      <c r="BD42" s="662">
        <v>4</v>
      </c>
      <c r="BE42" s="646">
        <v>0</v>
      </c>
      <c r="BF42" s="647">
        <v>0</v>
      </c>
      <c r="BG42" s="654">
        <v>0</v>
      </c>
      <c r="BH42" s="646">
        <v>0</v>
      </c>
      <c r="BI42" s="647">
        <v>0</v>
      </c>
      <c r="BJ42" s="654">
        <v>0</v>
      </c>
    </row>
    <row r="43" spans="1:62" ht="29.25" customHeight="1" x14ac:dyDescent="0.2">
      <c r="A43" s="515" t="s">
        <v>51</v>
      </c>
      <c r="B43" s="643">
        <v>179</v>
      </c>
      <c r="C43" s="644">
        <v>227</v>
      </c>
      <c r="D43" s="645">
        <v>406</v>
      </c>
      <c r="E43" s="646">
        <v>0</v>
      </c>
      <c r="F43" s="647">
        <v>0</v>
      </c>
      <c r="G43" s="648">
        <v>0</v>
      </c>
      <c r="H43" s="649">
        <v>164</v>
      </c>
      <c r="I43" s="647">
        <v>216</v>
      </c>
      <c r="J43" s="648">
        <v>380</v>
      </c>
      <c r="K43" s="649">
        <v>11</v>
      </c>
      <c r="L43" s="647">
        <v>9</v>
      </c>
      <c r="M43" s="648">
        <v>20</v>
      </c>
      <c r="N43" s="649">
        <v>1</v>
      </c>
      <c r="O43" s="647">
        <v>0</v>
      </c>
      <c r="P43" s="648">
        <v>1</v>
      </c>
      <c r="Q43" s="650">
        <v>3</v>
      </c>
      <c r="R43" s="651">
        <v>2</v>
      </c>
      <c r="S43" s="1058">
        <v>5</v>
      </c>
      <c r="T43" s="1087">
        <v>100</v>
      </c>
      <c r="U43" s="663">
        <v>100</v>
      </c>
      <c r="V43" s="1093">
        <v>100</v>
      </c>
      <c r="W43" s="652">
        <v>3</v>
      </c>
      <c r="X43" s="651">
        <v>2</v>
      </c>
      <c r="Y43" s="653">
        <v>5</v>
      </c>
      <c r="Z43" s="1101">
        <v>1.6759776536312849</v>
      </c>
      <c r="AA43" s="358">
        <v>0.88105726872246704</v>
      </c>
      <c r="AB43" s="359">
        <v>1.2315270935960592</v>
      </c>
      <c r="AC43" s="646">
        <v>3</v>
      </c>
      <c r="AD43" s="647">
        <v>2</v>
      </c>
      <c r="AE43" s="648">
        <v>5</v>
      </c>
      <c r="AF43" s="1101">
        <v>100</v>
      </c>
      <c r="AG43" s="358">
        <v>100</v>
      </c>
      <c r="AH43" s="359">
        <v>100</v>
      </c>
      <c r="AI43" s="646">
        <v>1</v>
      </c>
      <c r="AJ43" s="647">
        <v>1</v>
      </c>
      <c r="AK43" s="654">
        <v>2</v>
      </c>
      <c r="AL43" s="646">
        <v>1</v>
      </c>
      <c r="AM43" s="647">
        <v>0</v>
      </c>
      <c r="AN43" s="1066">
        <v>1</v>
      </c>
      <c r="AO43" s="357">
        <v>0.55865921787709494</v>
      </c>
      <c r="AP43" s="358">
        <v>0</v>
      </c>
      <c r="AQ43" s="359">
        <v>0.24630541871921183</v>
      </c>
      <c r="AR43" s="635">
        <v>33.333333333333329</v>
      </c>
      <c r="AS43" s="317">
        <v>0</v>
      </c>
      <c r="AT43" s="318">
        <v>20</v>
      </c>
      <c r="AU43" s="656">
        <v>0</v>
      </c>
      <c r="AV43" s="657">
        <v>0</v>
      </c>
      <c r="AW43" s="658">
        <v>0</v>
      </c>
      <c r="AX43" s="659">
        <v>0</v>
      </c>
      <c r="AY43" s="646">
        <v>0</v>
      </c>
      <c r="AZ43" s="647">
        <v>0</v>
      </c>
      <c r="BA43" s="654">
        <v>0</v>
      </c>
      <c r="BB43" s="660">
        <v>1</v>
      </c>
      <c r="BC43" s="661">
        <v>1</v>
      </c>
      <c r="BD43" s="662">
        <v>2</v>
      </c>
      <c r="BE43" s="646">
        <v>0</v>
      </c>
      <c r="BF43" s="647">
        <v>0</v>
      </c>
      <c r="BG43" s="654">
        <v>0</v>
      </c>
      <c r="BH43" s="646">
        <v>0</v>
      </c>
      <c r="BI43" s="647">
        <v>0</v>
      </c>
      <c r="BJ43" s="654">
        <v>0</v>
      </c>
    </row>
    <row r="44" spans="1:62" ht="29.25" customHeight="1" x14ac:dyDescent="0.2">
      <c r="A44" s="515" t="s">
        <v>52</v>
      </c>
      <c r="B44" s="643">
        <v>380</v>
      </c>
      <c r="C44" s="644">
        <v>441</v>
      </c>
      <c r="D44" s="645">
        <v>821</v>
      </c>
      <c r="E44" s="646">
        <v>0</v>
      </c>
      <c r="F44" s="647">
        <v>0</v>
      </c>
      <c r="G44" s="648">
        <v>0</v>
      </c>
      <c r="H44" s="649">
        <v>333</v>
      </c>
      <c r="I44" s="647">
        <v>385</v>
      </c>
      <c r="J44" s="648">
        <v>718</v>
      </c>
      <c r="K44" s="649">
        <v>37</v>
      </c>
      <c r="L44" s="647">
        <v>47</v>
      </c>
      <c r="M44" s="648">
        <v>84</v>
      </c>
      <c r="N44" s="649">
        <v>4</v>
      </c>
      <c r="O44" s="647">
        <v>0</v>
      </c>
      <c r="P44" s="648">
        <v>4</v>
      </c>
      <c r="Q44" s="650">
        <v>6</v>
      </c>
      <c r="R44" s="651">
        <v>9</v>
      </c>
      <c r="S44" s="1058">
        <v>15</v>
      </c>
      <c r="T44" s="1087">
        <v>100</v>
      </c>
      <c r="U44" s="663">
        <v>100</v>
      </c>
      <c r="V44" s="1093">
        <v>100</v>
      </c>
      <c r="W44" s="652">
        <v>6</v>
      </c>
      <c r="X44" s="651">
        <v>9</v>
      </c>
      <c r="Y44" s="653">
        <v>15</v>
      </c>
      <c r="Z44" s="1101">
        <v>1.5789473684210527</v>
      </c>
      <c r="AA44" s="358">
        <v>2.0408163265306123</v>
      </c>
      <c r="AB44" s="359">
        <v>1.8270401948842874</v>
      </c>
      <c r="AC44" s="646">
        <v>6</v>
      </c>
      <c r="AD44" s="647">
        <v>7</v>
      </c>
      <c r="AE44" s="648">
        <v>13</v>
      </c>
      <c r="AF44" s="1101">
        <v>100</v>
      </c>
      <c r="AG44" s="358">
        <v>77.777777777777786</v>
      </c>
      <c r="AH44" s="359">
        <v>86.666666666666671</v>
      </c>
      <c r="AI44" s="646">
        <v>4</v>
      </c>
      <c r="AJ44" s="647">
        <v>4</v>
      </c>
      <c r="AK44" s="654">
        <v>8</v>
      </c>
      <c r="AL44" s="646">
        <v>0</v>
      </c>
      <c r="AM44" s="647">
        <v>1</v>
      </c>
      <c r="AN44" s="1066">
        <v>1</v>
      </c>
      <c r="AO44" s="357">
        <v>0</v>
      </c>
      <c r="AP44" s="358">
        <v>0.22675736961451248</v>
      </c>
      <c r="AQ44" s="359">
        <v>0.12180267965895249</v>
      </c>
      <c r="AR44" s="635">
        <v>0</v>
      </c>
      <c r="AS44" s="317">
        <v>11.111111111111111</v>
      </c>
      <c r="AT44" s="318">
        <v>6.666666666666667</v>
      </c>
      <c r="AU44" s="656">
        <v>0</v>
      </c>
      <c r="AV44" s="657">
        <v>1</v>
      </c>
      <c r="AW44" s="658">
        <v>1</v>
      </c>
      <c r="AX44" s="659">
        <v>100</v>
      </c>
      <c r="AY44" s="646">
        <v>0</v>
      </c>
      <c r="AZ44" s="647">
        <v>0</v>
      </c>
      <c r="BA44" s="654">
        <v>0</v>
      </c>
      <c r="BB44" s="660">
        <v>2</v>
      </c>
      <c r="BC44" s="661">
        <v>2</v>
      </c>
      <c r="BD44" s="662">
        <v>4</v>
      </c>
      <c r="BE44" s="646">
        <v>0</v>
      </c>
      <c r="BF44" s="647">
        <v>2</v>
      </c>
      <c r="BG44" s="654">
        <v>2</v>
      </c>
      <c r="BH44" s="646">
        <v>0</v>
      </c>
      <c r="BI44" s="647">
        <v>0</v>
      </c>
      <c r="BJ44" s="654">
        <v>0</v>
      </c>
    </row>
    <row r="45" spans="1:62" s="1130" customFormat="1" ht="29.25" customHeight="1" x14ac:dyDescent="0.2">
      <c r="A45" s="387" t="s">
        <v>223</v>
      </c>
      <c r="B45" s="388">
        <v>1208</v>
      </c>
      <c r="C45" s="389">
        <v>1416</v>
      </c>
      <c r="D45" s="390">
        <v>2624</v>
      </c>
      <c r="E45" s="388">
        <v>0</v>
      </c>
      <c r="F45" s="389">
        <v>0</v>
      </c>
      <c r="G45" s="393">
        <v>0</v>
      </c>
      <c r="H45" s="395">
        <v>1055</v>
      </c>
      <c r="I45" s="389">
        <v>1282</v>
      </c>
      <c r="J45" s="393">
        <v>2337</v>
      </c>
      <c r="K45" s="395">
        <v>125</v>
      </c>
      <c r="L45" s="389">
        <v>103</v>
      </c>
      <c r="M45" s="393">
        <v>228</v>
      </c>
      <c r="N45" s="395">
        <v>7</v>
      </c>
      <c r="O45" s="389">
        <v>2</v>
      </c>
      <c r="P45" s="393">
        <v>9</v>
      </c>
      <c r="Q45" s="395">
        <v>21</v>
      </c>
      <c r="R45" s="389">
        <v>29</v>
      </c>
      <c r="S45" s="391">
        <v>50</v>
      </c>
      <c r="T45" s="1088">
        <v>100</v>
      </c>
      <c r="U45" s="1068">
        <v>100</v>
      </c>
      <c r="V45" s="1094">
        <v>100</v>
      </c>
      <c r="W45" s="388">
        <v>21</v>
      </c>
      <c r="X45" s="389">
        <v>29</v>
      </c>
      <c r="Y45" s="393">
        <v>50</v>
      </c>
      <c r="Z45" s="1102">
        <v>1.73841059602649</v>
      </c>
      <c r="AA45" s="1055">
        <v>2.0480225988700562</v>
      </c>
      <c r="AB45" s="1056">
        <v>1.9054878048780488</v>
      </c>
      <c r="AC45" s="388">
        <v>21</v>
      </c>
      <c r="AD45" s="389">
        <v>27</v>
      </c>
      <c r="AE45" s="393">
        <v>48</v>
      </c>
      <c r="AF45" s="1102">
        <v>100</v>
      </c>
      <c r="AG45" s="1055">
        <v>93.103448275862064</v>
      </c>
      <c r="AH45" s="1056">
        <v>96</v>
      </c>
      <c r="AI45" s="388">
        <v>10</v>
      </c>
      <c r="AJ45" s="389">
        <v>13</v>
      </c>
      <c r="AK45" s="390">
        <v>23</v>
      </c>
      <c r="AL45" s="388">
        <v>3</v>
      </c>
      <c r="AM45" s="389">
        <v>1</v>
      </c>
      <c r="AN45" s="391">
        <v>4</v>
      </c>
      <c r="AO45" s="1054">
        <v>0.24834437086092717</v>
      </c>
      <c r="AP45" s="1055">
        <v>7.0621468926553674E-2</v>
      </c>
      <c r="AQ45" s="1056">
        <v>0.1524390243902439</v>
      </c>
      <c r="AR45" s="1061">
        <v>14.285714285714285</v>
      </c>
      <c r="AS45" s="1052">
        <v>3.4482758620689653</v>
      </c>
      <c r="AT45" s="1053">
        <v>8</v>
      </c>
      <c r="AU45" s="388">
        <v>1</v>
      </c>
      <c r="AV45" s="389">
        <v>1</v>
      </c>
      <c r="AW45" s="389">
        <v>2</v>
      </c>
      <c r="AX45" s="392">
        <v>50</v>
      </c>
      <c r="AY45" s="388">
        <v>0</v>
      </c>
      <c r="AZ45" s="389">
        <v>2</v>
      </c>
      <c r="BA45" s="390">
        <v>2</v>
      </c>
      <c r="BB45" s="388">
        <v>8</v>
      </c>
      <c r="BC45" s="389">
        <v>11</v>
      </c>
      <c r="BD45" s="390">
        <v>19</v>
      </c>
      <c r="BE45" s="388">
        <v>0</v>
      </c>
      <c r="BF45" s="389">
        <v>2</v>
      </c>
      <c r="BG45" s="390">
        <v>2</v>
      </c>
      <c r="BH45" s="388">
        <v>0</v>
      </c>
      <c r="BI45" s="389">
        <v>0</v>
      </c>
      <c r="BJ45" s="390">
        <v>0</v>
      </c>
    </row>
    <row r="46" spans="1:62" ht="29.25" customHeight="1" x14ac:dyDescent="0.2">
      <c r="A46" s="515" t="s">
        <v>38</v>
      </c>
      <c r="B46" s="643">
        <v>1054</v>
      </c>
      <c r="C46" s="644">
        <v>1365</v>
      </c>
      <c r="D46" s="645">
        <v>2419</v>
      </c>
      <c r="E46" s="646">
        <v>0</v>
      </c>
      <c r="F46" s="647">
        <v>0</v>
      </c>
      <c r="G46" s="648">
        <v>0</v>
      </c>
      <c r="H46" s="649">
        <v>920</v>
      </c>
      <c r="I46" s="647">
        <v>1201</v>
      </c>
      <c r="J46" s="648">
        <v>2121</v>
      </c>
      <c r="K46" s="649">
        <v>108</v>
      </c>
      <c r="L46" s="647">
        <v>142</v>
      </c>
      <c r="M46" s="648">
        <v>250</v>
      </c>
      <c r="N46" s="649">
        <v>10</v>
      </c>
      <c r="O46" s="647">
        <v>5</v>
      </c>
      <c r="P46" s="648">
        <v>15</v>
      </c>
      <c r="Q46" s="650">
        <v>16</v>
      </c>
      <c r="R46" s="651">
        <v>17</v>
      </c>
      <c r="S46" s="1058">
        <v>33</v>
      </c>
      <c r="T46" s="1087">
        <v>100</v>
      </c>
      <c r="U46" s="663">
        <v>100</v>
      </c>
      <c r="V46" s="1093">
        <v>100</v>
      </c>
      <c r="W46" s="652">
        <v>16</v>
      </c>
      <c r="X46" s="651">
        <v>17</v>
      </c>
      <c r="Y46" s="653">
        <v>33</v>
      </c>
      <c r="Z46" s="1101">
        <v>1.5180265654648957</v>
      </c>
      <c r="AA46" s="358">
        <v>1.2454212454212454</v>
      </c>
      <c r="AB46" s="359">
        <v>1.364200082678793</v>
      </c>
      <c r="AC46" s="646">
        <v>11</v>
      </c>
      <c r="AD46" s="647">
        <v>15</v>
      </c>
      <c r="AE46" s="648">
        <v>26</v>
      </c>
      <c r="AF46" s="1101">
        <v>68.75</v>
      </c>
      <c r="AG46" s="358">
        <v>88.235294117647058</v>
      </c>
      <c r="AH46" s="359">
        <v>78.787878787878782</v>
      </c>
      <c r="AI46" s="646">
        <v>9</v>
      </c>
      <c r="AJ46" s="647">
        <v>6</v>
      </c>
      <c r="AK46" s="654">
        <v>15</v>
      </c>
      <c r="AL46" s="646">
        <v>0</v>
      </c>
      <c r="AM46" s="647">
        <v>0</v>
      </c>
      <c r="AN46" s="1066">
        <v>0</v>
      </c>
      <c r="AO46" s="357">
        <v>0</v>
      </c>
      <c r="AP46" s="358">
        <v>0</v>
      </c>
      <c r="AQ46" s="359">
        <v>0</v>
      </c>
      <c r="AR46" s="635">
        <v>0</v>
      </c>
      <c r="AS46" s="317">
        <v>0</v>
      </c>
      <c r="AT46" s="318">
        <v>0</v>
      </c>
      <c r="AU46" s="656">
        <v>0</v>
      </c>
      <c r="AV46" s="657">
        <v>0</v>
      </c>
      <c r="AW46" s="658">
        <v>0</v>
      </c>
      <c r="AX46" s="659" t="s">
        <v>258</v>
      </c>
      <c r="AY46" s="646">
        <v>1</v>
      </c>
      <c r="AZ46" s="647">
        <v>1</v>
      </c>
      <c r="BA46" s="654">
        <v>2</v>
      </c>
      <c r="BB46" s="660">
        <v>1</v>
      </c>
      <c r="BC46" s="661">
        <v>8</v>
      </c>
      <c r="BD46" s="662">
        <v>9</v>
      </c>
      <c r="BE46" s="646">
        <v>1</v>
      </c>
      <c r="BF46" s="647">
        <v>1</v>
      </c>
      <c r="BG46" s="654">
        <v>2</v>
      </c>
      <c r="BH46" s="646">
        <v>4</v>
      </c>
      <c r="BI46" s="647">
        <v>1</v>
      </c>
      <c r="BJ46" s="654">
        <v>5</v>
      </c>
    </row>
    <row r="47" spans="1:62" ht="29.25" customHeight="1" x14ac:dyDescent="0.2">
      <c r="A47" s="515" t="s">
        <v>53</v>
      </c>
      <c r="B47" s="643">
        <v>69</v>
      </c>
      <c r="C47" s="644">
        <v>79</v>
      </c>
      <c r="D47" s="645">
        <v>148</v>
      </c>
      <c r="E47" s="646">
        <v>0</v>
      </c>
      <c r="F47" s="647">
        <v>0</v>
      </c>
      <c r="G47" s="648">
        <v>0</v>
      </c>
      <c r="H47" s="649">
        <v>58</v>
      </c>
      <c r="I47" s="647">
        <v>71</v>
      </c>
      <c r="J47" s="648">
        <v>129</v>
      </c>
      <c r="K47" s="649">
        <v>10</v>
      </c>
      <c r="L47" s="647">
        <v>7</v>
      </c>
      <c r="M47" s="648">
        <v>17</v>
      </c>
      <c r="N47" s="649">
        <v>0</v>
      </c>
      <c r="O47" s="647">
        <v>0</v>
      </c>
      <c r="P47" s="648">
        <v>0</v>
      </c>
      <c r="Q47" s="650">
        <v>1</v>
      </c>
      <c r="R47" s="651">
        <v>1</v>
      </c>
      <c r="S47" s="1058">
        <v>2</v>
      </c>
      <c r="T47" s="1087">
        <v>100</v>
      </c>
      <c r="U47" s="663">
        <v>100</v>
      </c>
      <c r="V47" s="1093">
        <v>100</v>
      </c>
      <c r="W47" s="652">
        <v>1</v>
      </c>
      <c r="X47" s="651">
        <v>1</v>
      </c>
      <c r="Y47" s="653">
        <v>2</v>
      </c>
      <c r="Z47" s="1101">
        <v>1.4492753623188406</v>
      </c>
      <c r="AA47" s="358">
        <v>1.2658227848101267</v>
      </c>
      <c r="AB47" s="359">
        <v>1.3513513513513513</v>
      </c>
      <c r="AC47" s="646">
        <v>1</v>
      </c>
      <c r="AD47" s="647">
        <v>1</v>
      </c>
      <c r="AE47" s="648">
        <v>2</v>
      </c>
      <c r="AF47" s="1101">
        <v>100</v>
      </c>
      <c r="AG47" s="358">
        <v>100</v>
      </c>
      <c r="AH47" s="359">
        <v>100</v>
      </c>
      <c r="AI47" s="646">
        <v>0</v>
      </c>
      <c r="AJ47" s="647">
        <v>0</v>
      </c>
      <c r="AK47" s="654">
        <v>0</v>
      </c>
      <c r="AL47" s="646">
        <v>0</v>
      </c>
      <c r="AM47" s="647">
        <v>0</v>
      </c>
      <c r="AN47" s="1066">
        <v>0</v>
      </c>
      <c r="AO47" s="357">
        <v>0</v>
      </c>
      <c r="AP47" s="358">
        <v>0</v>
      </c>
      <c r="AQ47" s="359">
        <v>0</v>
      </c>
      <c r="AR47" s="635">
        <v>0</v>
      </c>
      <c r="AS47" s="317">
        <v>0</v>
      </c>
      <c r="AT47" s="318">
        <v>0</v>
      </c>
      <c r="AU47" s="656">
        <v>0</v>
      </c>
      <c r="AV47" s="657">
        <v>0</v>
      </c>
      <c r="AW47" s="658">
        <v>0</v>
      </c>
      <c r="AX47" s="659" t="s">
        <v>258</v>
      </c>
      <c r="AY47" s="646">
        <v>0</v>
      </c>
      <c r="AZ47" s="647">
        <v>0</v>
      </c>
      <c r="BA47" s="654">
        <v>0</v>
      </c>
      <c r="BB47" s="660">
        <v>1</v>
      </c>
      <c r="BC47" s="661">
        <v>1</v>
      </c>
      <c r="BD47" s="662">
        <v>2</v>
      </c>
      <c r="BE47" s="646">
        <v>0</v>
      </c>
      <c r="BF47" s="647">
        <v>0</v>
      </c>
      <c r="BG47" s="654">
        <v>0</v>
      </c>
      <c r="BH47" s="646">
        <v>0</v>
      </c>
      <c r="BI47" s="647">
        <v>0</v>
      </c>
      <c r="BJ47" s="654">
        <v>0</v>
      </c>
    </row>
    <row r="48" spans="1:62" ht="29.25" customHeight="1" x14ac:dyDescent="0.2">
      <c r="A48" s="515" t="s">
        <v>54</v>
      </c>
      <c r="B48" s="643">
        <v>91</v>
      </c>
      <c r="C48" s="644">
        <v>128</v>
      </c>
      <c r="D48" s="645">
        <v>219</v>
      </c>
      <c r="E48" s="646">
        <v>0</v>
      </c>
      <c r="F48" s="647">
        <v>0</v>
      </c>
      <c r="G48" s="648">
        <v>0</v>
      </c>
      <c r="H48" s="649">
        <v>71</v>
      </c>
      <c r="I48" s="647">
        <v>116</v>
      </c>
      <c r="J48" s="648">
        <v>187</v>
      </c>
      <c r="K48" s="649">
        <v>17</v>
      </c>
      <c r="L48" s="647">
        <v>11</v>
      </c>
      <c r="M48" s="648">
        <v>28</v>
      </c>
      <c r="N48" s="649">
        <v>1</v>
      </c>
      <c r="O48" s="647">
        <v>0</v>
      </c>
      <c r="P48" s="648">
        <v>1</v>
      </c>
      <c r="Q48" s="650">
        <v>2</v>
      </c>
      <c r="R48" s="651">
        <v>1</v>
      </c>
      <c r="S48" s="1058">
        <v>3</v>
      </c>
      <c r="T48" s="1087">
        <v>100</v>
      </c>
      <c r="U48" s="663">
        <v>100</v>
      </c>
      <c r="V48" s="1093">
        <v>100</v>
      </c>
      <c r="W48" s="652">
        <v>2</v>
      </c>
      <c r="X48" s="651">
        <v>1</v>
      </c>
      <c r="Y48" s="653">
        <v>3</v>
      </c>
      <c r="Z48" s="1101">
        <v>2.197802197802198</v>
      </c>
      <c r="AA48" s="358">
        <v>0.78125</v>
      </c>
      <c r="AB48" s="359">
        <v>1.3698630136986301</v>
      </c>
      <c r="AC48" s="646">
        <v>1</v>
      </c>
      <c r="AD48" s="647">
        <v>1</v>
      </c>
      <c r="AE48" s="648">
        <v>2</v>
      </c>
      <c r="AF48" s="1101">
        <v>50</v>
      </c>
      <c r="AG48" s="358">
        <v>100</v>
      </c>
      <c r="AH48" s="359">
        <v>66.666666666666657</v>
      </c>
      <c r="AI48" s="646">
        <v>0</v>
      </c>
      <c r="AJ48" s="647">
        <v>1</v>
      </c>
      <c r="AK48" s="654">
        <v>1</v>
      </c>
      <c r="AL48" s="646">
        <v>0</v>
      </c>
      <c r="AM48" s="647">
        <v>0</v>
      </c>
      <c r="AN48" s="1066">
        <v>0</v>
      </c>
      <c r="AO48" s="357">
        <v>0</v>
      </c>
      <c r="AP48" s="358">
        <v>0</v>
      </c>
      <c r="AQ48" s="359">
        <v>0</v>
      </c>
      <c r="AR48" s="635">
        <v>0</v>
      </c>
      <c r="AS48" s="317">
        <v>0</v>
      </c>
      <c r="AT48" s="318">
        <v>0</v>
      </c>
      <c r="AU48" s="656">
        <v>0</v>
      </c>
      <c r="AV48" s="657">
        <v>0</v>
      </c>
      <c r="AW48" s="658">
        <v>0</v>
      </c>
      <c r="AX48" s="659" t="s">
        <v>258</v>
      </c>
      <c r="AY48" s="646">
        <v>0</v>
      </c>
      <c r="AZ48" s="647">
        <v>0</v>
      </c>
      <c r="BA48" s="654">
        <v>0</v>
      </c>
      <c r="BB48" s="660">
        <v>1</v>
      </c>
      <c r="BC48" s="661">
        <v>0</v>
      </c>
      <c r="BD48" s="662">
        <v>1</v>
      </c>
      <c r="BE48" s="646">
        <v>1</v>
      </c>
      <c r="BF48" s="647">
        <v>0</v>
      </c>
      <c r="BG48" s="654">
        <v>1</v>
      </c>
      <c r="BH48" s="646">
        <v>0</v>
      </c>
      <c r="BI48" s="647">
        <v>0</v>
      </c>
      <c r="BJ48" s="654">
        <v>0</v>
      </c>
    </row>
    <row r="49" spans="1:62" ht="29.25" customHeight="1" x14ac:dyDescent="0.2">
      <c r="A49" s="515" t="s">
        <v>55</v>
      </c>
      <c r="B49" s="643">
        <v>192</v>
      </c>
      <c r="C49" s="644">
        <v>235</v>
      </c>
      <c r="D49" s="645">
        <v>427</v>
      </c>
      <c r="E49" s="646">
        <v>0</v>
      </c>
      <c r="F49" s="647">
        <v>0</v>
      </c>
      <c r="G49" s="648">
        <v>0</v>
      </c>
      <c r="H49" s="649">
        <v>160</v>
      </c>
      <c r="I49" s="647">
        <v>202</v>
      </c>
      <c r="J49" s="648">
        <v>362</v>
      </c>
      <c r="K49" s="649">
        <v>26</v>
      </c>
      <c r="L49" s="647">
        <v>28</v>
      </c>
      <c r="M49" s="648">
        <v>54</v>
      </c>
      <c r="N49" s="649">
        <v>0</v>
      </c>
      <c r="O49" s="647">
        <v>0</v>
      </c>
      <c r="P49" s="648">
        <v>0</v>
      </c>
      <c r="Q49" s="650">
        <v>6</v>
      </c>
      <c r="R49" s="651">
        <v>5</v>
      </c>
      <c r="S49" s="1058">
        <v>11</v>
      </c>
      <c r="T49" s="1087">
        <v>100</v>
      </c>
      <c r="U49" s="663">
        <v>100</v>
      </c>
      <c r="V49" s="1093">
        <v>100</v>
      </c>
      <c r="W49" s="652">
        <v>6</v>
      </c>
      <c r="X49" s="651">
        <v>5</v>
      </c>
      <c r="Y49" s="653">
        <v>11</v>
      </c>
      <c r="Z49" s="1101">
        <v>3.125</v>
      </c>
      <c r="AA49" s="358">
        <v>2.1276595744680851</v>
      </c>
      <c r="AB49" s="359">
        <v>2.5761124121779861</v>
      </c>
      <c r="AC49" s="646">
        <v>6</v>
      </c>
      <c r="AD49" s="647">
        <v>5</v>
      </c>
      <c r="AE49" s="648">
        <v>11</v>
      </c>
      <c r="AF49" s="1101">
        <v>100</v>
      </c>
      <c r="AG49" s="358">
        <v>100</v>
      </c>
      <c r="AH49" s="359">
        <v>100</v>
      </c>
      <c r="AI49" s="646">
        <v>1</v>
      </c>
      <c r="AJ49" s="647">
        <v>2</v>
      </c>
      <c r="AK49" s="654">
        <v>3</v>
      </c>
      <c r="AL49" s="646">
        <v>0</v>
      </c>
      <c r="AM49" s="647">
        <v>1</v>
      </c>
      <c r="AN49" s="1066">
        <v>1</v>
      </c>
      <c r="AO49" s="357">
        <v>0</v>
      </c>
      <c r="AP49" s="358">
        <v>0.42553191489361702</v>
      </c>
      <c r="AQ49" s="359">
        <v>0.23419203747072601</v>
      </c>
      <c r="AR49" s="635">
        <v>0</v>
      </c>
      <c r="AS49" s="317">
        <v>20</v>
      </c>
      <c r="AT49" s="318">
        <v>9.0909090909090917</v>
      </c>
      <c r="AU49" s="656">
        <v>0</v>
      </c>
      <c r="AV49" s="657">
        <v>1</v>
      </c>
      <c r="AW49" s="658">
        <v>1</v>
      </c>
      <c r="AX49" s="659">
        <v>100</v>
      </c>
      <c r="AY49" s="646">
        <v>0</v>
      </c>
      <c r="AZ49" s="647">
        <v>0</v>
      </c>
      <c r="BA49" s="654">
        <v>0</v>
      </c>
      <c r="BB49" s="660">
        <v>5</v>
      </c>
      <c r="BC49" s="661">
        <v>2</v>
      </c>
      <c r="BD49" s="662">
        <v>7</v>
      </c>
      <c r="BE49" s="646">
        <v>0</v>
      </c>
      <c r="BF49" s="647">
        <v>0</v>
      </c>
      <c r="BG49" s="654">
        <v>0</v>
      </c>
      <c r="BH49" s="646">
        <v>0</v>
      </c>
      <c r="BI49" s="647">
        <v>0</v>
      </c>
      <c r="BJ49" s="654">
        <v>0</v>
      </c>
    </row>
    <row r="50" spans="1:62" ht="29.25" customHeight="1" x14ac:dyDescent="0.2">
      <c r="A50" s="515" t="s">
        <v>56</v>
      </c>
      <c r="B50" s="643">
        <v>106</v>
      </c>
      <c r="C50" s="644">
        <v>136</v>
      </c>
      <c r="D50" s="645">
        <v>242</v>
      </c>
      <c r="E50" s="646">
        <v>0</v>
      </c>
      <c r="F50" s="647">
        <v>0</v>
      </c>
      <c r="G50" s="648">
        <v>0</v>
      </c>
      <c r="H50" s="649">
        <v>88</v>
      </c>
      <c r="I50" s="647">
        <v>113</v>
      </c>
      <c r="J50" s="648">
        <v>201</v>
      </c>
      <c r="K50" s="649">
        <v>13</v>
      </c>
      <c r="L50" s="647">
        <v>16</v>
      </c>
      <c r="M50" s="648">
        <v>29</v>
      </c>
      <c r="N50" s="649">
        <v>1</v>
      </c>
      <c r="O50" s="647">
        <v>1</v>
      </c>
      <c r="P50" s="648">
        <v>2</v>
      </c>
      <c r="Q50" s="650">
        <v>4</v>
      </c>
      <c r="R50" s="651">
        <v>6</v>
      </c>
      <c r="S50" s="1058">
        <v>10</v>
      </c>
      <c r="T50" s="1087">
        <v>100</v>
      </c>
      <c r="U50" s="663">
        <v>100</v>
      </c>
      <c r="V50" s="1093">
        <v>100</v>
      </c>
      <c r="W50" s="652">
        <v>4</v>
      </c>
      <c r="X50" s="651">
        <v>6</v>
      </c>
      <c r="Y50" s="653">
        <v>10</v>
      </c>
      <c r="Z50" s="1101">
        <v>3.7735849056603774</v>
      </c>
      <c r="AA50" s="358">
        <v>4.4117647058823533</v>
      </c>
      <c r="AB50" s="359">
        <v>4.1322314049586781</v>
      </c>
      <c r="AC50" s="646">
        <v>3</v>
      </c>
      <c r="AD50" s="647">
        <v>6</v>
      </c>
      <c r="AE50" s="648">
        <v>9</v>
      </c>
      <c r="AF50" s="1101">
        <v>75</v>
      </c>
      <c r="AG50" s="358">
        <v>100</v>
      </c>
      <c r="AH50" s="359">
        <v>90</v>
      </c>
      <c r="AI50" s="646">
        <v>3</v>
      </c>
      <c r="AJ50" s="647">
        <v>4</v>
      </c>
      <c r="AK50" s="654">
        <v>7</v>
      </c>
      <c r="AL50" s="646">
        <v>0</v>
      </c>
      <c r="AM50" s="647">
        <v>0</v>
      </c>
      <c r="AN50" s="1066">
        <v>0</v>
      </c>
      <c r="AO50" s="357">
        <v>0</v>
      </c>
      <c r="AP50" s="358">
        <v>0</v>
      </c>
      <c r="AQ50" s="359">
        <v>0</v>
      </c>
      <c r="AR50" s="635">
        <v>0</v>
      </c>
      <c r="AS50" s="317">
        <v>0</v>
      </c>
      <c r="AT50" s="318">
        <v>0</v>
      </c>
      <c r="AU50" s="656">
        <v>0</v>
      </c>
      <c r="AV50" s="657">
        <v>0</v>
      </c>
      <c r="AW50" s="658">
        <v>0</v>
      </c>
      <c r="AX50" s="659" t="s">
        <v>258</v>
      </c>
      <c r="AY50" s="646">
        <v>0</v>
      </c>
      <c r="AZ50" s="647">
        <v>1</v>
      </c>
      <c r="BA50" s="654">
        <v>1</v>
      </c>
      <c r="BB50" s="660">
        <v>0</v>
      </c>
      <c r="BC50" s="661">
        <v>1</v>
      </c>
      <c r="BD50" s="662">
        <v>1</v>
      </c>
      <c r="BE50" s="646">
        <v>1</v>
      </c>
      <c r="BF50" s="647">
        <v>0</v>
      </c>
      <c r="BG50" s="654">
        <v>1</v>
      </c>
      <c r="BH50" s="646">
        <v>0</v>
      </c>
      <c r="BI50" s="647">
        <v>0</v>
      </c>
      <c r="BJ50" s="654">
        <v>0</v>
      </c>
    </row>
    <row r="51" spans="1:62" ht="29.25" customHeight="1" x14ac:dyDescent="0.2">
      <c r="A51" s="515" t="s">
        <v>57</v>
      </c>
      <c r="B51" s="643">
        <v>372</v>
      </c>
      <c r="C51" s="644">
        <v>456</v>
      </c>
      <c r="D51" s="645">
        <v>828</v>
      </c>
      <c r="E51" s="646">
        <v>0</v>
      </c>
      <c r="F51" s="647">
        <v>0</v>
      </c>
      <c r="G51" s="648">
        <v>0</v>
      </c>
      <c r="H51" s="649">
        <v>292</v>
      </c>
      <c r="I51" s="647">
        <v>393</v>
      </c>
      <c r="J51" s="648">
        <v>685</v>
      </c>
      <c r="K51" s="649">
        <v>76</v>
      </c>
      <c r="L51" s="647">
        <v>59</v>
      </c>
      <c r="M51" s="648">
        <v>135</v>
      </c>
      <c r="N51" s="649">
        <v>0</v>
      </c>
      <c r="O51" s="647">
        <v>0</v>
      </c>
      <c r="P51" s="648">
        <v>0</v>
      </c>
      <c r="Q51" s="650">
        <v>4</v>
      </c>
      <c r="R51" s="651">
        <v>4</v>
      </c>
      <c r="S51" s="1058">
        <v>8</v>
      </c>
      <c r="T51" s="1087">
        <v>100</v>
      </c>
      <c r="U51" s="663">
        <v>100</v>
      </c>
      <c r="V51" s="1093">
        <v>100</v>
      </c>
      <c r="W51" s="652">
        <v>4</v>
      </c>
      <c r="X51" s="651">
        <v>4</v>
      </c>
      <c r="Y51" s="653">
        <v>8</v>
      </c>
      <c r="Z51" s="1101">
        <v>1.0752688172043012</v>
      </c>
      <c r="AA51" s="358">
        <v>0.8771929824561403</v>
      </c>
      <c r="AB51" s="359">
        <v>0.96618357487922701</v>
      </c>
      <c r="AC51" s="646">
        <v>4</v>
      </c>
      <c r="AD51" s="647">
        <v>4</v>
      </c>
      <c r="AE51" s="648">
        <v>8</v>
      </c>
      <c r="AF51" s="1101">
        <v>100</v>
      </c>
      <c r="AG51" s="358">
        <v>100</v>
      </c>
      <c r="AH51" s="359">
        <v>100</v>
      </c>
      <c r="AI51" s="646">
        <v>2</v>
      </c>
      <c r="AJ51" s="647">
        <v>3</v>
      </c>
      <c r="AK51" s="654">
        <v>5</v>
      </c>
      <c r="AL51" s="646">
        <v>0</v>
      </c>
      <c r="AM51" s="647">
        <v>0</v>
      </c>
      <c r="AN51" s="1066">
        <v>0</v>
      </c>
      <c r="AO51" s="357">
        <v>0</v>
      </c>
      <c r="AP51" s="358">
        <v>0</v>
      </c>
      <c r="AQ51" s="359">
        <v>0</v>
      </c>
      <c r="AR51" s="635">
        <v>0</v>
      </c>
      <c r="AS51" s="317">
        <v>0</v>
      </c>
      <c r="AT51" s="318">
        <v>0</v>
      </c>
      <c r="AU51" s="656">
        <v>0</v>
      </c>
      <c r="AV51" s="657">
        <v>0</v>
      </c>
      <c r="AW51" s="658">
        <v>0</v>
      </c>
      <c r="AX51" s="659" t="s">
        <v>258</v>
      </c>
      <c r="AY51" s="646">
        <v>0</v>
      </c>
      <c r="AZ51" s="647">
        <v>0</v>
      </c>
      <c r="BA51" s="654">
        <v>0</v>
      </c>
      <c r="BB51" s="660">
        <v>2</v>
      </c>
      <c r="BC51" s="661">
        <v>1</v>
      </c>
      <c r="BD51" s="662">
        <v>3</v>
      </c>
      <c r="BE51" s="646">
        <v>0</v>
      </c>
      <c r="BF51" s="647">
        <v>0</v>
      </c>
      <c r="BG51" s="654">
        <v>0</v>
      </c>
      <c r="BH51" s="646">
        <v>0</v>
      </c>
      <c r="BI51" s="647">
        <v>0</v>
      </c>
      <c r="BJ51" s="654">
        <v>0</v>
      </c>
    </row>
    <row r="52" spans="1:62" ht="29.25" customHeight="1" x14ac:dyDescent="0.2">
      <c r="A52" s="515" t="s">
        <v>58</v>
      </c>
      <c r="B52" s="643">
        <v>280</v>
      </c>
      <c r="C52" s="644">
        <v>275</v>
      </c>
      <c r="D52" s="645">
        <v>555</v>
      </c>
      <c r="E52" s="646">
        <v>0</v>
      </c>
      <c r="F52" s="647">
        <v>0</v>
      </c>
      <c r="G52" s="648">
        <v>0</v>
      </c>
      <c r="H52" s="649">
        <v>217</v>
      </c>
      <c r="I52" s="647">
        <v>228</v>
      </c>
      <c r="J52" s="648">
        <v>445</v>
      </c>
      <c r="K52" s="649">
        <v>52</v>
      </c>
      <c r="L52" s="647">
        <v>43</v>
      </c>
      <c r="M52" s="648">
        <v>95</v>
      </c>
      <c r="N52" s="649">
        <v>4</v>
      </c>
      <c r="O52" s="647">
        <v>0</v>
      </c>
      <c r="P52" s="648">
        <v>4</v>
      </c>
      <c r="Q52" s="650">
        <v>7</v>
      </c>
      <c r="R52" s="651">
        <v>4</v>
      </c>
      <c r="S52" s="1058">
        <v>11</v>
      </c>
      <c r="T52" s="1087">
        <v>100</v>
      </c>
      <c r="U52" s="663">
        <v>100</v>
      </c>
      <c r="V52" s="1093">
        <v>100</v>
      </c>
      <c r="W52" s="652">
        <v>7</v>
      </c>
      <c r="X52" s="651">
        <v>4</v>
      </c>
      <c r="Y52" s="653">
        <v>11</v>
      </c>
      <c r="Z52" s="1101">
        <v>2.5</v>
      </c>
      <c r="AA52" s="358">
        <v>1.4545454545454546</v>
      </c>
      <c r="AB52" s="359">
        <v>1.9819819819819819</v>
      </c>
      <c r="AC52" s="646">
        <v>6</v>
      </c>
      <c r="AD52" s="647">
        <v>4</v>
      </c>
      <c r="AE52" s="648">
        <v>10</v>
      </c>
      <c r="AF52" s="1101">
        <v>85.714285714285708</v>
      </c>
      <c r="AG52" s="358">
        <v>100</v>
      </c>
      <c r="AH52" s="359">
        <v>90.909090909090907</v>
      </c>
      <c r="AI52" s="646">
        <v>1</v>
      </c>
      <c r="AJ52" s="647">
        <v>1</v>
      </c>
      <c r="AK52" s="654">
        <v>2</v>
      </c>
      <c r="AL52" s="646">
        <v>0</v>
      </c>
      <c r="AM52" s="647">
        <v>0</v>
      </c>
      <c r="AN52" s="1066">
        <v>0</v>
      </c>
      <c r="AO52" s="357">
        <v>0</v>
      </c>
      <c r="AP52" s="358">
        <v>0</v>
      </c>
      <c r="AQ52" s="359">
        <v>0</v>
      </c>
      <c r="AR52" s="635">
        <v>0</v>
      </c>
      <c r="AS52" s="317">
        <v>0</v>
      </c>
      <c r="AT52" s="318">
        <v>0</v>
      </c>
      <c r="AU52" s="656">
        <v>0</v>
      </c>
      <c r="AV52" s="657">
        <v>0</v>
      </c>
      <c r="AW52" s="658">
        <v>0</v>
      </c>
      <c r="AX52" s="659" t="s">
        <v>258</v>
      </c>
      <c r="AY52" s="646">
        <v>0</v>
      </c>
      <c r="AZ52" s="647">
        <v>0</v>
      </c>
      <c r="BA52" s="654">
        <v>0</v>
      </c>
      <c r="BB52" s="660">
        <v>5</v>
      </c>
      <c r="BC52" s="661">
        <v>3</v>
      </c>
      <c r="BD52" s="662">
        <v>8</v>
      </c>
      <c r="BE52" s="646">
        <v>1</v>
      </c>
      <c r="BF52" s="647">
        <v>0</v>
      </c>
      <c r="BG52" s="654">
        <v>1</v>
      </c>
      <c r="BH52" s="646">
        <v>0</v>
      </c>
      <c r="BI52" s="647">
        <v>0</v>
      </c>
      <c r="BJ52" s="654">
        <v>0</v>
      </c>
    </row>
    <row r="53" spans="1:62" ht="29.25" customHeight="1" x14ac:dyDescent="0.2">
      <c r="A53" s="515" t="s">
        <v>59</v>
      </c>
      <c r="B53" s="643">
        <v>181</v>
      </c>
      <c r="C53" s="644">
        <v>168</v>
      </c>
      <c r="D53" s="645">
        <v>349</v>
      </c>
      <c r="E53" s="646">
        <v>0</v>
      </c>
      <c r="F53" s="647">
        <v>0</v>
      </c>
      <c r="G53" s="648">
        <v>0</v>
      </c>
      <c r="H53" s="649">
        <v>149</v>
      </c>
      <c r="I53" s="647">
        <v>147</v>
      </c>
      <c r="J53" s="648">
        <v>296</v>
      </c>
      <c r="K53" s="649">
        <v>26</v>
      </c>
      <c r="L53" s="647">
        <v>21</v>
      </c>
      <c r="M53" s="648">
        <v>47</v>
      </c>
      <c r="N53" s="649">
        <v>3</v>
      </c>
      <c r="O53" s="647">
        <v>0</v>
      </c>
      <c r="P53" s="648">
        <v>3</v>
      </c>
      <c r="Q53" s="650">
        <v>3</v>
      </c>
      <c r="R53" s="651">
        <v>0</v>
      </c>
      <c r="S53" s="1058">
        <v>3</v>
      </c>
      <c r="T53" s="1087">
        <v>100</v>
      </c>
      <c r="U53" s="663">
        <v>100</v>
      </c>
      <c r="V53" s="1093">
        <v>100</v>
      </c>
      <c r="W53" s="652">
        <v>3</v>
      </c>
      <c r="X53" s="651">
        <v>0</v>
      </c>
      <c r="Y53" s="653">
        <v>3</v>
      </c>
      <c r="Z53" s="1101">
        <v>1.6574585635359116</v>
      </c>
      <c r="AA53" s="358">
        <v>0</v>
      </c>
      <c r="AB53" s="359">
        <v>0.8595988538681949</v>
      </c>
      <c r="AC53" s="646">
        <v>3</v>
      </c>
      <c r="AD53" s="647">
        <v>0</v>
      </c>
      <c r="AE53" s="648">
        <v>3</v>
      </c>
      <c r="AF53" s="1101">
        <v>100</v>
      </c>
      <c r="AG53" s="358" t="s">
        <v>258</v>
      </c>
      <c r="AH53" s="359">
        <v>100</v>
      </c>
      <c r="AI53" s="646">
        <v>3</v>
      </c>
      <c r="AJ53" s="647">
        <v>0</v>
      </c>
      <c r="AK53" s="654">
        <v>3</v>
      </c>
      <c r="AL53" s="646">
        <v>0</v>
      </c>
      <c r="AM53" s="647">
        <v>0</v>
      </c>
      <c r="AN53" s="1066">
        <v>0</v>
      </c>
      <c r="AO53" s="357">
        <v>0</v>
      </c>
      <c r="AP53" s="358">
        <v>0</v>
      </c>
      <c r="AQ53" s="359">
        <v>0</v>
      </c>
      <c r="AR53" s="635">
        <v>0</v>
      </c>
      <c r="AS53" s="317" t="s">
        <v>258</v>
      </c>
      <c r="AT53" s="318">
        <v>0</v>
      </c>
      <c r="AU53" s="656">
        <v>0</v>
      </c>
      <c r="AV53" s="657">
        <v>0</v>
      </c>
      <c r="AW53" s="658">
        <v>0</v>
      </c>
      <c r="AX53" s="659" t="s">
        <v>258</v>
      </c>
      <c r="AY53" s="646">
        <v>0</v>
      </c>
      <c r="AZ53" s="647">
        <v>0</v>
      </c>
      <c r="BA53" s="654">
        <v>0</v>
      </c>
      <c r="BB53" s="660">
        <v>0</v>
      </c>
      <c r="BC53" s="661">
        <v>0</v>
      </c>
      <c r="BD53" s="662">
        <v>0</v>
      </c>
      <c r="BE53" s="646">
        <v>0</v>
      </c>
      <c r="BF53" s="647">
        <v>0</v>
      </c>
      <c r="BG53" s="654">
        <v>0</v>
      </c>
      <c r="BH53" s="646">
        <v>0</v>
      </c>
      <c r="BI53" s="647">
        <v>0</v>
      </c>
      <c r="BJ53" s="654">
        <v>0</v>
      </c>
    </row>
    <row r="54" spans="1:62" ht="29.25" customHeight="1" x14ac:dyDescent="0.2">
      <c r="A54" s="515" t="s">
        <v>60</v>
      </c>
      <c r="B54" s="643">
        <v>181</v>
      </c>
      <c r="C54" s="644">
        <v>153</v>
      </c>
      <c r="D54" s="645">
        <v>334</v>
      </c>
      <c r="E54" s="646">
        <v>0</v>
      </c>
      <c r="F54" s="647">
        <v>0</v>
      </c>
      <c r="G54" s="648">
        <v>0</v>
      </c>
      <c r="H54" s="649">
        <v>139</v>
      </c>
      <c r="I54" s="647">
        <v>128</v>
      </c>
      <c r="J54" s="648">
        <v>267</v>
      </c>
      <c r="K54" s="649">
        <v>40</v>
      </c>
      <c r="L54" s="647">
        <v>22</v>
      </c>
      <c r="M54" s="648">
        <v>62</v>
      </c>
      <c r="N54" s="649">
        <v>1</v>
      </c>
      <c r="O54" s="647">
        <v>2</v>
      </c>
      <c r="P54" s="648">
        <v>3</v>
      </c>
      <c r="Q54" s="650">
        <v>1</v>
      </c>
      <c r="R54" s="651">
        <v>1</v>
      </c>
      <c r="S54" s="1058">
        <v>2</v>
      </c>
      <c r="T54" s="1087">
        <v>100</v>
      </c>
      <c r="U54" s="663">
        <v>100</v>
      </c>
      <c r="V54" s="1093">
        <v>100</v>
      </c>
      <c r="W54" s="652">
        <v>1</v>
      </c>
      <c r="X54" s="651">
        <v>1</v>
      </c>
      <c r="Y54" s="653">
        <v>2</v>
      </c>
      <c r="Z54" s="1101">
        <v>0.55248618784530379</v>
      </c>
      <c r="AA54" s="358">
        <v>0.65359477124183007</v>
      </c>
      <c r="AB54" s="359">
        <v>0.5988023952095809</v>
      </c>
      <c r="AC54" s="646">
        <v>1</v>
      </c>
      <c r="AD54" s="647">
        <v>1</v>
      </c>
      <c r="AE54" s="648">
        <v>2</v>
      </c>
      <c r="AF54" s="1101">
        <v>100</v>
      </c>
      <c r="AG54" s="358">
        <v>100</v>
      </c>
      <c r="AH54" s="359">
        <v>100</v>
      </c>
      <c r="AI54" s="646">
        <v>0</v>
      </c>
      <c r="AJ54" s="647">
        <v>1</v>
      </c>
      <c r="AK54" s="654">
        <v>1</v>
      </c>
      <c r="AL54" s="646">
        <v>0</v>
      </c>
      <c r="AM54" s="647">
        <v>0</v>
      </c>
      <c r="AN54" s="1066">
        <v>0</v>
      </c>
      <c r="AO54" s="357">
        <v>0</v>
      </c>
      <c r="AP54" s="358">
        <v>0</v>
      </c>
      <c r="AQ54" s="359">
        <v>0</v>
      </c>
      <c r="AR54" s="635">
        <v>0</v>
      </c>
      <c r="AS54" s="317">
        <v>0</v>
      </c>
      <c r="AT54" s="318">
        <v>0</v>
      </c>
      <c r="AU54" s="656">
        <v>0</v>
      </c>
      <c r="AV54" s="657">
        <v>0</v>
      </c>
      <c r="AW54" s="658">
        <v>0</v>
      </c>
      <c r="AX54" s="659" t="s">
        <v>258</v>
      </c>
      <c r="AY54" s="646">
        <v>0</v>
      </c>
      <c r="AZ54" s="647">
        <v>0</v>
      </c>
      <c r="BA54" s="654">
        <v>0</v>
      </c>
      <c r="BB54" s="660">
        <v>1</v>
      </c>
      <c r="BC54" s="661">
        <v>0</v>
      </c>
      <c r="BD54" s="662">
        <v>1</v>
      </c>
      <c r="BE54" s="646">
        <v>0</v>
      </c>
      <c r="BF54" s="647">
        <v>0</v>
      </c>
      <c r="BG54" s="654">
        <v>0</v>
      </c>
      <c r="BH54" s="646">
        <v>0</v>
      </c>
      <c r="BI54" s="647">
        <v>0</v>
      </c>
      <c r="BJ54" s="654">
        <v>0</v>
      </c>
    </row>
    <row r="55" spans="1:62" ht="29.25" customHeight="1" x14ac:dyDescent="0.2">
      <c r="A55" s="515" t="s">
        <v>61</v>
      </c>
      <c r="B55" s="643">
        <v>478</v>
      </c>
      <c r="C55" s="644">
        <v>546</v>
      </c>
      <c r="D55" s="645">
        <v>1024</v>
      </c>
      <c r="E55" s="646">
        <v>0</v>
      </c>
      <c r="F55" s="647">
        <v>0</v>
      </c>
      <c r="G55" s="648">
        <v>0</v>
      </c>
      <c r="H55" s="649">
        <v>401</v>
      </c>
      <c r="I55" s="647">
        <v>456</v>
      </c>
      <c r="J55" s="648">
        <v>857</v>
      </c>
      <c r="K55" s="649">
        <v>68</v>
      </c>
      <c r="L55" s="647">
        <v>87</v>
      </c>
      <c r="M55" s="648">
        <v>155</v>
      </c>
      <c r="N55" s="649">
        <v>1</v>
      </c>
      <c r="O55" s="647">
        <v>0</v>
      </c>
      <c r="P55" s="648">
        <v>1</v>
      </c>
      <c r="Q55" s="650">
        <v>8</v>
      </c>
      <c r="R55" s="651">
        <v>3</v>
      </c>
      <c r="S55" s="1058">
        <v>11</v>
      </c>
      <c r="T55" s="1087">
        <v>100</v>
      </c>
      <c r="U55" s="663">
        <v>100</v>
      </c>
      <c r="V55" s="1093">
        <v>100</v>
      </c>
      <c r="W55" s="652">
        <v>8</v>
      </c>
      <c r="X55" s="651">
        <v>3</v>
      </c>
      <c r="Y55" s="653">
        <v>11</v>
      </c>
      <c r="Z55" s="1101">
        <v>1.6736401673640167</v>
      </c>
      <c r="AA55" s="358">
        <v>0.5494505494505495</v>
      </c>
      <c r="AB55" s="359">
        <v>1.07421875</v>
      </c>
      <c r="AC55" s="646">
        <v>7</v>
      </c>
      <c r="AD55" s="647">
        <v>2</v>
      </c>
      <c r="AE55" s="648">
        <v>9</v>
      </c>
      <c r="AF55" s="1101">
        <v>87.5</v>
      </c>
      <c r="AG55" s="358">
        <v>66.666666666666657</v>
      </c>
      <c r="AH55" s="359">
        <v>81.818181818181827</v>
      </c>
      <c r="AI55" s="646">
        <v>2</v>
      </c>
      <c r="AJ55" s="647">
        <v>1</v>
      </c>
      <c r="AK55" s="654">
        <v>3</v>
      </c>
      <c r="AL55" s="646">
        <v>2</v>
      </c>
      <c r="AM55" s="647">
        <v>0</v>
      </c>
      <c r="AN55" s="1066">
        <v>2</v>
      </c>
      <c r="AO55" s="357">
        <v>0.41841004184100417</v>
      </c>
      <c r="AP55" s="358">
        <v>0</v>
      </c>
      <c r="AQ55" s="359">
        <v>0.1953125</v>
      </c>
      <c r="AR55" s="635">
        <v>25</v>
      </c>
      <c r="AS55" s="317">
        <v>0</v>
      </c>
      <c r="AT55" s="318">
        <v>18.181818181818183</v>
      </c>
      <c r="AU55" s="656">
        <v>1</v>
      </c>
      <c r="AV55" s="657">
        <v>0</v>
      </c>
      <c r="AW55" s="658">
        <v>1</v>
      </c>
      <c r="AX55" s="659">
        <v>50</v>
      </c>
      <c r="AY55" s="646">
        <v>0</v>
      </c>
      <c r="AZ55" s="647">
        <v>0</v>
      </c>
      <c r="BA55" s="654">
        <v>0</v>
      </c>
      <c r="BB55" s="660">
        <v>3</v>
      </c>
      <c r="BC55" s="661">
        <v>1</v>
      </c>
      <c r="BD55" s="662">
        <v>4</v>
      </c>
      <c r="BE55" s="646">
        <v>0</v>
      </c>
      <c r="BF55" s="647">
        <v>0</v>
      </c>
      <c r="BG55" s="654">
        <v>0</v>
      </c>
      <c r="BH55" s="646">
        <v>1</v>
      </c>
      <c r="BI55" s="647">
        <v>1</v>
      </c>
      <c r="BJ55" s="654">
        <v>2</v>
      </c>
    </row>
    <row r="56" spans="1:62" ht="29.25" customHeight="1" x14ac:dyDescent="0.2">
      <c r="A56" s="515" t="s">
        <v>62</v>
      </c>
      <c r="B56" s="643">
        <v>447</v>
      </c>
      <c r="C56" s="644">
        <v>436</v>
      </c>
      <c r="D56" s="645">
        <v>883</v>
      </c>
      <c r="E56" s="646">
        <v>0</v>
      </c>
      <c r="F56" s="647">
        <v>0</v>
      </c>
      <c r="G56" s="648">
        <v>0</v>
      </c>
      <c r="H56" s="649">
        <v>365</v>
      </c>
      <c r="I56" s="647">
        <v>368</v>
      </c>
      <c r="J56" s="648">
        <v>733</v>
      </c>
      <c r="K56" s="649">
        <v>70</v>
      </c>
      <c r="L56" s="647">
        <v>61</v>
      </c>
      <c r="M56" s="648">
        <v>131</v>
      </c>
      <c r="N56" s="649">
        <v>2</v>
      </c>
      <c r="O56" s="647">
        <v>0</v>
      </c>
      <c r="P56" s="648">
        <v>2</v>
      </c>
      <c r="Q56" s="650">
        <v>10</v>
      </c>
      <c r="R56" s="651">
        <v>7</v>
      </c>
      <c r="S56" s="1058">
        <v>17</v>
      </c>
      <c r="T56" s="1087">
        <v>100</v>
      </c>
      <c r="U56" s="663">
        <v>100</v>
      </c>
      <c r="V56" s="1093">
        <v>100</v>
      </c>
      <c r="W56" s="652">
        <v>10</v>
      </c>
      <c r="X56" s="651">
        <v>7</v>
      </c>
      <c r="Y56" s="653">
        <v>17</v>
      </c>
      <c r="Z56" s="1101">
        <v>2.2371364653243848</v>
      </c>
      <c r="AA56" s="358">
        <v>1.6055045871559634</v>
      </c>
      <c r="AB56" s="359">
        <v>1.9252548131370328</v>
      </c>
      <c r="AC56" s="646">
        <v>9</v>
      </c>
      <c r="AD56" s="647">
        <v>7</v>
      </c>
      <c r="AE56" s="648">
        <v>16</v>
      </c>
      <c r="AF56" s="1101">
        <v>90</v>
      </c>
      <c r="AG56" s="358">
        <v>100</v>
      </c>
      <c r="AH56" s="359">
        <v>94.117647058823522</v>
      </c>
      <c r="AI56" s="646">
        <v>4</v>
      </c>
      <c r="AJ56" s="647">
        <v>5</v>
      </c>
      <c r="AK56" s="654">
        <v>9</v>
      </c>
      <c r="AL56" s="646">
        <v>0</v>
      </c>
      <c r="AM56" s="647">
        <v>1</v>
      </c>
      <c r="AN56" s="1066">
        <v>1</v>
      </c>
      <c r="AO56" s="357">
        <v>0</v>
      </c>
      <c r="AP56" s="358">
        <v>0.22935779816513763</v>
      </c>
      <c r="AQ56" s="359">
        <v>0.11325028312570783</v>
      </c>
      <c r="AR56" s="635">
        <v>0</v>
      </c>
      <c r="AS56" s="317">
        <v>14.285714285714285</v>
      </c>
      <c r="AT56" s="318">
        <v>5.8823529411764701</v>
      </c>
      <c r="AU56" s="656">
        <v>0</v>
      </c>
      <c r="AV56" s="657">
        <v>0</v>
      </c>
      <c r="AW56" s="658">
        <v>0</v>
      </c>
      <c r="AX56" s="659">
        <v>0</v>
      </c>
      <c r="AY56" s="646">
        <v>0</v>
      </c>
      <c r="AZ56" s="647">
        <v>0</v>
      </c>
      <c r="BA56" s="654">
        <v>0</v>
      </c>
      <c r="BB56" s="660">
        <v>5</v>
      </c>
      <c r="BC56" s="661">
        <v>1</v>
      </c>
      <c r="BD56" s="662">
        <v>6</v>
      </c>
      <c r="BE56" s="646">
        <v>1</v>
      </c>
      <c r="BF56" s="647">
        <v>0</v>
      </c>
      <c r="BG56" s="654">
        <v>1</v>
      </c>
      <c r="BH56" s="646">
        <v>0</v>
      </c>
      <c r="BI56" s="647">
        <v>0</v>
      </c>
      <c r="BJ56" s="654">
        <v>0</v>
      </c>
    </row>
    <row r="57" spans="1:62" ht="29.25" customHeight="1" x14ac:dyDescent="0.2">
      <c r="A57" s="549" t="s">
        <v>63</v>
      </c>
      <c r="B57" s="664">
        <v>330</v>
      </c>
      <c r="C57" s="665">
        <v>293</v>
      </c>
      <c r="D57" s="666">
        <v>623</v>
      </c>
      <c r="E57" s="667">
        <v>0</v>
      </c>
      <c r="F57" s="668">
        <v>0</v>
      </c>
      <c r="G57" s="669">
        <v>0</v>
      </c>
      <c r="H57" s="670">
        <v>305</v>
      </c>
      <c r="I57" s="668">
        <v>259</v>
      </c>
      <c r="J57" s="669">
        <v>564</v>
      </c>
      <c r="K57" s="670">
        <v>20</v>
      </c>
      <c r="L57" s="668">
        <v>30</v>
      </c>
      <c r="M57" s="669">
        <v>50</v>
      </c>
      <c r="N57" s="670">
        <v>1</v>
      </c>
      <c r="O57" s="668">
        <v>0</v>
      </c>
      <c r="P57" s="669">
        <v>1</v>
      </c>
      <c r="Q57" s="671">
        <v>4</v>
      </c>
      <c r="R57" s="672">
        <v>4</v>
      </c>
      <c r="S57" s="1059">
        <v>8</v>
      </c>
      <c r="T57" s="1087">
        <v>100</v>
      </c>
      <c r="U57" s="663">
        <v>100</v>
      </c>
      <c r="V57" s="1093">
        <v>100</v>
      </c>
      <c r="W57" s="673">
        <v>4</v>
      </c>
      <c r="X57" s="672">
        <v>4</v>
      </c>
      <c r="Y57" s="674">
        <v>8</v>
      </c>
      <c r="Z57" s="1101">
        <v>1.2121212121212122</v>
      </c>
      <c r="AA57" s="358">
        <v>1.3651877133105803</v>
      </c>
      <c r="AB57" s="359">
        <v>1.2841091492776886</v>
      </c>
      <c r="AC57" s="667">
        <v>4</v>
      </c>
      <c r="AD57" s="668">
        <v>4</v>
      </c>
      <c r="AE57" s="669">
        <v>8</v>
      </c>
      <c r="AF57" s="1101">
        <v>100</v>
      </c>
      <c r="AG57" s="358">
        <v>100</v>
      </c>
      <c r="AH57" s="359">
        <v>100</v>
      </c>
      <c r="AI57" s="667">
        <v>2</v>
      </c>
      <c r="AJ57" s="668">
        <v>1</v>
      </c>
      <c r="AK57" s="675">
        <v>3</v>
      </c>
      <c r="AL57" s="667">
        <v>0</v>
      </c>
      <c r="AM57" s="668">
        <v>0</v>
      </c>
      <c r="AN57" s="1067">
        <v>0</v>
      </c>
      <c r="AO57" s="357">
        <v>0</v>
      </c>
      <c r="AP57" s="358">
        <v>0</v>
      </c>
      <c r="AQ57" s="359">
        <v>0</v>
      </c>
      <c r="AR57" s="655">
        <v>0</v>
      </c>
      <c r="AS57" s="358">
        <v>0</v>
      </c>
      <c r="AT57" s="359">
        <v>0</v>
      </c>
      <c r="AU57" s="676">
        <v>0</v>
      </c>
      <c r="AV57" s="677">
        <v>0</v>
      </c>
      <c r="AW57" s="678">
        <v>0</v>
      </c>
      <c r="AX57" s="659" t="s">
        <v>258</v>
      </c>
      <c r="AY57" s="667">
        <v>0</v>
      </c>
      <c r="AZ57" s="668">
        <v>1</v>
      </c>
      <c r="BA57" s="675">
        <v>1</v>
      </c>
      <c r="BB57" s="679">
        <v>2</v>
      </c>
      <c r="BC57" s="680">
        <v>2</v>
      </c>
      <c r="BD57" s="681">
        <v>4</v>
      </c>
      <c r="BE57" s="667">
        <v>0</v>
      </c>
      <c r="BF57" s="668">
        <v>0</v>
      </c>
      <c r="BG57" s="675">
        <v>0</v>
      </c>
      <c r="BH57" s="667">
        <v>0</v>
      </c>
      <c r="BI57" s="668">
        <v>0</v>
      </c>
      <c r="BJ57" s="675">
        <v>0</v>
      </c>
    </row>
    <row r="58" spans="1:62" s="1130" customFormat="1" ht="29.25" customHeight="1" thickBot="1" x14ac:dyDescent="0.25">
      <c r="A58" s="429" t="s">
        <v>224</v>
      </c>
      <c r="B58" s="430">
        <v>3781</v>
      </c>
      <c r="C58" s="431">
        <v>4270</v>
      </c>
      <c r="D58" s="432">
        <v>8051</v>
      </c>
      <c r="E58" s="430">
        <v>0</v>
      </c>
      <c r="F58" s="431">
        <v>0</v>
      </c>
      <c r="G58" s="434">
        <v>0</v>
      </c>
      <c r="H58" s="436">
        <v>3165</v>
      </c>
      <c r="I58" s="431">
        <v>3682</v>
      </c>
      <c r="J58" s="434">
        <v>6847</v>
      </c>
      <c r="K58" s="436">
        <v>526</v>
      </c>
      <c r="L58" s="431">
        <v>527</v>
      </c>
      <c r="M58" s="434">
        <v>1053</v>
      </c>
      <c r="N58" s="436">
        <v>24</v>
      </c>
      <c r="O58" s="431">
        <v>8</v>
      </c>
      <c r="P58" s="434">
        <v>32</v>
      </c>
      <c r="Q58" s="436">
        <v>66</v>
      </c>
      <c r="R58" s="431">
        <v>53</v>
      </c>
      <c r="S58" s="433">
        <v>119</v>
      </c>
      <c r="T58" s="1089">
        <v>100</v>
      </c>
      <c r="U58" s="1069">
        <v>100</v>
      </c>
      <c r="V58" s="1095">
        <v>100</v>
      </c>
      <c r="W58" s="430">
        <v>66</v>
      </c>
      <c r="X58" s="431">
        <v>53</v>
      </c>
      <c r="Y58" s="434">
        <v>119</v>
      </c>
      <c r="Z58" s="1103">
        <v>1.7455699550383497</v>
      </c>
      <c r="AA58" s="1062">
        <v>1.2412177985948478</v>
      </c>
      <c r="AB58" s="1063">
        <v>1.4780772574835424</v>
      </c>
      <c r="AC58" s="430">
        <v>56</v>
      </c>
      <c r="AD58" s="431">
        <v>50</v>
      </c>
      <c r="AE58" s="434">
        <v>106</v>
      </c>
      <c r="AF58" s="1103">
        <v>84.848484848484844</v>
      </c>
      <c r="AG58" s="1062">
        <v>94.339622641509436</v>
      </c>
      <c r="AH58" s="1063">
        <v>89.075630252100851</v>
      </c>
      <c r="AI58" s="430">
        <v>27</v>
      </c>
      <c r="AJ58" s="431">
        <v>25</v>
      </c>
      <c r="AK58" s="432">
        <v>52</v>
      </c>
      <c r="AL58" s="430">
        <v>2</v>
      </c>
      <c r="AM58" s="431">
        <v>2</v>
      </c>
      <c r="AN58" s="433">
        <v>4</v>
      </c>
      <c r="AO58" s="1080">
        <v>5.2896059243586355E-2</v>
      </c>
      <c r="AP58" s="1062">
        <v>4.6838407494145196E-2</v>
      </c>
      <c r="AQ58" s="1063">
        <v>4.9683269159110664E-2</v>
      </c>
      <c r="AR58" s="1071">
        <v>3.0303030303030303</v>
      </c>
      <c r="AS58" s="1072">
        <v>3.7735849056603774</v>
      </c>
      <c r="AT58" s="1073">
        <v>3.3613445378151261</v>
      </c>
      <c r="AU58" s="430">
        <v>1</v>
      </c>
      <c r="AV58" s="431">
        <v>1</v>
      </c>
      <c r="AW58" s="431">
        <v>2</v>
      </c>
      <c r="AX58" s="1063">
        <v>50</v>
      </c>
      <c r="AY58" s="430">
        <v>1</v>
      </c>
      <c r="AZ58" s="431">
        <v>3</v>
      </c>
      <c r="BA58" s="432">
        <v>4</v>
      </c>
      <c r="BB58" s="430">
        <v>26</v>
      </c>
      <c r="BC58" s="431">
        <v>20</v>
      </c>
      <c r="BD58" s="432">
        <v>46</v>
      </c>
      <c r="BE58" s="430">
        <v>5</v>
      </c>
      <c r="BF58" s="431">
        <v>1</v>
      </c>
      <c r="BG58" s="432">
        <v>6</v>
      </c>
      <c r="BH58" s="430">
        <v>5</v>
      </c>
      <c r="BI58" s="431">
        <v>2</v>
      </c>
      <c r="BJ58" s="432">
        <v>7</v>
      </c>
    </row>
    <row r="59" spans="1:62" ht="20.149999999999999" customHeight="1" x14ac:dyDescent="0.2"/>
    <row r="60" spans="1:62" ht="20.149999999999999" customHeight="1" x14ac:dyDescent="0.2"/>
  </sheetData>
  <sheetProtection sheet="1" objects="1" scenarios="1"/>
  <mergeCells count="22">
    <mergeCell ref="AC1:AE4"/>
    <mergeCell ref="A1:A5"/>
    <mergeCell ref="B1:D4"/>
    <mergeCell ref="W1:Y4"/>
    <mergeCell ref="T1:V4"/>
    <mergeCell ref="Z1:AB4"/>
    <mergeCell ref="E3:G4"/>
    <mergeCell ref="H3:J4"/>
    <mergeCell ref="K3:M4"/>
    <mergeCell ref="N3:P4"/>
    <mergeCell ref="Q3:S4"/>
    <mergeCell ref="E1:S2"/>
    <mergeCell ref="BH1:BJ4"/>
    <mergeCell ref="AU1:AX4"/>
    <mergeCell ref="AY1:BA4"/>
    <mergeCell ref="BB1:BD4"/>
    <mergeCell ref="BE1:BG4"/>
    <mergeCell ref="AF1:AH4"/>
    <mergeCell ref="AI1:AK4"/>
    <mergeCell ref="AL1:AN4"/>
    <mergeCell ref="AO1:AQ4"/>
    <mergeCell ref="AR1:AT4"/>
  </mergeCells>
  <phoneticPr fontId="2"/>
  <pageMargins left="0.78740157480314965" right="0.78740157480314965" top="0.78740157480314965" bottom="0.78740157480314965" header="0" footer="0"/>
  <pageSetup paperSize="8" scale="45" fitToWidth="3" orientation="landscape" r:id="rId1"/>
  <headerFooter alignWithMargins="0"/>
  <colBreaks count="1" manualBreakCount="1">
    <brk id="28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O60"/>
  <sheetViews>
    <sheetView zoomScale="32" zoomScaleNormal="32" zoomScaleSheetLayoutView="30" workbookViewId="0">
      <pane xSplit="1" ySplit="6" topLeftCell="B7" activePane="bottomRight" state="frozen"/>
      <selection activeCell="F2" sqref="F2:H7"/>
      <selection pane="topRight" activeCell="F2" sqref="F2:H7"/>
      <selection pane="bottomLeft" activeCell="F2" sqref="F2:H7"/>
      <selection pane="bottomRight" sqref="A1:A6"/>
    </sheetView>
  </sheetViews>
  <sheetFormatPr defaultColWidth="9" defaultRowHeight="19" x14ac:dyDescent="0.2"/>
  <cols>
    <col min="1" max="1" width="26.08984375" style="583" customWidth="1"/>
    <col min="2" max="2" width="10" style="583" bestFit="1" customWidth="1"/>
    <col min="3" max="3" width="7.36328125" style="583" bestFit="1" customWidth="1"/>
    <col min="4" max="5" width="10" style="583" bestFit="1" customWidth="1"/>
    <col min="6" max="6" width="7.36328125" style="583" bestFit="1" customWidth="1"/>
    <col min="7" max="7" width="10" style="583" bestFit="1" customWidth="1"/>
    <col min="8" max="9" width="10.90625" style="682" customWidth="1"/>
    <col min="10" max="10" width="10.90625" style="683" customWidth="1"/>
    <col min="11" max="16" width="10.08984375" style="583" customWidth="1"/>
    <col min="17" max="25" width="6.453125" style="583" customWidth="1"/>
    <col min="26" max="28" width="10.90625" style="583" customWidth="1"/>
    <col min="29" max="31" width="7.6328125" style="583" customWidth="1"/>
    <col min="32" max="34" width="10.90625" style="440" customWidth="1"/>
    <col min="35" max="37" width="6.36328125" style="583" customWidth="1"/>
    <col min="38" max="40" width="15.26953125" style="440" customWidth="1"/>
    <col min="41" max="43" width="6.36328125" style="583" customWidth="1"/>
    <col min="44" max="46" width="7.26953125" style="583" customWidth="1"/>
    <col min="47" max="48" width="12.7265625" style="440" bestFit="1" customWidth="1"/>
    <col min="49" max="49" width="10.90625" style="440" bestFit="1" customWidth="1"/>
    <col min="50" max="50" width="15.6328125" style="440" customWidth="1"/>
    <col min="51" max="51" width="12.6328125" style="440" customWidth="1"/>
    <col min="52" max="52" width="16.08984375" style="440" customWidth="1"/>
    <col min="53" max="64" width="6.36328125" style="583" customWidth="1"/>
    <col min="65" max="67" width="9" style="684"/>
    <col min="68" max="16384" width="9" style="583"/>
  </cols>
  <sheetData>
    <row r="1" spans="1:67" ht="20.25" customHeight="1" x14ac:dyDescent="0.2">
      <c r="A1" s="1188" t="s">
        <v>272</v>
      </c>
      <c r="B1" s="1306" t="s">
        <v>2</v>
      </c>
      <c r="C1" s="1307"/>
      <c r="D1" s="1307"/>
      <c r="E1" s="1307"/>
      <c r="F1" s="1307"/>
      <c r="G1" s="1308"/>
      <c r="H1" s="1317" t="s">
        <v>237</v>
      </c>
      <c r="I1" s="1318"/>
      <c r="J1" s="1319"/>
      <c r="K1" s="1327" t="s">
        <v>3</v>
      </c>
      <c r="L1" s="1328"/>
      <c r="M1" s="1328"/>
      <c r="N1" s="1328"/>
      <c r="O1" s="1328"/>
      <c r="P1" s="1328"/>
      <c r="Q1" s="1328"/>
      <c r="R1" s="1328"/>
      <c r="S1" s="1328"/>
      <c r="T1" s="1328"/>
      <c r="U1" s="1328"/>
      <c r="V1" s="1328"/>
      <c r="W1" s="1328"/>
      <c r="X1" s="1328"/>
      <c r="Y1" s="1329"/>
      <c r="Z1" s="1343" t="s">
        <v>238</v>
      </c>
      <c r="AA1" s="1344"/>
      <c r="AB1" s="1345"/>
      <c r="AC1" s="1333" t="s">
        <v>137</v>
      </c>
      <c r="AD1" s="1334"/>
      <c r="AE1" s="1335"/>
      <c r="AF1" s="1201" t="s">
        <v>130</v>
      </c>
      <c r="AG1" s="1202"/>
      <c r="AH1" s="1203"/>
      <c r="AI1" s="1355" t="s">
        <v>138</v>
      </c>
      <c r="AJ1" s="1356"/>
      <c r="AK1" s="1357"/>
      <c r="AL1" s="1201" t="s">
        <v>131</v>
      </c>
      <c r="AM1" s="1202"/>
      <c r="AN1" s="1203"/>
      <c r="AO1" s="1355" t="s">
        <v>128</v>
      </c>
      <c r="AP1" s="1356"/>
      <c r="AQ1" s="1367"/>
      <c r="AR1" s="1355" t="s">
        <v>129</v>
      </c>
      <c r="AS1" s="1356"/>
      <c r="AT1" s="1370"/>
      <c r="AU1" s="1201" t="s">
        <v>133</v>
      </c>
      <c r="AV1" s="1202"/>
      <c r="AW1" s="1203"/>
      <c r="AX1" s="1243" t="s">
        <v>134</v>
      </c>
      <c r="AY1" s="1202"/>
      <c r="AZ1" s="1203"/>
      <c r="BA1" s="1176" t="s">
        <v>233</v>
      </c>
      <c r="BB1" s="1177"/>
      <c r="BC1" s="1178"/>
      <c r="BD1" s="1374" t="s">
        <v>234</v>
      </c>
      <c r="BE1" s="1375"/>
      <c r="BF1" s="1376"/>
      <c r="BG1" s="1176" t="s">
        <v>229</v>
      </c>
      <c r="BH1" s="1177"/>
      <c r="BI1" s="1178"/>
      <c r="BJ1" s="1176" t="s">
        <v>230</v>
      </c>
      <c r="BK1" s="1177"/>
      <c r="BL1" s="1178"/>
      <c r="BN1" s="583"/>
      <c r="BO1" s="583"/>
    </row>
    <row r="2" spans="1:67" ht="20.25" customHeight="1" x14ac:dyDescent="0.2">
      <c r="A2" s="1315"/>
      <c r="B2" s="1309"/>
      <c r="C2" s="1310"/>
      <c r="D2" s="1310"/>
      <c r="E2" s="1310"/>
      <c r="F2" s="1310"/>
      <c r="G2" s="1311"/>
      <c r="H2" s="1320"/>
      <c r="I2" s="1321"/>
      <c r="J2" s="1322"/>
      <c r="K2" s="1330"/>
      <c r="L2" s="1331"/>
      <c r="M2" s="1331"/>
      <c r="N2" s="1331"/>
      <c r="O2" s="1331"/>
      <c r="P2" s="1331"/>
      <c r="Q2" s="1331"/>
      <c r="R2" s="1331"/>
      <c r="S2" s="1331"/>
      <c r="T2" s="1331"/>
      <c r="U2" s="1331"/>
      <c r="V2" s="1331"/>
      <c r="W2" s="1331"/>
      <c r="X2" s="1331"/>
      <c r="Y2" s="1332"/>
      <c r="Z2" s="1346"/>
      <c r="AA2" s="1347"/>
      <c r="AB2" s="1348"/>
      <c r="AC2" s="1336"/>
      <c r="AD2" s="1337"/>
      <c r="AE2" s="1338"/>
      <c r="AF2" s="1204"/>
      <c r="AG2" s="1205"/>
      <c r="AH2" s="1206"/>
      <c r="AI2" s="1358"/>
      <c r="AJ2" s="1359"/>
      <c r="AK2" s="1360"/>
      <c r="AL2" s="1204"/>
      <c r="AM2" s="1205"/>
      <c r="AN2" s="1206"/>
      <c r="AO2" s="1358"/>
      <c r="AP2" s="1359"/>
      <c r="AQ2" s="1368"/>
      <c r="AR2" s="1358"/>
      <c r="AS2" s="1359"/>
      <c r="AT2" s="1371"/>
      <c r="AU2" s="1204"/>
      <c r="AV2" s="1205"/>
      <c r="AW2" s="1206"/>
      <c r="AX2" s="1244"/>
      <c r="AY2" s="1205"/>
      <c r="AZ2" s="1206"/>
      <c r="BA2" s="1179"/>
      <c r="BB2" s="1180"/>
      <c r="BC2" s="1181"/>
      <c r="BD2" s="1377"/>
      <c r="BE2" s="1378"/>
      <c r="BF2" s="1379"/>
      <c r="BG2" s="1179"/>
      <c r="BH2" s="1180"/>
      <c r="BI2" s="1181"/>
      <c r="BJ2" s="1179"/>
      <c r="BK2" s="1180"/>
      <c r="BL2" s="1181"/>
      <c r="BN2" s="583"/>
      <c r="BO2" s="583"/>
    </row>
    <row r="3" spans="1:67" ht="20.25" customHeight="1" x14ac:dyDescent="0.2">
      <c r="A3" s="1315"/>
      <c r="B3" s="1303" t="s">
        <v>97</v>
      </c>
      <c r="C3" s="1304"/>
      <c r="D3" s="1305"/>
      <c r="E3" s="1312" t="s">
        <v>250</v>
      </c>
      <c r="F3" s="1313"/>
      <c r="G3" s="1314"/>
      <c r="H3" s="1320"/>
      <c r="I3" s="1321"/>
      <c r="J3" s="1322"/>
      <c r="K3" s="1303" t="s">
        <v>98</v>
      </c>
      <c r="L3" s="1304"/>
      <c r="M3" s="1305"/>
      <c r="N3" s="1326" t="s">
        <v>99</v>
      </c>
      <c r="O3" s="1304"/>
      <c r="P3" s="1305"/>
      <c r="Q3" s="1326" t="s">
        <v>100</v>
      </c>
      <c r="R3" s="1304"/>
      <c r="S3" s="1305"/>
      <c r="T3" s="1339" t="s">
        <v>101</v>
      </c>
      <c r="U3" s="1340"/>
      <c r="V3" s="1342"/>
      <c r="W3" s="1339" t="s">
        <v>102</v>
      </c>
      <c r="X3" s="1340"/>
      <c r="Y3" s="1341"/>
      <c r="Z3" s="1346"/>
      <c r="AA3" s="1347"/>
      <c r="AB3" s="1348"/>
      <c r="AC3" s="1336"/>
      <c r="AD3" s="1337"/>
      <c r="AE3" s="1338"/>
      <c r="AF3" s="1204"/>
      <c r="AG3" s="1205"/>
      <c r="AH3" s="1206"/>
      <c r="AI3" s="1358"/>
      <c r="AJ3" s="1359"/>
      <c r="AK3" s="1360"/>
      <c r="AL3" s="1204"/>
      <c r="AM3" s="1205"/>
      <c r="AN3" s="1206"/>
      <c r="AO3" s="1358"/>
      <c r="AP3" s="1359"/>
      <c r="AQ3" s="1368"/>
      <c r="AR3" s="1358"/>
      <c r="AS3" s="1359"/>
      <c r="AT3" s="1371"/>
      <c r="AU3" s="1204"/>
      <c r="AV3" s="1205"/>
      <c r="AW3" s="1206"/>
      <c r="AX3" s="1244"/>
      <c r="AY3" s="1205"/>
      <c r="AZ3" s="1206"/>
      <c r="BA3" s="1179"/>
      <c r="BB3" s="1180"/>
      <c r="BC3" s="1181"/>
      <c r="BD3" s="1377"/>
      <c r="BE3" s="1378"/>
      <c r="BF3" s="1379"/>
      <c r="BG3" s="1179"/>
      <c r="BH3" s="1180"/>
      <c r="BI3" s="1181"/>
      <c r="BJ3" s="1179"/>
      <c r="BK3" s="1180"/>
      <c r="BL3" s="1181"/>
      <c r="BN3" s="583"/>
      <c r="BO3" s="583"/>
    </row>
    <row r="4" spans="1:67" ht="20.25" customHeight="1" x14ac:dyDescent="0.2">
      <c r="A4" s="1315"/>
      <c r="B4" s="1303"/>
      <c r="C4" s="1304"/>
      <c r="D4" s="1305"/>
      <c r="E4" s="1312"/>
      <c r="F4" s="1313"/>
      <c r="G4" s="1314"/>
      <c r="H4" s="1320"/>
      <c r="I4" s="1321"/>
      <c r="J4" s="1322"/>
      <c r="K4" s="1303"/>
      <c r="L4" s="1304"/>
      <c r="M4" s="1305"/>
      <c r="N4" s="1326"/>
      <c r="O4" s="1304"/>
      <c r="P4" s="1305"/>
      <c r="Q4" s="1326"/>
      <c r="R4" s="1304"/>
      <c r="S4" s="1305"/>
      <c r="T4" s="1339"/>
      <c r="U4" s="1340"/>
      <c r="V4" s="1342"/>
      <c r="W4" s="1339"/>
      <c r="X4" s="1340"/>
      <c r="Y4" s="1341"/>
      <c r="Z4" s="1346"/>
      <c r="AA4" s="1347"/>
      <c r="AB4" s="1348"/>
      <c r="AC4" s="1336"/>
      <c r="AD4" s="1337"/>
      <c r="AE4" s="1338"/>
      <c r="AF4" s="1204"/>
      <c r="AG4" s="1205"/>
      <c r="AH4" s="1206"/>
      <c r="AI4" s="1358"/>
      <c r="AJ4" s="1359"/>
      <c r="AK4" s="1360"/>
      <c r="AL4" s="1204"/>
      <c r="AM4" s="1205"/>
      <c r="AN4" s="1206"/>
      <c r="AO4" s="1358"/>
      <c r="AP4" s="1359"/>
      <c r="AQ4" s="1368"/>
      <c r="AR4" s="1358"/>
      <c r="AS4" s="1359"/>
      <c r="AT4" s="1371"/>
      <c r="AU4" s="1204"/>
      <c r="AV4" s="1205"/>
      <c r="AW4" s="1206"/>
      <c r="AX4" s="1244"/>
      <c r="AY4" s="1205"/>
      <c r="AZ4" s="1206"/>
      <c r="BA4" s="1179"/>
      <c r="BB4" s="1180"/>
      <c r="BC4" s="1181"/>
      <c r="BD4" s="1377"/>
      <c r="BE4" s="1378"/>
      <c r="BF4" s="1379"/>
      <c r="BG4" s="1179"/>
      <c r="BH4" s="1180"/>
      <c r="BI4" s="1181"/>
      <c r="BJ4" s="1179"/>
      <c r="BK4" s="1180"/>
      <c r="BL4" s="1181"/>
      <c r="BN4" s="583"/>
      <c r="BO4" s="583"/>
    </row>
    <row r="5" spans="1:67" ht="20.25" customHeight="1" x14ac:dyDescent="0.2">
      <c r="A5" s="1315"/>
      <c r="B5" s="1303"/>
      <c r="C5" s="1304"/>
      <c r="D5" s="1305"/>
      <c r="E5" s="1312"/>
      <c r="F5" s="1313"/>
      <c r="G5" s="1314"/>
      <c r="H5" s="1323"/>
      <c r="I5" s="1324"/>
      <c r="J5" s="1325"/>
      <c r="K5" s="1303"/>
      <c r="L5" s="1304"/>
      <c r="M5" s="1305"/>
      <c r="N5" s="1326"/>
      <c r="O5" s="1304"/>
      <c r="P5" s="1305"/>
      <c r="Q5" s="1326"/>
      <c r="R5" s="1304"/>
      <c r="S5" s="1305"/>
      <c r="T5" s="1339"/>
      <c r="U5" s="1340"/>
      <c r="V5" s="1342"/>
      <c r="W5" s="1339"/>
      <c r="X5" s="1340"/>
      <c r="Y5" s="1341"/>
      <c r="Z5" s="1349"/>
      <c r="AA5" s="1350"/>
      <c r="AB5" s="1351"/>
      <c r="AC5" s="1336"/>
      <c r="AD5" s="1337"/>
      <c r="AE5" s="1338"/>
      <c r="AF5" s="1352"/>
      <c r="AG5" s="1353"/>
      <c r="AH5" s="1354"/>
      <c r="AI5" s="1361"/>
      <c r="AJ5" s="1362"/>
      <c r="AK5" s="1363"/>
      <c r="AL5" s="1352"/>
      <c r="AM5" s="1353"/>
      <c r="AN5" s="1354"/>
      <c r="AO5" s="1361"/>
      <c r="AP5" s="1362"/>
      <c r="AQ5" s="1369"/>
      <c r="AR5" s="1361"/>
      <c r="AS5" s="1362"/>
      <c r="AT5" s="1372"/>
      <c r="AU5" s="1352"/>
      <c r="AV5" s="1353"/>
      <c r="AW5" s="1354"/>
      <c r="AX5" s="1373"/>
      <c r="AY5" s="1353"/>
      <c r="AZ5" s="1354"/>
      <c r="BA5" s="1364"/>
      <c r="BB5" s="1365"/>
      <c r="BC5" s="1366"/>
      <c r="BD5" s="1380"/>
      <c r="BE5" s="1381"/>
      <c r="BF5" s="1382"/>
      <c r="BG5" s="1364"/>
      <c r="BH5" s="1365"/>
      <c r="BI5" s="1366"/>
      <c r="BJ5" s="1364"/>
      <c r="BK5" s="1365"/>
      <c r="BL5" s="1366"/>
      <c r="BN5" s="583"/>
      <c r="BO5" s="583"/>
    </row>
    <row r="6" spans="1:67" ht="24" customHeight="1" thickBot="1" x14ac:dyDescent="0.25">
      <c r="A6" s="1316"/>
      <c r="B6" s="685" t="s">
        <v>120</v>
      </c>
      <c r="C6" s="686" t="s">
        <v>121</v>
      </c>
      <c r="D6" s="687" t="s">
        <v>24</v>
      </c>
      <c r="E6" s="688" t="s">
        <v>120</v>
      </c>
      <c r="F6" s="689" t="s">
        <v>121</v>
      </c>
      <c r="G6" s="690" t="s">
        <v>24</v>
      </c>
      <c r="H6" s="691" t="s">
        <v>120</v>
      </c>
      <c r="I6" s="692" t="s">
        <v>121</v>
      </c>
      <c r="J6" s="693" t="s">
        <v>24</v>
      </c>
      <c r="K6" s="694" t="s">
        <v>120</v>
      </c>
      <c r="L6" s="695" t="s">
        <v>121</v>
      </c>
      <c r="M6" s="696" t="s">
        <v>24</v>
      </c>
      <c r="N6" s="697" t="s">
        <v>120</v>
      </c>
      <c r="O6" s="695" t="s">
        <v>121</v>
      </c>
      <c r="P6" s="696" t="s">
        <v>24</v>
      </c>
      <c r="Q6" s="697" t="s">
        <v>120</v>
      </c>
      <c r="R6" s="695" t="s">
        <v>121</v>
      </c>
      <c r="S6" s="696" t="s">
        <v>24</v>
      </c>
      <c r="T6" s="698" t="s">
        <v>120</v>
      </c>
      <c r="U6" s="699" t="s">
        <v>121</v>
      </c>
      <c r="V6" s="700" t="s">
        <v>24</v>
      </c>
      <c r="W6" s="698" t="s">
        <v>120</v>
      </c>
      <c r="X6" s="699" t="s">
        <v>121</v>
      </c>
      <c r="Y6" s="701" t="s">
        <v>24</v>
      </c>
      <c r="Z6" s="702" t="s">
        <v>120</v>
      </c>
      <c r="AA6" s="703" t="s">
        <v>121</v>
      </c>
      <c r="AB6" s="704" t="s">
        <v>24</v>
      </c>
      <c r="AC6" s="705" t="s">
        <v>120</v>
      </c>
      <c r="AD6" s="706" t="s">
        <v>121</v>
      </c>
      <c r="AE6" s="707" t="s">
        <v>24</v>
      </c>
      <c r="AF6" s="268" t="s">
        <v>64</v>
      </c>
      <c r="AG6" s="269" t="s">
        <v>65</v>
      </c>
      <c r="AH6" s="270" t="s">
        <v>18</v>
      </c>
      <c r="AI6" s="694" t="s">
        <v>120</v>
      </c>
      <c r="AJ6" s="695" t="s">
        <v>121</v>
      </c>
      <c r="AK6" s="696" t="s">
        <v>24</v>
      </c>
      <c r="AL6" s="268" t="s">
        <v>64</v>
      </c>
      <c r="AM6" s="269" t="s">
        <v>65</v>
      </c>
      <c r="AN6" s="270" t="s">
        <v>18</v>
      </c>
      <c r="AO6" s="694" t="s">
        <v>120</v>
      </c>
      <c r="AP6" s="695" t="s">
        <v>121</v>
      </c>
      <c r="AQ6" s="708" t="s">
        <v>24</v>
      </c>
      <c r="AR6" s="709" t="s">
        <v>120</v>
      </c>
      <c r="AS6" s="710" t="s">
        <v>121</v>
      </c>
      <c r="AT6" s="711" t="s">
        <v>24</v>
      </c>
      <c r="AU6" s="268" t="s">
        <v>64</v>
      </c>
      <c r="AV6" s="269" t="s">
        <v>65</v>
      </c>
      <c r="AW6" s="270" t="s">
        <v>18</v>
      </c>
      <c r="AX6" s="601" t="s">
        <v>64</v>
      </c>
      <c r="AY6" s="269" t="s">
        <v>65</v>
      </c>
      <c r="AZ6" s="270" t="s">
        <v>18</v>
      </c>
      <c r="BA6" s="694" t="s">
        <v>120</v>
      </c>
      <c r="BB6" s="695" t="s">
        <v>121</v>
      </c>
      <c r="BC6" s="708" t="s">
        <v>24</v>
      </c>
      <c r="BD6" s="712" t="s">
        <v>120</v>
      </c>
      <c r="BE6" s="713" t="s">
        <v>121</v>
      </c>
      <c r="BF6" s="714" t="s">
        <v>24</v>
      </c>
      <c r="BG6" s="694" t="s">
        <v>120</v>
      </c>
      <c r="BH6" s="695" t="s">
        <v>121</v>
      </c>
      <c r="BI6" s="708" t="s">
        <v>24</v>
      </c>
      <c r="BJ6" s="694" t="s">
        <v>120</v>
      </c>
      <c r="BK6" s="695" t="s">
        <v>121</v>
      </c>
      <c r="BL6" s="708" t="s">
        <v>24</v>
      </c>
      <c r="BN6" s="583"/>
      <c r="BO6" s="583"/>
    </row>
    <row r="7" spans="1:67" ht="29.25" customHeight="1" thickBot="1" x14ac:dyDescent="0.25">
      <c r="A7" s="715" t="s">
        <v>124</v>
      </c>
      <c r="B7" s="716">
        <v>1942</v>
      </c>
      <c r="C7" s="717">
        <v>106</v>
      </c>
      <c r="D7" s="718">
        <v>2048</v>
      </c>
      <c r="E7" s="719">
        <v>1726</v>
      </c>
      <c r="F7" s="717">
        <v>79</v>
      </c>
      <c r="G7" s="718">
        <v>1805</v>
      </c>
      <c r="H7" s="957">
        <v>88.877445932028834</v>
      </c>
      <c r="I7" s="958">
        <v>74.528301886792448</v>
      </c>
      <c r="J7" s="958">
        <v>88.134765625</v>
      </c>
      <c r="K7" s="716">
        <v>296</v>
      </c>
      <c r="L7" s="717">
        <v>9</v>
      </c>
      <c r="M7" s="718">
        <v>305</v>
      </c>
      <c r="N7" s="719">
        <v>1430</v>
      </c>
      <c r="O7" s="717">
        <v>70</v>
      </c>
      <c r="P7" s="718">
        <v>1500</v>
      </c>
      <c r="Q7" s="719">
        <v>0</v>
      </c>
      <c r="R7" s="717">
        <v>0</v>
      </c>
      <c r="S7" s="718">
        <v>0</v>
      </c>
      <c r="T7" s="719">
        <v>0</v>
      </c>
      <c r="U7" s="717">
        <v>0</v>
      </c>
      <c r="V7" s="718">
        <v>0</v>
      </c>
      <c r="W7" s="719">
        <v>0</v>
      </c>
      <c r="X7" s="717">
        <v>0</v>
      </c>
      <c r="Y7" s="720">
        <v>0</v>
      </c>
      <c r="Z7" s="721">
        <v>82.850521436848197</v>
      </c>
      <c r="AA7" s="1007">
        <v>88.60759493670885</v>
      </c>
      <c r="AB7" s="1008">
        <v>83.102493074792235</v>
      </c>
      <c r="AC7" s="716">
        <v>0</v>
      </c>
      <c r="AD7" s="717">
        <v>0</v>
      </c>
      <c r="AE7" s="722">
        <v>0</v>
      </c>
      <c r="AF7" s="723">
        <v>0</v>
      </c>
      <c r="AG7" s="723">
        <v>0</v>
      </c>
      <c r="AH7" s="1027">
        <v>0</v>
      </c>
      <c r="AI7" s="716">
        <v>0</v>
      </c>
      <c r="AJ7" s="717">
        <v>0</v>
      </c>
      <c r="AK7" s="718">
        <v>0</v>
      </c>
      <c r="AL7" s="723" t="s">
        <v>258</v>
      </c>
      <c r="AM7" s="723" t="s">
        <v>258</v>
      </c>
      <c r="AN7" s="1024" t="s">
        <v>258</v>
      </c>
      <c r="AO7" s="716">
        <v>0</v>
      </c>
      <c r="AP7" s="717">
        <v>0</v>
      </c>
      <c r="AQ7" s="720">
        <v>0</v>
      </c>
      <c r="AR7" s="716">
        <v>0</v>
      </c>
      <c r="AS7" s="717">
        <v>0</v>
      </c>
      <c r="AT7" s="722">
        <v>0</v>
      </c>
      <c r="AU7" s="723">
        <v>0</v>
      </c>
      <c r="AV7" s="724">
        <v>0</v>
      </c>
      <c r="AW7" s="725">
        <v>0</v>
      </c>
      <c r="AX7" s="1019" t="s">
        <v>258</v>
      </c>
      <c r="AY7" s="724" t="s">
        <v>258</v>
      </c>
      <c r="AZ7" s="725" t="s">
        <v>258</v>
      </c>
      <c r="BA7" s="716">
        <v>0</v>
      </c>
      <c r="BB7" s="717">
        <v>0</v>
      </c>
      <c r="BC7" s="720">
        <v>0</v>
      </c>
      <c r="BD7" s="716">
        <v>0</v>
      </c>
      <c r="BE7" s="717">
        <v>0</v>
      </c>
      <c r="BF7" s="720">
        <v>0</v>
      </c>
      <c r="BG7" s="716">
        <v>0</v>
      </c>
      <c r="BH7" s="717">
        <v>0</v>
      </c>
      <c r="BI7" s="720">
        <v>0</v>
      </c>
      <c r="BJ7" s="716">
        <v>0</v>
      </c>
      <c r="BK7" s="717">
        <v>0</v>
      </c>
      <c r="BL7" s="720">
        <v>0</v>
      </c>
      <c r="BN7" s="583"/>
      <c r="BO7" s="583"/>
    </row>
    <row r="8" spans="1:67" ht="29.25" customHeight="1" x14ac:dyDescent="0.2">
      <c r="A8" s="726" t="s">
        <v>122</v>
      </c>
      <c r="B8" s="727">
        <v>300</v>
      </c>
      <c r="C8" s="728">
        <v>23</v>
      </c>
      <c r="D8" s="729">
        <v>323</v>
      </c>
      <c r="E8" s="730">
        <v>286</v>
      </c>
      <c r="F8" s="731">
        <v>20</v>
      </c>
      <c r="G8" s="732">
        <v>306</v>
      </c>
      <c r="H8" s="992">
        <v>95.333333333333343</v>
      </c>
      <c r="I8" s="993">
        <v>86.956521739130437</v>
      </c>
      <c r="J8" s="994">
        <v>94.73684210526315</v>
      </c>
      <c r="K8" s="727">
        <v>37</v>
      </c>
      <c r="L8" s="728">
        <v>4</v>
      </c>
      <c r="M8" s="729">
        <v>41</v>
      </c>
      <c r="N8" s="733">
        <v>249</v>
      </c>
      <c r="O8" s="728">
        <v>16</v>
      </c>
      <c r="P8" s="729">
        <v>265</v>
      </c>
      <c r="Q8" s="733">
        <v>0</v>
      </c>
      <c r="R8" s="728">
        <v>0</v>
      </c>
      <c r="S8" s="729">
        <v>0</v>
      </c>
      <c r="T8" s="734">
        <v>0</v>
      </c>
      <c r="U8" s="735">
        <v>0</v>
      </c>
      <c r="V8" s="736">
        <v>0</v>
      </c>
      <c r="W8" s="734">
        <v>0</v>
      </c>
      <c r="X8" s="735">
        <v>0</v>
      </c>
      <c r="Y8" s="737">
        <v>0</v>
      </c>
      <c r="Z8" s="959">
        <v>87.062937062937067</v>
      </c>
      <c r="AA8" s="999">
        <v>80</v>
      </c>
      <c r="AB8" s="1044">
        <v>86.601307189542482</v>
      </c>
      <c r="AC8" s="738">
        <v>0</v>
      </c>
      <c r="AD8" s="735">
        <v>0</v>
      </c>
      <c r="AE8" s="739">
        <v>0</v>
      </c>
      <c r="AF8" s="740">
        <v>0</v>
      </c>
      <c r="AG8" s="740">
        <v>0</v>
      </c>
      <c r="AH8" s="1047">
        <v>0</v>
      </c>
      <c r="AI8" s="727">
        <v>0</v>
      </c>
      <c r="AJ8" s="728">
        <v>0</v>
      </c>
      <c r="AK8" s="729">
        <v>0</v>
      </c>
      <c r="AL8" s="740" t="s">
        <v>258</v>
      </c>
      <c r="AM8" s="740" t="s">
        <v>258</v>
      </c>
      <c r="AN8" s="1025" t="s">
        <v>258</v>
      </c>
      <c r="AO8" s="727">
        <v>0</v>
      </c>
      <c r="AP8" s="728">
        <v>0</v>
      </c>
      <c r="AQ8" s="743">
        <v>0</v>
      </c>
      <c r="AR8" s="727">
        <v>0</v>
      </c>
      <c r="AS8" s="728">
        <v>0</v>
      </c>
      <c r="AT8" s="744">
        <v>0</v>
      </c>
      <c r="AU8" s="962">
        <v>0</v>
      </c>
      <c r="AV8" s="963">
        <v>0</v>
      </c>
      <c r="AW8" s="964">
        <v>0</v>
      </c>
      <c r="AX8" s="1014" t="s">
        <v>258</v>
      </c>
      <c r="AY8" s="741" t="s">
        <v>258</v>
      </c>
      <c r="AZ8" s="742" t="s">
        <v>258</v>
      </c>
      <c r="BA8" s="727">
        <v>0</v>
      </c>
      <c r="BB8" s="728">
        <v>0</v>
      </c>
      <c r="BC8" s="743">
        <v>0</v>
      </c>
      <c r="BD8" s="745">
        <v>0</v>
      </c>
      <c r="BE8" s="746">
        <v>0</v>
      </c>
      <c r="BF8" s="747">
        <v>0</v>
      </c>
      <c r="BG8" s="727">
        <v>0</v>
      </c>
      <c r="BH8" s="728">
        <v>0</v>
      </c>
      <c r="BI8" s="743">
        <v>0</v>
      </c>
      <c r="BJ8" s="727">
        <v>0</v>
      </c>
      <c r="BK8" s="728">
        <v>0</v>
      </c>
      <c r="BL8" s="743">
        <v>0</v>
      </c>
      <c r="BN8" s="583"/>
      <c r="BO8" s="583"/>
    </row>
    <row r="9" spans="1:67" ht="29.25" customHeight="1" x14ac:dyDescent="0.2">
      <c r="A9" s="748" t="s">
        <v>67</v>
      </c>
      <c r="B9" s="749">
        <v>56</v>
      </c>
      <c r="C9" s="750">
        <v>1</v>
      </c>
      <c r="D9" s="751">
        <v>57</v>
      </c>
      <c r="E9" s="752">
        <v>52</v>
      </c>
      <c r="F9" s="753">
        <v>0</v>
      </c>
      <c r="G9" s="754">
        <v>52</v>
      </c>
      <c r="H9" s="755">
        <v>92.857142857142861</v>
      </c>
      <c r="I9" s="995">
        <v>0</v>
      </c>
      <c r="J9" s="756">
        <v>91.228070175438589</v>
      </c>
      <c r="K9" s="749">
        <v>9</v>
      </c>
      <c r="L9" s="750">
        <v>0</v>
      </c>
      <c r="M9" s="751">
        <v>9</v>
      </c>
      <c r="N9" s="757">
        <v>43</v>
      </c>
      <c r="O9" s="750">
        <v>0</v>
      </c>
      <c r="P9" s="751">
        <v>43</v>
      </c>
      <c r="Q9" s="757">
        <v>0</v>
      </c>
      <c r="R9" s="750">
        <v>0</v>
      </c>
      <c r="S9" s="751">
        <v>0</v>
      </c>
      <c r="T9" s="758">
        <v>0</v>
      </c>
      <c r="U9" s="759">
        <v>0</v>
      </c>
      <c r="V9" s="760">
        <v>0</v>
      </c>
      <c r="W9" s="758">
        <v>0</v>
      </c>
      <c r="X9" s="759">
        <v>0</v>
      </c>
      <c r="Y9" s="761">
        <v>0</v>
      </c>
      <c r="Z9" s="1005">
        <v>82.692307692307693</v>
      </c>
      <c r="AA9" s="1006" t="s">
        <v>258</v>
      </c>
      <c r="AB9" s="1045">
        <v>82.692307692307693</v>
      </c>
      <c r="AC9" s="763">
        <v>0</v>
      </c>
      <c r="AD9" s="759">
        <v>0</v>
      </c>
      <c r="AE9" s="764">
        <v>0</v>
      </c>
      <c r="AF9" s="740">
        <v>0</v>
      </c>
      <c r="AG9" s="740" t="s">
        <v>258</v>
      </c>
      <c r="AH9" s="1047">
        <v>0</v>
      </c>
      <c r="AI9" s="749">
        <v>0</v>
      </c>
      <c r="AJ9" s="750">
        <v>0</v>
      </c>
      <c r="AK9" s="751">
        <v>0</v>
      </c>
      <c r="AL9" s="740" t="s">
        <v>258</v>
      </c>
      <c r="AM9" s="740" t="s">
        <v>258</v>
      </c>
      <c r="AN9" s="1025" t="s">
        <v>258</v>
      </c>
      <c r="AO9" s="749">
        <v>0</v>
      </c>
      <c r="AP9" s="750">
        <v>0</v>
      </c>
      <c r="AQ9" s="767">
        <v>0</v>
      </c>
      <c r="AR9" s="749">
        <v>0</v>
      </c>
      <c r="AS9" s="750">
        <v>0</v>
      </c>
      <c r="AT9" s="768">
        <v>0</v>
      </c>
      <c r="AU9" s="1012">
        <v>0</v>
      </c>
      <c r="AV9" s="765" t="s">
        <v>258</v>
      </c>
      <c r="AW9" s="766">
        <v>0</v>
      </c>
      <c r="AX9" s="769" t="s">
        <v>258</v>
      </c>
      <c r="AY9" s="765" t="s">
        <v>258</v>
      </c>
      <c r="AZ9" s="766" t="s">
        <v>258</v>
      </c>
      <c r="BA9" s="749">
        <v>0</v>
      </c>
      <c r="BB9" s="750">
        <v>0</v>
      </c>
      <c r="BC9" s="767">
        <v>0</v>
      </c>
      <c r="BD9" s="770">
        <v>0</v>
      </c>
      <c r="BE9" s="771">
        <v>0</v>
      </c>
      <c r="BF9" s="772">
        <v>0</v>
      </c>
      <c r="BG9" s="749">
        <v>0</v>
      </c>
      <c r="BH9" s="750">
        <v>0</v>
      </c>
      <c r="BI9" s="767">
        <v>0</v>
      </c>
      <c r="BJ9" s="749">
        <v>0</v>
      </c>
      <c r="BK9" s="750">
        <v>0</v>
      </c>
      <c r="BL9" s="767">
        <v>0</v>
      </c>
      <c r="BN9" s="583"/>
      <c r="BO9" s="583"/>
    </row>
    <row r="10" spans="1:67" ht="29.25" customHeight="1" x14ac:dyDescent="0.2">
      <c r="A10" s="748" t="s">
        <v>35</v>
      </c>
      <c r="B10" s="749">
        <v>57</v>
      </c>
      <c r="C10" s="750">
        <v>1</v>
      </c>
      <c r="D10" s="751">
        <v>58</v>
      </c>
      <c r="E10" s="752">
        <v>57</v>
      </c>
      <c r="F10" s="753">
        <v>1</v>
      </c>
      <c r="G10" s="754">
        <v>58</v>
      </c>
      <c r="H10" s="755">
        <v>100</v>
      </c>
      <c r="I10" s="995">
        <v>100</v>
      </c>
      <c r="J10" s="756">
        <v>100</v>
      </c>
      <c r="K10" s="749">
        <v>14</v>
      </c>
      <c r="L10" s="750">
        <v>0</v>
      </c>
      <c r="M10" s="751">
        <v>14</v>
      </c>
      <c r="N10" s="757">
        <v>43</v>
      </c>
      <c r="O10" s="750">
        <v>1</v>
      </c>
      <c r="P10" s="751">
        <v>44</v>
      </c>
      <c r="Q10" s="757">
        <v>0</v>
      </c>
      <c r="R10" s="750">
        <v>0</v>
      </c>
      <c r="S10" s="751">
        <v>0</v>
      </c>
      <c r="T10" s="758">
        <v>0</v>
      </c>
      <c r="U10" s="759">
        <v>0</v>
      </c>
      <c r="V10" s="760">
        <v>0</v>
      </c>
      <c r="W10" s="758">
        <v>0</v>
      </c>
      <c r="X10" s="759">
        <v>0</v>
      </c>
      <c r="Y10" s="761">
        <v>0</v>
      </c>
      <c r="Z10" s="1005">
        <v>75.438596491228068</v>
      </c>
      <c r="AA10" s="1006">
        <v>100</v>
      </c>
      <c r="AB10" s="1045">
        <v>75.862068965517238</v>
      </c>
      <c r="AC10" s="763">
        <v>0</v>
      </c>
      <c r="AD10" s="759">
        <v>0</v>
      </c>
      <c r="AE10" s="764">
        <v>0</v>
      </c>
      <c r="AF10" s="740">
        <v>0</v>
      </c>
      <c r="AG10" s="740">
        <v>0</v>
      </c>
      <c r="AH10" s="1047">
        <v>0</v>
      </c>
      <c r="AI10" s="749">
        <v>0</v>
      </c>
      <c r="AJ10" s="750">
        <v>0</v>
      </c>
      <c r="AK10" s="751">
        <v>0</v>
      </c>
      <c r="AL10" s="740" t="s">
        <v>258</v>
      </c>
      <c r="AM10" s="740" t="s">
        <v>258</v>
      </c>
      <c r="AN10" s="1025" t="s">
        <v>258</v>
      </c>
      <c r="AO10" s="749">
        <v>0</v>
      </c>
      <c r="AP10" s="750">
        <v>0</v>
      </c>
      <c r="AQ10" s="767">
        <v>0</v>
      </c>
      <c r="AR10" s="749">
        <v>0</v>
      </c>
      <c r="AS10" s="750">
        <v>0</v>
      </c>
      <c r="AT10" s="768">
        <v>0</v>
      </c>
      <c r="AU10" s="1012">
        <v>0</v>
      </c>
      <c r="AV10" s="765">
        <v>0</v>
      </c>
      <c r="AW10" s="766">
        <v>0</v>
      </c>
      <c r="AX10" s="769" t="s">
        <v>258</v>
      </c>
      <c r="AY10" s="765" t="s">
        <v>258</v>
      </c>
      <c r="AZ10" s="766" t="s">
        <v>258</v>
      </c>
      <c r="BA10" s="749">
        <v>0</v>
      </c>
      <c r="BB10" s="750">
        <v>0</v>
      </c>
      <c r="BC10" s="767">
        <v>0</v>
      </c>
      <c r="BD10" s="770">
        <v>0</v>
      </c>
      <c r="BE10" s="771">
        <v>0</v>
      </c>
      <c r="BF10" s="772">
        <v>0</v>
      </c>
      <c r="BG10" s="749">
        <v>0</v>
      </c>
      <c r="BH10" s="750">
        <v>0</v>
      </c>
      <c r="BI10" s="767">
        <v>0</v>
      </c>
      <c r="BJ10" s="749">
        <v>0</v>
      </c>
      <c r="BK10" s="750">
        <v>0</v>
      </c>
      <c r="BL10" s="767">
        <v>0</v>
      </c>
      <c r="BN10" s="583"/>
      <c r="BO10" s="583"/>
    </row>
    <row r="11" spans="1:67" ht="29.25" customHeight="1" x14ac:dyDescent="0.2">
      <c r="A11" s="748" t="s">
        <v>41</v>
      </c>
      <c r="B11" s="749">
        <v>8</v>
      </c>
      <c r="C11" s="750">
        <v>0</v>
      </c>
      <c r="D11" s="751">
        <v>8</v>
      </c>
      <c r="E11" s="752">
        <v>8</v>
      </c>
      <c r="F11" s="753">
        <v>0</v>
      </c>
      <c r="G11" s="754">
        <v>8</v>
      </c>
      <c r="H11" s="755">
        <v>100</v>
      </c>
      <c r="I11" s="995" t="s">
        <v>258</v>
      </c>
      <c r="J11" s="756">
        <v>100</v>
      </c>
      <c r="K11" s="749">
        <v>1</v>
      </c>
      <c r="L11" s="750">
        <v>0</v>
      </c>
      <c r="M11" s="751">
        <v>1</v>
      </c>
      <c r="N11" s="757">
        <v>7</v>
      </c>
      <c r="O11" s="750">
        <v>0</v>
      </c>
      <c r="P11" s="751">
        <v>7</v>
      </c>
      <c r="Q11" s="757">
        <v>0</v>
      </c>
      <c r="R11" s="750">
        <v>0</v>
      </c>
      <c r="S11" s="751">
        <v>0</v>
      </c>
      <c r="T11" s="758">
        <v>0</v>
      </c>
      <c r="U11" s="759">
        <v>0</v>
      </c>
      <c r="V11" s="760">
        <v>0</v>
      </c>
      <c r="W11" s="758">
        <v>0</v>
      </c>
      <c r="X11" s="759">
        <v>0</v>
      </c>
      <c r="Y11" s="761">
        <v>0</v>
      </c>
      <c r="Z11" s="1005">
        <v>87.5</v>
      </c>
      <c r="AA11" s="1006" t="s">
        <v>258</v>
      </c>
      <c r="AB11" s="1045">
        <v>87.5</v>
      </c>
      <c r="AC11" s="763">
        <v>0</v>
      </c>
      <c r="AD11" s="759">
        <v>0</v>
      </c>
      <c r="AE11" s="764">
        <v>0</v>
      </c>
      <c r="AF11" s="740">
        <v>0</v>
      </c>
      <c r="AG11" s="740" t="s">
        <v>258</v>
      </c>
      <c r="AH11" s="1047">
        <v>0</v>
      </c>
      <c r="AI11" s="749">
        <v>0</v>
      </c>
      <c r="AJ11" s="750">
        <v>0</v>
      </c>
      <c r="AK11" s="751">
        <v>0</v>
      </c>
      <c r="AL11" s="740" t="s">
        <v>258</v>
      </c>
      <c r="AM11" s="740" t="s">
        <v>258</v>
      </c>
      <c r="AN11" s="1025" t="s">
        <v>258</v>
      </c>
      <c r="AO11" s="749">
        <v>0</v>
      </c>
      <c r="AP11" s="750">
        <v>0</v>
      </c>
      <c r="AQ11" s="767">
        <v>0</v>
      </c>
      <c r="AR11" s="749">
        <v>0</v>
      </c>
      <c r="AS11" s="750">
        <v>0</v>
      </c>
      <c r="AT11" s="768">
        <v>0</v>
      </c>
      <c r="AU11" s="1012">
        <v>0</v>
      </c>
      <c r="AV11" s="765" t="s">
        <v>258</v>
      </c>
      <c r="AW11" s="766">
        <v>0</v>
      </c>
      <c r="AX11" s="769" t="s">
        <v>258</v>
      </c>
      <c r="AY11" s="765" t="s">
        <v>258</v>
      </c>
      <c r="AZ11" s="766" t="s">
        <v>258</v>
      </c>
      <c r="BA11" s="749">
        <v>0</v>
      </c>
      <c r="BB11" s="750">
        <v>0</v>
      </c>
      <c r="BC11" s="767">
        <v>0</v>
      </c>
      <c r="BD11" s="770">
        <v>0</v>
      </c>
      <c r="BE11" s="771">
        <v>0</v>
      </c>
      <c r="BF11" s="772">
        <v>0</v>
      </c>
      <c r="BG11" s="749">
        <v>0</v>
      </c>
      <c r="BH11" s="750">
        <v>0</v>
      </c>
      <c r="BI11" s="767">
        <v>0</v>
      </c>
      <c r="BJ11" s="749">
        <v>0</v>
      </c>
      <c r="BK11" s="750">
        <v>0</v>
      </c>
      <c r="BL11" s="767">
        <v>0</v>
      </c>
      <c r="BN11" s="583"/>
      <c r="BO11" s="583"/>
    </row>
    <row r="12" spans="1:67" ht="29.25" customHeight="1" x14ac:dyDescent="0.2">
      <c r="A12" s="748" t="s">
        <v>42</v>
      </c>
      <c r="B12" s="749">
        <v>39</v>
      </c>
      <c r="C12" s="750">
        <v>5</v>
      </c>
      <c r="D12" s="751">
        <v>44</v>
      </c>
      <c r="E12" s="752">
        <v>20</v>
      </c>
      <c r="F12" s="753">
        <v>0</v>
      </c>
      <c r="G12" s="754">
        <v>20</v>
      </c>
      <c r="H12" s="755">
        <v>51.282051282051277</v>
      </c>
      <c r="I12" s="995">
        <v>0</v>
      </c>
      <c r="J12" s="756">
        <v>45.454545454545453</v>
      </c>
      <c r="K12" s="749">
        <v>2</v>
      </c>
      <c r="L12" s="750">
        <v>0</v>
      </c>
      <c r="M12" s="751">
        <v>2</v>
      </c>
      <c r="N12" s="757">
        <v>18</v>
      </c>
      <c r="O12" s="750">
        <v>0</v>
      </c>
      <c r="P12" s="751">
        <v>18</v>
      </c>
      <c r="Q12" s="757">
        <v>0</v>
      </c>
      <c r="R12" s="750">
        <v>0</v>
      </c>
      <c r="S12" s="751">
        <v>0</v>
      </c>
      <c r="T12" s="758">
        <v>0</v>
      </c>
      <c r="U12" s="759">
        <v>0</v>
      </c>
      <c r="V12" s="760">
        <v>0</v>
      </c>
      <c r="W12" s="758">
        <v>0</v>
      </c>
      <c r="X12" s="759">
        <v>0</v>
      </c>
      <c r="Y12" s="761">
        <v>0</v>
      </c>
      <c r="Z12" s="1005">
        <v>90</v>
      </c>
      <c r="AA12" s="1006" t="s">
        <v>258</v>
      </c>
      <c r="AB12" s="1045">
        <v>90</v>
      </c>
      <c r="AC12" s="763">
        <v>0</v>
      </c>
      <c r="AD12" s="759">
        <v>0</v>
      </c>
      <c r="AE12" s="764">
        <v>0</v>
      </c>
      <c r="AF12" s="740">
        <v>0</v>
      </c>
      <c r="AG12" s="740" t="s">
        <v>258</v>
      </c>
      <c r="AH12" s="1047">
        <v>0</v>
      </c>
      <c r="AI12" s="749">
        <v>0</v>
      </c>
      <c r="AJ12" s="750">
        <v>0</v>
      </c>
      <c r="AK12" s="751">
        <v>0</v>
      </c>
      <c r="AL12" s="740" t="s">
        <v>258</v>
      </c>
      <c r="AM12" s="740" t="s">
        <v>258</v>
      </c>
      <c r="AN12" s="1025" t="s">
        <v>258</v>
      </c>
      <c r="AO12" s="749">
        <v>0</v>
      </c>
      <c r="AP12" s="750">
        <v>0</v>
      </c>
      <c r="AQ12" s="767">
        <v>0</v>
      </c>
      <c r="AR12" s="749">
        <v>0</v>
      </c>
      <c r="AS12" s="750">
        <v>0</v>
      </c>
      <c r="AT12" s="768">
        <v>0</v>
      </c>
      <c r="AU12" s="1012">
        <v>0</v>
      </c>
      <c r="AV12" s="765" t="s">
        <v>258</v>
      </c>
      <c r="AW12" s="766">
        <v>0</v>
      </c>
      <c r="AX12" s="769" t="s">
        <v>258</v>
      </c>
      <c r="AY12" s="765" t="s">
        <v>258</v>
      </c>
      <c r="AZ12" s="766" t="s">
        <v>258</v>
      </c>
      <c r="BA12" s="749">
        <v>0</v>
      </c>
      <c r="BB12" s="750">
        <v>0</v>
      </c>
      <c r="BC12" s="767">
        <v>0</v>
      </c>
      <c r="BD12" s="770">
        <v>0</v>
      </c>
      <c r="BE12" s="771">
        <v>0</v>
      </c>
      <c r="BF12" s="772">
        <v>0</v>
      </c>
      <c r="BG12" s="749">
        <v>0</v>
      </c>
      <c r="BH12" s="750">
        <v>0</v>
      </c>
      <c r="BI12" s="767">
        <v>0</v>
      </c>
      <c r="BJ12" s="749">
        <v>0</v>
      </c>
      <c r="BK12" s="750">
        <v>0</v>
      </c>
      <c r="BL12" s="767">
        <v>0</v>
      </c>
      <c r="BN12" s="583"/>
      <c r="BO12" s="583"/>
    </row>
    <row r="13" spans="1:67" s="1132" customFormat="1" ht="29.25" customHeight="1" x14ac:dyDescent="0.2">
      <c r="A13" s="970" t="s">
        <v>218</v>
      </c>
      <c r="B13" s="971">
        <v>460</v>
      </c>
      <c r="C13" s="972">
        <v>30</v>
      </c>
      <c r="D13" s="973">
        <v>490</v>
      </c>
      <c r="E13" s="974">
        <v>423</v>
      </c>
      <c r="F13" s="972">
        <v>21</v>
      </c>
      <c r="G13" s="973">
        <v>444</v>
      </c>
      <c r="H13" s="975">
        <v>91.956521739130437</v>
      </c>
      <c r="I13" s="996">
        <v>70</v>
      </c>
      <c r="J13" s="976">
        <v>90.612244897959187</v>
      </c>
      <c r="K13" s="971">
        <v>63</v>
      </c>
      <c r="L13" s="972">
        <v>4</v>
      </c>
      <c r="M13" s="973">
        <v>67</v>
      </c>
      <c r="N13" s="974">
        <v>360</v>
      </c>
      <c r="O13" s="972">
        <v>17</v>
      </c>
      <c r="P13" s="973">
        <v>377</v>
      </c>
      <c r="Q13" s="974">
        <v>0</v>
      </c>
      <c r="R13" s="972">
        <v>0</v>
      </c>
      <c r="S13" s="973">
        <v>0</v>
      </c>
      <c r="T13" s="974">
        <v>0</v>
      </c>
      <c r="U13" s="972">
        <v>0</v>
      </c>
      <c r="V13" s="973">
        <v>0</v>
      </c>
      <c r="W13" s="974">
        <v>0</v>
      </c>
      <c r="X13" s="972">
        <v>0</v>
      </c>
      <c r="Y13" s="977">
        <v>0</v>
      </c>
      <c r="Z13" s="978">
        <v>85.106382978723403</v>
      </c>
      <c r="AA13" s="1000">
        <v>80.952380952380949</v>
      </c>
      <c r="AB13" s="1001">
        <v>84.909909909909913</v>
      </c>
      <c r="AC13" s="971">
        <v>0</v>
      </c>
      <c r="AD13" s="972">
        <v>0</v>
      </c>
      <c r="AE13" s="979">
        <v>0</v>
      </c>
      <c r="AF13" s="980">
        <v>0</v>
      </c>
      <c r="AG13" s="980">
        <v>0</v>
      </c>
      <c r="AH13" s="1028">
        <v>0</v>
      </c>
      <c r="AI13" s="971">
        <v>0</v>
      </c>
      <c r="AJ13" s="972">
        <v>0</v>
      </c>
      <c r="AK13" s="973">
        <v>0</v>
      </c>
      <c r="AL13" s="980" t="s">
        <v>258</v>
      </c>
      <c r="AM13" s="980" t="s">
        <v>258</v>
      </c>
      <c r="AN13" s="1026" t="s">
        <v>258</v>
      </c>
      <c r="AO13" s="971">
        <v>0</v>
      </c>
      <c r="AP13" s="972">
        <v>0</v>
      </c>
      <c r="AQ13" s="977">
        <v>0</v>
      </c>
      <c r="AR13" s="971">
        <v>0</v>
      </c>
      <c r="AS13" s="972">
        <v>0</v>
      </c>
      <c r="AT13" s="979">
        <v>0</v>
      </c>
      <c r="AU13" s="980">
        <v>0</v>
      </c>
      <c r="AV13" s="981">
        <v>0</v>
      </c>
      <c r="AW13" s="982">
        <v>0</v>
      </c>
      <c r="AX13" s="1017" t="s">
        <v>258</v>
      </c>
      <c r="AY13" s="1018" t="s">
        <v>258</v>
      </c>
      <c r="AZ13" s="1020" t="s">
        <v>258</v>
      </c>
      <c r="BA13" s="971">
        <v>0</v>
      </c>
      <c r="BB13" s="972">
        <v>0</v>
      </c>
      <c r="BC13" s="977">
        <v>0</v>
      </c>
      <c r="BD13" s="971">
        <v>0</v>
      </c>
      <c r="BE13" s="972">
        <v>0</v>
      </c>
      <c r="BF13" s="977">
        <v>0</v>
      </c>
      <c r="BG13" s="971">
        <v>0</v>
      </c>
      <c r="BH13" s="972">
        <v>0</v>
      </c>
      <c r="BI13" s="977">
        <v>0</v>
      </c>
      <c r="BJ13" s="971">
        <v>0</v>
      </c>
      <c r="BK13" s="972">
        <v>0</v>
      </c>
      <c r="BL13" s="977">
        <v>0</v>
      </c>
      <c r="BM13" s="1131"/>
    </row>
    <row r="14" spans="1:67" ht="29.25" customHeight="1" x14ac:dyDescent="0.2">
      <c r="A14" s="748" t="s">
        <v>26</v>
      </c>
      <c r="B14" s="749">
        <v>31</v>
      </c>
      <c r="C14" s="750">
        <v>1</v>
      </c>
      <c r="D14" s="751">
        <v>32</v>
      </c>
      <c r="E14" s="752">
        <v>31</v>
      </c>
      <c r="F14" s="753">
        <v>1</v>
      </c>
      <c r="G14" s="754">
        <v>32</v>
      </c>
      <c r="H14" s="755">
        <v>100</v>
      </c>
      <c r="I14" s="995">
        <v>100</v>
      </c>
      <c r="J14" s="756">
        <v>100</v>
      </c>
      <c r="K14" s="749">
        <v>6</v>
      </c>
      <c r="L14" s="750">
        <v>0</v>
      </c>
      <c r="M14" s="751">
        <v>6</v>
      </c>
      <c r="N14" s="757">
        <v>25</v>
      </c>
      <c r="O14" s="750">
        <v>1</v>
      </c>
      <c r="P14" s="751">
        <v>26</v>
      </c>
      <c r="Q14" s="757">
        <v>0</v>
      </c>
      <c r="R14" s="750">
        <v>0</v>
      </c>
      <c r="S14" s="751">
        <v>0</v>
      </c>
      <c r="T14" s="758">
        <v>0</v>
      </c>
      <c r="U14" s="759">
        <v>0</v>
      </c>
      <c r="V14" s="760">
        <v>0</v>
      </c>
      <c r="W14" s="758">
        <v>0</v>
      </c>
      <c r="X14" s="759">
        <v>0</v>
      </c>
      <c r="Y14" s="761">
        <v>0</v>
      </c>
      <c r="Z14" s="762">
        <v>80.645161290322577</v>
      </c>
      <c r="AA14" s="1002">
        <v>100</v>
      </c>
      <c r="AB14" s="1046">
        <v>81.25</v>
      </c>
      <c r="AC14" s="763">
        <v>0</v>
      </c>
      <c r="AD14" s="759">
        <v>0</v>
      </c>
      <c r="AE14" s="764">
        <v>0</v>
      </c>
      <c r="AF14" s="740">
        <v>0</v>
      </c>
      <c r="AG14" s="740">
        <v>0</v>
      </c>
      <c r="AH14" s="1047">
        <v>0</v>
      </c>
      <c r="AI14" s="749">
        <v>0</v>
      </c>
      <c r="AJ14" s="750">
        <v>0</v>
      </c>
      <c r="AK14" s="751">
        <v>0</v>
      </c>
      <c r="AL14" s="740" t="s">
        <v>258</v>
      </c>
      <c r="AM14" s="740" t="s">
        <v>258</v>
      </c>
      <c r="AN14" s="1025" t="s">
        <v>258</v>
      </c>
      <c r="AO14" s="749">
        <v>0</v>
      </c>
      <c r="AP14" s="750">
        <v>0</v>
      </c>
      <c r="AQ14" s="767">
        <v>0</v>
      </c>
      <c r="AR14" s="749">
        <v>0</v>
      </c>
      <c r="AS14" s="750">
        <v>0</v>
      </c>
      <c r="AT14" s="768">
        <v>0</v>
      </c>
      <c r="AU14" s="740">
        <v>0</v>
      </c>
      <c r="AV14" s="741">
        <v>0</v>
      </c>
      <c r="AW14" s="742">
        <v>0</v>
      </c>
      <c r="AX14" s="769" t="s">
        <v>258</v>
      </c>
      <c r="AY14" s="765" t="s">
        <v>258</v>
      </c>
      <c r="AZ14" s="766" t="s">
        <v>258</v>
      </c>
      <c r="BA14" s="749">
        <v>0</v>
      </c>
      <c r="BB14" s="750">
        <v>0</v>
      </c>
      <c r="BC14" s="767">
        <v>0</v>
      </c>
      <c r="BD14" s="770">
        <v>0</v>
      </c>
      <c r="BE14" s="771">
        <v>0</v>
      </c>
      <c r="BF14" s="772">
        <v>0</v>
      </c>
      <c r="BG14" s="749">
        <v>0</v>
      </c>
      <c r="BH14" s="750">
        <v>0</v>
      </c>
      <c r="BI14" s="767">
        <v>0</v>
      </c>
      <c r="BJ14" s="749">
        <v>0</v>
      </c>
      <c r="BK14" s="750">
        <v>0</v>
      </c>
      <c r="BL14" s="767">
        <v>0</v>
      </c>
      <c r="BN14" s="583"/>
      <c r="BO14" s="583"/>
    </row>
    <row r="15" spans="1:67" ht="29.25" customHeight="1" x14ac:dyDescent="0.2">
      <c r="A15" s="748" t="s">
        <v>29</v>
      </c>
      <c r="B15" s="749">
        <v>0</v>
      </c>
      <c r="C15" s="750">
        <v>0</v>
      </c>
      <c r="D15" s="751">
        <v>0</v>
      </c>
      <c r="E15" s="752">
        <v>0</v>
      </c>
      <c r="F15" s="753">
        <v>0</v>
      </c>
      <c r="G15" s="754">
        <v>0</v>
      </c>
      <c r="H15" s="755" t="s">
        <v>258</v>
      </c>
      <c r="I15" s="995" t="s">
        <v>258</v>
      </c>
      <c r="J15" s="756" t="s">
        <v>258</v>
      </c>
      <c r="K15" s="749">
        <v>0</v>
      </c>
      <c r="L15" s="750">
        <v>0</v>
      </c>
      <c r="M15" s="751">
        <v>0</v>
      </c>
      <c r="N15" s="757">
        <v>0</v>
      </c>
      <c r="O15" s="750">
        <v>0</v>
      </c>
      <c r="P15" s="751">
        <v>0</v>
      </c>
      <c r="Q15" s="757">
        <v>0</v>
      </c>
      <c r="R15" s="750">
        <v>0</v>
      </c>
      <c r="S15" s="751">
        <v>0</v>
      </c>
      <c r="T15" s="758">
        <v>0</v>
      </c>
      <c r="U15" s="759">
        <v>0</v>
      </c>
      <c r="V15" s="760">
        <v>0</v>
      </c>
      <c r="W15" s="758">
        <v>0</v>
      </c>
      <c r="X15" s="759">
        <v>0</v>
      </c>
      <c r="Y15" s="761">
        <v>0</v>
      </c>
      <c r="Z15" s="762" t="s">
        <v>258</v>
      </c>
      <c r="AA15" s="1002" t="s">
        <v>258</v>
      </c>
      <c r="AB15" s="1046" t="s">
        <v>258</v>
      </c>
      <c r="AC15" s="763">
        <v>0</v>
      </c>
      <c r="AD15" s="759">
        <v>0</v>
      </c>
      <c r="AE15" s="764">
        <v>0</v>
      </c>
      <c r="AF15" s="740" t="s">
        <v>258</v>
      </c>
      <c r="AG15" s="740" t="s">
        <v>258</v>
      </c>
      <c r="AH15" s="1047" t="s">
        <v>258</v>
      </c>
      <c r="AI15" s="749">
        <v>0</v>
      </c>
      <c r="AJ15" s="750">
        <v>0</v>
      </c>
      <c r="AK15" s="751">
        <v>0</v>
      </c>
      <c r="AL15" s="740" t="s">
        <v>258</v>
      </c>
      <c r="AM15" s="740" t="s">
        <v>258</v>
      </c>
      <c r="AN15" s="1025" t="s">
        <v>258</v>
      </c>
      <c r="AO15" s="749">
        <v>0</v>
      </c>
      <c r="AP15" s="750">
        <v>0</v>
      </c>
      <c r="AQ15" s="767">
        <v>0</v>
      </c>
      <c r="AR15" s="749">
        <v>0</v>
      </c>
      <c r="AS15" s="750">
        <v>0</v>
      </c>
      <c r="AT15" s="768">
        <v>0</v>
      </c>
      <c r="AU15" s="740" t="s">
        <v>258</v>
      </c>
      <c r="AV15" s="741" t="s">
        <v>258</v>
      </c>
      <c r="AW15" s="742" t="s">
        <v>258</v>
      </c>
      <c r="AX15" s="769" t="s">
        <v>258</v>
      </c>
      <c r="AY15" s="765" t="s">
        <v>258</v>
      </c>
      <c r="AZ15" s="766" t="s">
        <v>258</v>
      </c>
      <c r="BA15" s="749">
        <v>0</v>
      </c>
      <c r="BB15" s="750">
        <v>0</v>
      </c>
      <c r="BC15" s="767">
        <v>0</v>
      </c>
      <c r="BD15" s="770">
        <v>0</v>
      </c>
      <c r="BE15" s="771">
        <v>0</v>
      </c>
      <c r="BF15" s="772">
        <v>0</v>
      </c>
      <c r="BG15" s="749">
        <v>0</v>
      </c>
      <c r="BH15" s="750">
        <v>0</v>
      </c>
      <c r="BI15" s="767">
        <v>0</v>
      </c>
      <c r="BJ15" s="749">
        <v>0</v>
      </c>
      <c r="BK15" s="750">
        <v>0</v>
      </c>
      <c r="BL15" s="767">
        <v>0</v>
      </c>
      <c r="BN15" s="583"/>
      <c r="BO15" s="583"/>
    </row>
    <row r="16" spans="1:67" ht="29.25" customHeight="1" x14ac:dyDescent="0.2">
      <c r="A16" s="748" t="s">
        <v>36</v>
      </c>
      <c r="B16" s="749">
        <v>130</v>
      </c>
      <c r="C16" s="750">
        <v>4</v>
      </c>
      <c r="D16" s="751">
        <v>134</v>
      </c>
      <c r="E16" s="752">
        <v>123</v>
      </c>
      <c r="F16" s="753">
        <v>4</v>
      </c>
      <c r="G16" s="754">
        <v>127</v>
      </c>
      <c r="H16" s="755">
        <v>94.615384615384613</v>
      </c>
      <c r="I16" s="995">
        <v>100</v>
      </c>
      <c r="J16" s="756">
        <v>94.776119402985074</v>
      </c>
      <c r="K16" s="749">
        <v>36</v>
      </c>
      <c r="L16" s="750">
        <v>2</v>
      </c>
      <c r="M16" s="751">
        <v>38</v>
      </c>
      <c r="N16" s="757">
        <v>87</v>
      </c>
      <c r="O16" s="750">
        <v>2</v>
      </c>
      <c r="P16" s="751">
        <v>89</v>
      </c>
      <c r="Q16" s="757">
        <v>0</v>
      </c>
      <c r="R16" s="750">
        <v>0</v>
      </c>
      <c r="S16" s="751">
        <v>0</v>
      </c>
      <c r="T16" s="758">
        <v>0</v>
      </c>
      <c r="U16" s="759">
        <v>0</v>
      </c>
      <c r="V16" s="760">
        <v>0</v>
      </c>
      <c r="W16" s="758">
        <v>0</v>
      </c>
      <c r="X16" s="759">
        <v>0</v>
      </c>
      <c r="Y16" s="761">
        <v>0</v>
      </c>
      <c r="Z16" s="762">
        <v>70.731707317073173</v>
      </c>
      <c r="AA16" s="1002">
        <v>50</v>
      </c>
      <c r="AB16" s="1046">
        <v>70.078740157480311</v>
      </c>
      <c r="AC16" s="763">
        <v>0</v>
      </c>
      <c r="AD16" s="759">
        <v>0</v>
      </c>
      <c r="AE16" s="764">
        <v>0</v>
      </c>
      <c r="AF16" s="740">
        <v>0</v>
      </c>
      <c r="AG16" s="740">
        <v>0</v>
      </c>
      <c r="AH16" s="1047">
        <v>0</v>
      </c>
      <c r="AI16" s="749">
        <v>0</v>
      </c>
      <c r="AJ16" s="750">
        <v>0</v>
      </c>
      <c r="AK16" s="751">
        <v>0</v>
      </c>
      <c r="AL16" s="740" t="s">
        <v>258</v>
      </c>
      <c r="AM16" s="740" t="s">
        <v>258</v>
      </c>
      <c r="AN16" s="1025" t="s">
        <v>258</v>
      </c>
      <c r="AO16" s="749">
        <v>0</v>
      </c>
      <c r="AP16" s="750">
        <v>0</v>
      </c>
      <c r="AQ16" s="767">
        <v>0</v>
      </c>
      <c r="AR16" s="749">
        <v>0</v>
      </c>
      <c r="AS16" s="750">
        <v>0</v>
      </c>
      <c r="AT16" s="768">
        <v>0</v>
      </c>
      <c r="AU16" s="740">
        <v>0</v>
      </c>
      <c r="AV16" s="741">
        <v>0</v>
      </c>
      <c r="AW16" s="742">
        <v>0</v>
      </c>
      <c r="AX16" s="769" t="s">
        <v>258</v>
      </c>
      <c r="AY16" s="765" t="s">
        <v>258</v>
      </c>
      <c r="AZ16" s="766" t="s">
        <v>258</v>
      </c>
      <c r="BA16" s="749">
        <v>0</v>
      </c>
      <c r="BB16" s="750">
        <v>0</v>
      </c>
      <c r="BC16" s="767">
        <v>0</v>
      </c>
      <c r="BD16" s="770">
        <v>0</v>
      </c>
      <c r="BE16" s="771">
        <v>0</v>
      </c>
      <c r="BF16" s="772">
        <v>0</v>
      </c>
      <c r="BG16" s="749">
        <v>0</v>
      </c>
      <c r="BH16" s="750">
        <v>0</v>
      </c>
      <c r="BI16" s="767">
        <v>0</v>
      </c>
      <c r="BJ16" s="749">
        <v>0</v>
      </c>
      <c r="BK16" s="750">
        <v>0</v>
      </c>
      <c r="BL16" s="767">
        <v>0</v>
      </c>
      <c r="BN16" s="583"/>
      <c r="BO16" s="583"/>
    </row>
    <row r="17" spans="1:67" ht="29.25" customHeight="1" x14ac:dyDescent="0.2">
      <c r="A17" s="748" t="s">
        <v>39</v>
      </c>
      <c r="B17" s="749">
        <v>103</v>
      </c>
      <c r="C17" s="750">
        <v>8</v>
      </c>
      <c r="D17" s="751">
        <v>111</v>
      </c>
      <c r="E17" s="752">
        <v>83</v>
      </c>
      <c r="F17" s="753">
        <v>5</v>
      </c>
      <c r="G17" s="754">
        <v>88</v>
      </c>
      <c r="H17" s="755">
        <v>80.582524271844662</v>
      </c>
      <c r="I17" s="995">
        <v>62.5</v>
      </c>
      <c r="J17" s="756">
        <v>79.27927927927928</v>
      </c>
      <c r="K17" s="749">
        <v>21</v>
      </c>
      <c r="L17" s="750">
        <v>0</v>
      </c>
      <c r="M17" s="751">
        <v>21</v>
      </c>
      <c r="N17" s="757">
        <v>62</v>
      </c>
      <c r="O17" s="750">
        <v>5</v>
      </c>
      <c r="P17" s="751">
        <v>67</v>
      </c>
      <c r="Q17" s="757">
        <v>0</v>
      </c>
      <c r="R17" s="750">
        <v>0</v>
      </c>
      <c r="S17" s="751">
        <v>0</v>
      </c>
      <c r="T17" s="758">
        <v>0</v>
      </c>
      <c r="U17" s="759">
        <v>0</v>
      </c>
      <c r="V17" s="760">
        <v>0</v>
      </c>
      <c r="W17" s="758">
        <v>0</v>
      </c>
      <c r="X17" s="759">
        <v>0</v>
      </c>
      <c r="Y17" s="761">
        <v>0</v>
      </c>
      <c r="Z17" s="762">
        <v>74.698795180722882</v>
      </c>
      <c r="AA17" s="1002">
        <v>100</v>
      </c>
      <c r="AB17" s="1046">
        <v>76.13636363636364</v>
      </c>
      <c r="AC17" s="763">
        <v>0</v>
      </c>
      <c r="AD17" s="759">
        <v>0</v>
      </c>
      <c r="AE17" s="764">
        <v>0</v>
      </c>
      <c r="AF17" s="740">
        <v>0</v>
      </c>
      <c r="AG17" s="740">
        <v>0</v>
      </c>
      <c r="AH17" s="1047">
        <v>0</v>
      </c>
      <c r="AI17" s="749">
        <v>0</v>
      </c>
      <c r="AJ17" s="750">
        <v>0</v>
      </c>
      <c r="AK17" s="751">
        <v>0</v>
      </c>
      <c r="AL17" s="740" t="s">
        <v>258</v>
      </c>
      <c r="AM17" s="740" t="s">
        <v>258</v>
      </c>
      <c r="AN17" s="1025" t="s">
        <v>258</v>
      </c>
      <c r="AO17" s="749">
        <v>0</v>
      </c>
      <c r="AP17" s="750">
        <v>0</v>
      </c>
      <c r="AQ17" s="767">
        <v>0</v>
      </c>
      <c r="AR17" s="749">
        <v>0</v>
      </c>
      <c r="AS17" s="750">
        <v>0</v>
      </c>
      <c r="AT17" s="768">
        <v>0</v>
      </c>
      <c r="AU17" s="740">
        <v>0</v>
      </c>
      <c r="AV17" s="741">
        <v>0</v>
      </c>
      <c r="AW17" s="742">
        <v>0</v>
      </c>
      <c r="AX17" s="769" t="s">
        <v>258</v>
      </c>
      <c r="AY17" s="765" t="s">
        <v>258</v>
      </c>
      <c r="AZ17" s="766" t="s">
        <v>258</v>
      </c>
      <c r="BA17" s="749">
        <v>0</v>
      </c>
      <c r="BB17" s="750">
        <v>0</v>
      </c>
      <c r="BC17" s="767">
        <v>0</v>
      </c>
      <c r="BD17" s="770">
        <v>0</v>
      </c>
      <c r="BE17" s="771">
        <v>0</v>
      </c>
      <c r="BF17" s="772">
        <v>0</v>
      </c>
      <c r="BG17" s="749">
        <v>0</v>
      </c>
      <c r="BH17" s="750">
        <v>0</v>
      </c>
      <c r="BI17" s="767">
        <v>0</v>
      </c>
      <c r="BJ17" s="749">
        <v>0</v>
      </c>
      <c r="BK17" s="750">
        <v>0</v>
      </c>
      <c r="BL17" s="767">
        <v>0</v>
      </c>
      <c r="BN17" s="583"/>
      <c r="BO17" s="583"/>
    </row>
    <row r="18" spans="1:67" s="1130" customFormat="1" ht="29.25" customHeight="1" x14ac:dyDescent="0.2">
      <c r="A18" s="387" t="s">
        <v>219</v>
      </c>
      <c r="B18" s="388">
        <v>264</v>
      </c>
      <c r="C18" s="389">
        <v>13</v>
      </c>
      <c r="D18" s="393">
        <v>277</v>
      </c>
      <c r="E18" s="395">
        <v>237</v>
      </c>
      <c r="F18" s="389">
        <v>10</v>
      </c>
      <c r="G18" s="393">
        <v>247</v>
      </c>
      <c r="H18" s="956">
        <v>89.772727272727266</v>
      </c>
      <c r="I18" s="997">
        <v>76.923076923076934</v>
      </c>
      <c r="J18" s="998">
        <v>89.16967509025271</v>
      </c>
      <c r="K18" s="388">
        <v>63</v>
      </c>
      <c r="L18" s="389">
        <v>2</v>
      </c>
      <c r="M18" s="393">
        <v>65</v>
      </c>
      <c r="N18" s="395">
        <v>174</v>
      </c>
      <c r="O18" s="389">
        <v>8</v>
      </c>
      <c r="P18" s="393">
        <v>182</v>
      </c>
      <c r="Q18" s="395">
        <v>0</v>
      </c>
      <c r="R18" s="389">
        <v>0</v>
      </c>
      <c r="S18" s="393">
        <v>0</v>
      </c>
      <c r="T18" s="395">
        <v>0</v>
      </c>
      <c r="U18" s="389">
        <v>0</v>
      </c>
      <c r="V18" s="393">
        <v>0</v>
      </c>
      <c r="W18" s="395">
        <v>0</v>
      </c>
      <c r="X18" s="389">
        <v>0</v>
      </c>
      <c r="Y18" s="390">
        <v>0</v>
      </c>
      <c r="Z18" s="960">
        <v>73.417721518987349</v>
      </c>
      <c r="AA18" s="1003">
        <v>80</v>
      </c>
      <c r="AB18" s="1004">
        <v>73.68421052631578</v>
      </c>
      <c r="AC18" s="388">
        <v>0</v>
      </c>
      <c r="AD18" s="389">
        <v>0</v>
      </c>
      <c r="AE18" s="391">
        <v>0</v>
      </c>
      <c r="AF18" s="961">
        <v>0</v>
      </c>
      <c r="AG18" s="961">
        <v>0</v>
      </c>
      <c r="AH18" s="1029">
        <v>0</v>
      </c>
      <c r="AI18" s="388">
        <v>0</v>
      </c>
      <c r="AJ18" s="389">
        <v>0</v>
      </c>
      <c r="AK18" s="393">
        <v>0</v>
      </c>
      <c r="AL18" s="961" t="s">
        <v>258</v>
      </c>
      <c r="AM18" s="961" t="s">
        <v>258</v>
      </c>
      <c r="AN18" s="1026" t="s">
        <v>258</v>
      </c>
      <c r="AO18" s="388">
        <v>0</v>
      </c>
      <c r="AP18" s="389">
        <v>0</v>
      </c>
      <c r="AQ18" s="390">
        <v>0</v>
      </c>
      <c r="AR18" s="388">
        <v>0</v>
      </c>
      <c r="AS18" s="389">
        <v>0</v>
      </c>
      <c r="AT18" s="391">
        <v>0</v>
      </c>
      <c r="AU18" s="961">
        <v>0</v>
      </c>
      <c r="AV18" s="965">
        <v>0</v>
      </c>
      <c r="AW18" s="966">
        <v>0</v>
      </c>
      <c r="AX18" s="1017" t="s">
        <v>258</v>
      </c>
      <c r="AY18" s="1018" t="s">
        <v>258</v>
      </c>
      <c r="AZ18" s="1020" t="s">
        <v>258</v>
      </c>
      <c r="BA18" s="388">
        <v>0</v>
      </c>
      <c r="BB18" s="389">
        <v>0</v>
      </c>
      <c r="BC18" s="390">
        <v>0</v>
      </c>
      <c r="BD18" s="388">
        <v>0</v>
      </c>
      <c r="BE18" s="389">
        <v>0</v>
      </c>
      <c r="BF18" s="390">
        <v>0</v>
      </c>
      <c r="BG18" s="388">
        <v>0</v>
      </c>
      <c r="BH18" s="389">
        <v>0</v>
      </c>
      <c r="BI18" s="390">
        <v>0</v>
      </c>
      <c r="BJ18" s="388">
        <v>0</v>
      </c>
      <c r="BK18" s="389">
        <v>0</v>
      </c>
      <c r="BL18" s="390">
        <v>0</v>
      </c>
      <c r="BM18" s="1133"/>
    </row>
    <row r="19" spans="1:67" ht="29.25" customHeight="1" x14ac:dyDescent="0.2">
      <c r="A19" s="748" t="s">
        <v>32</v>
      </c>
      <c r="B19" s="749">
        <v>70</v>
      </c>
      <c r="C19" s="750">
        <v>6</v>
      </c>
      <c r="D19" s="751">
        <v>76</v>
      </c>
      <c r="E19" s="752">
        <v>66</v>
      </c>
      <c r="F19" s="753">
        <v>6</v>
      </c>
      <c r="G19" s="754">
        <v>72</v>
      </c>
      <c r="H19" s="755">
        <v>94.285714285714278</v>
      </c>
      <c r="I19" s="995">
        <v>100</v>
      </c>
      <c r="J19" s="756">
        <v>94.73684210526315</v>
      </c>
      <c r="K19" s="749">
        <v>11</v>
      </c>
      <c r="L19" s="750">
        <v>0</v>
      </c>
      <c r="M19" s="751">
        <v>11</v>
      </c>
      <c r="N19" s="757">
        <v>55</v>
      </c>
      <c r="O19" s="750">
        <v>6</v>
      </c>
      <c r="P19" s="751">
        <v>61</v>
      </c>
      <c r="Q19" s="757">
        <v>0</v>
      </c>
      <c r="R19" s="750">
        <v>0</v>
      </c>
      <c r="S19" s="751">
        <v>0</v>
      </c>
      <c r="T19" s="758">
        <v>0</v>
      </c>
      <c r="U19" s="759">
        <v>0</v>
      </c>
      <c r="V19" s="760">
        <v>0</v>
      </c>
      <c r="W19" s="758">
        <v>0</v>
      </c>
      <c r="X19" s="759">
        <v>0</v>
      </c>
      <c r="Y19" s="761">
        <v>0</v>
      </c>
      <c r="Z19" s="762">
        <v>83.333333333333343</v>
      </c>
      <c r="AA19" s="1002">
        <v>100</v>
      </c>
      <c r="AB19" s="1046">
        <v>84.722222222222214</v>
      </c>
      <c r="AC19" s="763">
        <v>0</v>
      </c>
      <c r="AD19" s="759">
        <v>0</v>
      </c>
      <c r="AE19" s="764">
        <v>0</v>
      </c>
      <c r="AF19" s="740">
        <v>0</v>
      </c>
      <c r="AG19" s="740">
        <v>0</v>
      </c>
      <c r="AH19" s="1047">
        <v>0</v>
      </c>
      <c r="AI19" s="749">
        <v>0</v>
      </c>
      <c r="AJ19" s="750">
        <v>0</v>
      </c>
      <c r="AK19" s="751">
        <v>0</v>
      </c>
      <c r="AL19" s="740" t="s">
        <v>258</v>
      </c>
      <c r="AM19" s="740" t="s">
        <v>258</v>
      </c>
      <c r="AN19" s="1025" t="s">
        <v>258</v>
      </c>
      <c r="AO19" s="749">
        <v>0</v>
      </c>
      <c r="AP19" s="750">
        <v>0</v>
      </c>
      <c r="AQ19" s="767">
        <v>0</v>
      </c>
      <c r="AR19" s="749">
        <v>0</v>
      </c>
      <c r="AS19" s="750">
        <v>0</v>
      </c>
      <c r="AT19" s="768">
        <v>0</v>
      </c>
      <c r="AU19" s="740">
        <v>0</v>
      </c>
      <c r="AV19" s="741">
        <v>0</v>
      </c>
      <c r="AW19" s="742">
        <v>0</v>
      </c>
      <c r="AX19" s="769" t="s">
        <v>258</v>
      </c>
      <c r="AY19" s="765" t="s">
        <v>258</v>
      </c>
      <c r="AZ19" s="766" t="s">
        <v>258</v>
      </c>
      <c r="BA19" s="749">
        <v>0</v>
      </c>
      <c r="BB19" s="750">
        <v>0</v>
      </c>
      <c r="BC19" s="767">
        <v>0</v>
      </c>
      <c r="BD19" s="770">
        <v>0</v>
      </c>
      <c r="BE19" s="771">
        <v>0</v>
      </c>
      <c r="BF19" s="772">
        <v>0</v>
      </c>
      <c r="BG19" s="749">
        <v>0</v>
      </c>
      <c r="BH19" s="750">
        <v>0</v>
      </c>
      <c r="BI19" s="767">
        <v>0</v>
      </c>
      <c r="BJ19" s="749">
        <v>0</v>
      </c>
      <c r="BK19" s="750">
        <v>0</v>
      </c>
      <c r="BL19" s="767">
        <v>0</v>
      </c>
      <c r="BN19" s="583"/>
      <c r="BO19" s="583"/>
    </row>
    <row r="20" spans="1:67" ht="29.25" customHeight="1" x14ac:dyDescent="0.2">
      <c r="A20" s="773" t="s">
        <v>43</v>
      </c>
      <c r="B20" s="774">
        <v>0</v>
      </c>
      <c r="C20" s="775">
        <v>0</v>
      </c>
      <c r="D20" s="776">
        <v>0</v>
      </c>
      <c r="E20" s="777">
        <v>0</v>
      </c>
      <c r="F20" s="778">
        <v>0</v>
      </c>
      <c r="G20" s="779">
        <v>0</v>
      </c>
      <c r="H20" s="755" t="s">
        <v>258</v>
      </c>
      <c r="I20" s="995" t="s">
        <v>258</v>
      </c>
      <c r="J20" s="756" t="s">
        <v>258</v>
      </c>
      <c r="K20" s="774">
        <v>0</v>
      </c>
      <c r="L20" s="775">
        <v>0</v>
      </c>
      <c r="M20" s="776">
        <v>0</v>
      </c>
      <c r="N20" s="780">
        <v>0</v>
      </c>
      <c r="O20" s="775">
        <v>0</v>
      </c>
      <c r="P20" s="776">
        <v>0</v>
      </c>
      <c r="Q20" s="780">
        <v>0</v>
      </c>
      <c r="R20" s="775">
        <v>0</v>
      </c>
      <c r="S20" s="776">
        <v>0</v>
      </c>
      <c r="T20" s="781">
        <v>0</v>
      </c>
      <c r="U20" s="782">
        <v>0</v>
      </c>
      <c r="V20" s="783">
        <v>0</v>
      </c>
      <c r="W20" s="781">
        <v>0</v>
      </c>
      <c r="X20" s="782">
        <v>0</v>
      </c>
      <c r="Y20" s="784">
        <v>0</v>
      </c>
      <c r="Z20" s="762" t="s">
        <v>258</v>
      </c>
      <c r="AA20" s="1002" t="s">
        <v>258</v>
      </c>
      <c r="AB20" s="1046" t="s">
        <v>258</v>
      </c>
      <c r="AC20" s="785">
        <v>0</v>
      </c>
      <c r="AD20" s="782">
        <v>0</v>
      </c>
      <c r="AE20" s="786">
        <v>0</v>
      </c>
      <c r="AF20" s="740" t="s">
        <v>258</v>
      </c>
      <c r="AG20" s="740" t="s">
        <v>258</v>
      </c>
      <c r="AH20" s="1047" t="s">
        <v>258</v>
      </c>
      <c r="AI20" s="774">
        <v>0</v>
      </c>
      <c r="AJ20" s="775">
        <v>0</v>
      </c>
      <c r="AK20" s="776">
        <v>0</v>
      </c>
      <c r="AL20" s="740" t="s">
        <v>258</v>
      </c>
      <c r="AM20" s="740" t="s">
        <v>258</v>
      </c>
      <c r="AN20" s="1025" t="s">
        <v>258</v>
      </c>
      <c r="AO20" s="774">
        <v>0</v>
      </c>
      <c r="AP20" s="775">
        <v>0</v>
      </c>
      <c r="AQ20" s="787">
        <v>0</v>
      </c>
      <c r="AR20" s="774">
        <v>0</v>
      </c>
      <c r="AS20" s="775">
        <v>0</v>
      </c>
      <c r="AT20" s="788">
        <v>0</v>
      </c>
      <c r="AU20" s="740" t="s">
        <v>258</v>
      </c>
      <c r="AV20" s="741" t="s">
        <v>258</v>
      </c>
      <c r="AW20" s="742" t="s">
        <v>258</v>
      </c>
      <c r="AX20" s="769" t="s">
        <v>258</v>
      </c>
      <c r="AY20" s="765" t="s">
        <v>258</v>
      </c>
      <c r="AZ20" s="766" t="s">
        <v>258</v>
      </c>
      <c r="BA20" s="774">
        <v>0</v>
      </c>
      <c r="BB20" s="775">
        <v>0</v>
      </c>
      <c r="BC20" s="787">
        <v>0</v>
      </c>
      <c r="BD20" s="789">
        <v>0</v>
      </c>
      <c r="BE20" s="790">
        <v>0</v>
      </c>
      <c r="BF20" s="791">
        <v>0</v>
      </c>
      <c r="BG20" s="774">
        <v>0</v>
      </c>
      <c r="BH20" s="775">
        <v>0</v>
      </c>
      <c r="BI20" s="787">
        <v>0</v>
      </c>
      <c r="BJ20" s="774">
        <v>0</v>
      </c>
      <c r="BK20" s="775">
        <v>0</v>
      </c>
      <c r="BL20" s="787">
        <v>0</v>
      </c>
      <c r="BN20" s="583"/>
      <c r="BO20" s="583"/>
    </row>
    <row r="21" spans="1:67" s="1130" customFormat="1" ht="29.25" customHeight="1" x14ac:dyDescent="0.2">
      <c r="A21" s="387" t="s">
        <v>236</v>
      </c>
      <c r="B21" s="388">
        <v>70</v>
      </c>
      <c r="C21" s="389">
        <v>6</v>
      </c>
      <c r="D21" s="393">
        <v>76</v>
      </c>
      <c r="E21" s="395">
        <v>66</v>
      </c>
      <c r="F21" s="389">
        <v>6</v>
      </c>
      <c r="G21" s="393">
        <v>72</v>
      </c>
      <c r="H21" s="956">
        <v>94.285714285714278</v>
      </c>
      <c r="I21" s="997">
        <v>100</v>
      </c>
      <c r="J21" s="998">
        <v>94.73684210526315</v>
      </c>
      <c r="K21" s="388">
        <v>11</v>
      </c>
      <c r="L21" s="389">
        <v>0</v>
      </c>
      <c r="M21" s="393">
        <v>11</v>
      </c>
      <c r="N21" s="395">
        <v>55</v>
      </c>
      <c r="O21" s="389">
        <v>6</v>
      </c>
      <c r="P21" s="393">
        <v>61</v>
      </c>
      <c r="Q21" s="395">
        <v>0</v>
      </c>
      <c r="R21" s="389">
        <v>0</v>
      </c>
      <c r="S21" s="393">
        <v>0</v>
      </c>
      <c r="T21" s="395">
        <v>0</v>
      </c>
      <c r="U21" s="389">
        <v>0</v>
      </c>
      <c r="V21" s="393">
        <v>0</v>
      </c>
      <c r="W21" s="395">
        <v>0</v>
      </c>
      <c r="X21" s="389">
        <v>0</v>
      </c>
      <c r="Y21" s="390">
        <v>0</v>
      </c>
      <c r="Z21" s="960">
        <v>83.333333333333343</v>
      </c>
      <c r="AA21" s="1003">
        <v>100</v>
      </c>
      <c r="AB21" s="1004">
        <v>84.722222222222214</v>
      </c>
      <c r="AC21" s="388">
        <v>0</v>
      </c>
      <c r="AD21" s="389">
        <v>0</v>
      </c>
      <c r="AE21" s="391">
        <v>0</v>
      </c>
      <c r="AF21" s="961">
        <v>0</v>
      </c>
      <c r="AG21" s="961">
        <v>0</v>
      </c>
      <c r="AH21" s="1029">
        <v>0</v>
      </c>
      <c r="AI21" s="388">
        <v>0</v>
      </c>
      <c r="AJ21" s="389">
        <v>0</v>
      </c>
      <c r="AK21" s="393">
        <v>0</v>
      </c>
      <c r="AL21" s="961" t="s">
        <v>258</v>
      </c>
      <c r="AM21" s="961" t="s">
        <v>258</v>
      </c>
      <c r="AN21" s="1026" t="s">
        <v>258</v>
      </c>
      <c r="AO21" s="388">
        <v>0</v>
      </c>
      <c r="AP21" s="389">
        <v>0</v>
      </c>
      <c r="AQ21" s="390">
        <v>0</v>
      </c>
      <c r="AR21" s="388">
        <v>0</v>
      </c>
      <c r="AS21" s="389">
        <v>0</v>
      </c>
      <c r="AT21" s="391">
        <v>0</v>
      </c>
      <c r="AU21" s="961">
        <v>0</v>
      </c>
      <c r="AV21" s="965">
        <v>0</v>
      </c>
      <c r="AW21" s="966">
        <v>0</v>
      </c>
      <c r="AX21" s="1017" t="s">
        <v>258</v>
      </c>
      <c r="AY21" s="1018" t="s">
        <v>258</v>
      </c>
      <c r="AZ21" s="1020" t="s">
        <v>258</v>
      </c>
      <c r="BA21" s="388">
        <v>0</v>
      </c>
      <c r="BB21" s="389">
        <v>0</v>
      </c>
      <c r="BC21" s="390">
        <v>0</v>
      </c>
      <c r="BD21" s="388">
        <v>0</v>
      </c>
      <c r="BE21" s="389">
        <v>0</v>
      </c>
      <c r="BF21" s="390">
        <v>0</v>
      </c>
      <c r="BG21" s="388">
        <v>0</v>
      </c>
      <c r="BH21" s="389">
        <v>0</v>
      </c>
      <c r="BI21" s="390">
        <v>0</v>
      </c>
      <c r="BJ21" s="388">
        <v>0</v>
      </c>
      <c r="BK21" s="389">
        <v>0</v>
      </c>
      <c r="BL21" s="390">
        <v>0</v>
      </c>
      <c r="BM21" s="1133"/>
    </row>
    <row r="22" spans="1:67" ht="29.25" customHeight="1" x14ac:dyDescent="0.2">
      <c r="A22" s="748" t="s">
        <v>27</v>
      </c>
      <c r="B22" s="749">
        <v>0</v>
      </c>
      <c r="C22" s="750">
        <v>0</v>
      </c>
      <c r="D22" s="751">
        <v>0</v>
      </c>
      <c r="E22" s="752">
        <v>0</v>
      </c>
      <c r="F22" s="753">
        <v>0</v>
      </c>
      <c r="G22" s="754">
        <v>0</v>
      </c>
      <c r="H22" s="755" t="s">
        <v>258</v>
      </c>
      <c r="I22" s="995" t="s">
        <v>258</v>
      </c>
      <c r="J22" s="756" t="s">
        <v>258</v>
      </c>
      <c r="K22" s="749">
        <v>0</v>
      </c>
      <c r="L22" s="750">
        <v>0</v>
      </c>
      <c r="M22" s="751">
        <v>0</v>
      </c>
      <c r="N22" s="757">
        <v>0</v>
      </c>
      <c r="O22" s="750">
        <v>0</v>
      </c>
      <c r="P22" s="751">
        <v>0</v>
      </c>
      <c r="Q22" s="757">
        <v>0</v>
      </c>
      <c r="R22" s="750">
        <v>0</v>
      </c>
      <c r="S22" s="751">
        <v>0</v>
      </c>
      <c r="T22" s="758">
        <v>0</v>
      </c>
      <c r="U22" s="759">
        <v>0</v>
      </c>
      <c r="V22" s="760">
        <v>0</v>
      </c>
      <c r="W22" s="758">
        <v>0</v>
      </c>
      <c r="X22" s="759">
        <v>0</v>
      </c>
      <c r="Y22" s="761">
        <v>0</v>
      </c>
      <c r="Z22" s="762" t="s">
        <v>258</v>
      </c>
      <c r="AA22" s="1002" t="s">
        <v>258</v>
      </c>
      <c r="AB22" s="1046" t="s">
        <v>258</v>
      </c>
      <c r="AC22" s="763">
        <v>0</v>
      </c>
      <c r="AD22" s="759">
        <v>0</v>
      </c>
      <c r="AE22" s="764">
        <v>0</v>
      </c>
      <c r="AF22" s="740" t="s">
        <v>258</v>
      </c>
      <c r="AG22" s="740" t="s">
        <v>258</v>
      </c>
      <c r="AH22" s="1047" t="s">
        <v>258</v>
      </c>
      <c r="AI22" s="749">
        <v>0</v>
      </c>
      <c r="AJ22" s="750">
        <v>0</v>
      </c>
      <c r="AK22" s="751">
        <v>0</v>
      </c>
      <c r="AL22" s="740" t="s">
        <v>258</v>
      </c>
      <c r="AM22" s="740" t="s">
        <v>258</v>
      </c>
      <c r="AN22" s="1025" t="s">
        <v>258</v>
      </c>
      <c r="AO22" s="749">
        <v>0</v>
      </c>
      <c r="AP22" s="750">
        <v>0</v>
      </c>
      <c r="AQ22" s="767">
        <v>0</v>
      </c>
      <c r="AR22" s="749">
        <v>0</v>
      </c>
      <c r="AS22" s="750">
        <v>0</v>
      </c>
      <c r="AT22" s="768">
        <v>0</v>
      </c>
      <c r="AU22" s="740" t="s">
        <v>258</v>
      </c>
      <c r="AV22" s="741" t="s">
        <v>258</v>
      </c>
      <c r="AW22" s="742" t="s">
        <v>258</v>
      </c>
      <c r="AX22" s="769" t="s">
        <v>258</v>
      </c>
      <c r="AY22" s="765" t="s">
        <v>258</v>
      </c>
      <c r="AZ22" s="766" t="s">
        <v>258</v>
      </c>
      <c r="BA22" s="749">
        <v>0</v>
      </c>
      <c r="BB22" s="750">
        <v>0</v>
      </c>
      <c r="BC22" s="767">
        <v>0</v>
      </c>
      <c r="BD22" s="770">
        <v>0</v>
      </c>
      <c r="BE22" s="771">
        <v>0</v>
      </c>
      <c r="BF22" s="772">
        <v>0</v>
      </c>
      <c r="BG22" s="749">
        <v>0</v>
      </c>
      <c r="BH22" s="750">
        <v>0</v>
      </c>
      <c r="BI22" s="767">
        <v>0</v>
      </c>
      <c r="BJ22" s="749">
        <v>0</v>
      </c>
      <c r="BK22" s="750">
        <v>0</v>
      </c>
      <c r="BL22" s="767">
        <v>0</v>
      </c>
      <c r="BN22" s="583"/>
      <c r="BO22" s="583"/>
    </row>
    <row r="23" spans="1:67" ht="29.25" customHeight="1" x14ac:dyDescent="0.2">
      <c r="A23" s="748" t="s">
        <v>28</v>
      </c>
      <c r="B23" s="749">
        <v>125</v>
      </c>
      <c r="C23" s="750">
        <v>2</v>
      </c>
      <c r="D23" s="751">
        <v>127</v>
      </c>
      <c r="E23" s="752">
        <v>122</v>
      </c>
      <c r="F23" s="753">
        <v>2</v>
      </c>
      <c r="G23" s="754">
        <v>124</v>
      </c>
      <c r="H23" s="755">
        <v>97.6</v>
      </c>
      <c r="I23" s="995">
        <v>100</v>
      </c>
      <c r="J23" s="756">
        <v>97.637795275590548</v>
      </c>
      <c r="K23" s="749">
        <v>17</v>
      </c>
      <c r="L23" s="750">
        <v>0</v>
      </c>
      <c r="M23" s="751">
        <v>17</v>
      </c>
      <c r="N23" s="757">
        <v>105</v>
      </c>
      <c r="O23" s="750">
        <v>2</v>
      </c>
      <c r="P23" s="751">
        <v>107</v>
      </c>
      <c r="Q23" s="757">
        <v>0</v>
      </c>
      <c r="R23" s="750">
        <v>0</v>
      </c>
      <c r="S23" s="751">
        <v>0</v>
      </c>
      <c r="T23" s="758">
        <v>0</v>
      </c>
      <c r="U23" s="759">
        <v>0</v>
      </c>
      <c r="V23" s="760">
        <v>0</v>
      </c>
      <c r="W23" s="758">
        <v>0</v>
      </c>
      <c r="X23" s="759">
        <v>0</v>
      </c>
      <c r="Y23" s="761">
        <v>0</v>
      </c>
      <c r="Z23" s="762">
        <v>86.065573770491795</v>
      </c>
      <c r="AA23" s="1002">
        <v>100</v>
      </c>
      <c r="AB23" s="1046">
        <v>86.290322580645167</v>
      </c>
      <c r="AC23" s="763">
        <v>0</v>
      </c>
      <c r="AD23" s="759">
        <v>0</v>
      </c>
      <c r="AE23" s="764">
        <v>0</v>
      </c>
      <c r="AF23" s="740">
        <v>0</v>
      </c>
      <c r="AG23" s="740">
        <v>0</v>
      </c>
      <c r="AH23" s="1047">
        <v>0</v>
      </c>
      <c r="AI23" s="749">
        <v>0</v>
      </c>
      <c r="AJ23" s="750">
        <v>0</v>
      </c>
      <c r="AK23" s="751">
        <v>0</v>
      </c>
      <c r="AL23" s="740" t="s">
        <v>258</v>
      </c>
      <c r="AM23" s="740" t="s">
        <v>258</v>
      </c>
      <c r="AN23" s="1025" t="s">
        <v>258</v>
      </c>
      <c r="AO23" s="749">
        <v>0</v>
      </c>
      <c r="AP23" s="750">
        <v>0</v>
      </c>
      <c r="AQ23" s="767">
        <v>0</v>
      </c>
      <c r="AR23" s="749">
        <v>0</v>
      </c>
      <c r="AS23" s="750">
        <v>0</v>
      </c>
      <c r="AT23" s="768">
        <v>0</v>
      </c>
      <c r="AU23" s="740">
        <v>0</v>
      </c>
      <c r="AV23" s="741">
        <v>0</v>
      </c>
      <c r="AW23" s="742">
        <v>0</v>
      </c>
      <c r="AX23" s="769" t="s">
        <v>258</v>
      </c>
      <c r="AY23" s="765" t="s">
        <v>258</v>
      </c>
      <c r="AZ23" s="766" t="s">
        <v>258</v>
      </c>
      <c r="BA23" s="749">
        <v>0</v>
      </c>
      <c r="BB23" s="750">
        <v>0</v>
      </c>
      <c r="BC23" s="767">
        <v>0</v>
      </c>
      <c r="BD23" s="770">
        <v>0</v>
      </c>
      <c r="BE23" s="771">
        <v>0</v>
      </c>
      <c r="BF23" s="772">
        <v>0</v>
      </c>
      <c r="BG23" s="749">
        <v>0</v>
      </c>
      <c r="BH23" s="750">
        <v>0</v>
      </c>
      <c r="BI23" s="767">
        <v>0</v>
      </c>
      <c r="BJ23" s="749">
        <v>0</v>
      </c>
      <c r="BK23" s="750">
        <v>0</v>
      </c>
      <c r="BL23" s="767">
        <v>0</v>
      </c>
      <c r="BN23" s="583"/>
      <c r="BO23" s="583"/>
    </row>
    <row r="24" spans="1:67" ht="29.25" customHeight="1" x14ac:dyDescent="0.2">
      <c r="A24" s="748" t="s">
        <v>44</v>
      </c>
      <c r="B24" s="749">
        <v>16</v>
      </c>
      <c r="C24" s="750">
        <v>1</v>
      </c>
      <c r="D24" s="751">
        <v>17</v>
      </c>
      <c r="E24" s="752">
        <v>15</v>
      </c>
      <c r="F24" s="753">
        <v>1</v>
      </c>
      <c r="G24" s="754">
        <v>16</v>
      </c>
      <c r="H24" s="755">
        <v>93.75</v>
      </c>
      <c r="I24" s="995">
        <v>100</v>
      </c>
      <c r="J24" s="756">
        <v>94.117647058823522</v>
      </c>
      <c r="K24" s="749">
        <v>2</v>
      </c>
      <c r="L24" s="750">
        <v>1</v>
      </c>
      <c r="M24" s="751">
        <v>3</v>
      </c>
      <c r="N24" s="757">
        <v>13</v>
      </c>
      <c r="O24" s="750">
        <v>0</v>
      </c>
      <c r="P24" s="751">
        <v>13</v>
      </c>
      <c r="Q24" s="757">
        <v>0</v>
      </c>
      <c r="R24" s="750">
        <v>0</v>
      </c>
      <c r="S24" s="751">
        <v>0</v>
      </c>
      <c r="T24" s="758">
        <v>0</v>
      </c>
      <c r="U24" s="759">
        <v>0</v>
      </c>
      <c r="V24" s="760">
        <v>0</v>
      </c>
      <c r="W24" s="758">
        <v>0</v>
      </c>
      <c r="X24" s="759">
        <v>0</v>
      </c>
      <c r="Y24" s="761">
        <v>0</v>
      </c>
      <c r="Z24" s="762">
        <v>86.666666666666671</v>
      </c>
      <c r="AA24" s="1002">
        <v>0</v>
      </c>
      <c r="AB24" s="1046">
        <v>81.25</v>
      </c>
      <c r="AC24" s="763">
        <v>0</v>
      </c>
      <c r="AD24" s="759">
        <v>0</v>
      </c>
      <c r="AE24" s="764">
        <v>0</v>
      </c>
      <c r="AF24" s="740">
        <v>0</v>
      </c>
      <c r="AG24" s="740">
        <v>0</v>
      </c>
      <c r="AH24" s="1047">
        <v>0</v>
      </c>
      <c r="AI24" s="749">
        <v>0</v>
      </c>
      <c r="AJ24" s="750">
        <v>0</v>
      </c>
      <c r="AK24" s="751">
        <v>0</v>
      </c>
      <c r="AL24" s="740" t="s">
        <v>258</v>
      </c>
      <c r="AM24" s="740" t="s">
        <v>258</v>
      </c>
      <c r="AN24" s="1025" t="s">
        <v>258</v>
      </c>
      <c r="AO24" s="749">
        <v>0</v>
      </c>
      <c r="AP24" s="750">
        <v>0</v>
      </c>
      <c r="AQ24" s="767">
        <v>0</v>
      </c>
      <c r="AR24" s="749">
        <v>0</v>
      </c>
      <c r="AS24" s="750">
        <v>0</v>
      </c>
      <c r="AT24" s="768">
        <v>0</v>
      </c>
      <c r="AU24" s="740">
        <v>0</v>
      </c>
      <c r="AV24" s="741">
        <v>0</v>
      </c>
      <c r="AW24" s="742">
        <v>0</v>
      </c>
      <c r="AX24" s="769" t="s">
        <v>258</v>
      </c>
      <c r="AY24" s="765" t="s">
        <v>258</v>
      </c>
      <c r="AZ24" s="766" t="s">
        <v>258</v>
      </c>
      <c r="BA24" s="749">
        <v>0</v>
      </c>
      <c r="BB24" s="750">
        <v>0</v>
      </c>
      <c r="BC24" s="767">
        <v>0</v>
      </c>
      <c r="BD24" s="770">
        <v>0</v>
      </c>
      <c r="BE24" s="771">
        <v>0</v>
      </c>
      <c r="BF24" s="772">
        <v>0</v>
      </c>
      <c r="BG24" s="749">
        <v>0</v>
      </c>
      <c r="BH24" s="750">
        <v>0</v>
      </c>
      <c r="BI24" s="767">
        <v>0</v>
      </c>
      <c r="BJ24" s="749">
        <v>0</v>
      </c>
      <c r="BK24" s="750">
        <v>0</v>
      </c>
      <c r="BL24" s="767">
        <v>0</v>
      </c>
      <c r="BN24" s="583"/>
      <c r="BO24" s="583"/>
    </row>
    <row r="25" spans="1:67" s="1130" customFormat="1" ht="29.25" customHeight="1" x14ac:dyDescent="0.2">
      <c r="A25" s="387" t="s">
        <v>235</v>
      </c>
      <c r="B25" s="388">
        <v>141</v>
      </c>
      <c r="C25" s="389">
        <v>3</v>
      </c>
      <c r="D25" s="393">
        <v>144</v>
      </c>
      <c r="E25" s="395">
        <v>137</v>
      </c>
      <c r="F25" s="389">
        <v>3</v>
      </c>
      <c r="G25" s="393">
        <v>140</v>
      </c>
      <c r="H25" s="956">
        <v>97.163120567375884</v>
      </c>
      <c r="I25" s="997">
        <v>100</v>
      </c>
      <c r="J25" s="998">
        <v>97.222222222222214</v>
      </c>
      <c r="K25" s="388">
        <v>19</v>
      </c>
      <c r="L25" s="389">
        <v>1</v>
      </c>
      <c r="M25" s="393">
        <v>20</v>
      </c>
      <c r="N25" s="395">
        <v>118</v>
      </c>
      <c r="O25" s="389">
        <v>2</v>
      </c>
      <c r="P25" s="393">
        <v>120</v>
      </c>
      <c r="Q25" s="395">
        <v>0</v>
      </c>
      <c r="R25" s="389">
        <v>0</v>
      </c>
      <c r="S25" s="393">
        <v>0</v>
      </c>
      <c r="T25" s="395">
        <v>0</v>
      </c>
      <c r="U25" s="389">
        <v>0</v>
      </c>
      <c r="V25" s="393">
        <v>0</v>
      </c>
      <c r="W25" s="395">
        <v>0</v>
      </c>
      <c r="X25" s="389">
        <v>0</v>
      </c>
      <c r="Y25" s="390">
        <v>0</v>
      </c>
      <c r="Z25" s="960">
        <v>86.131386861313857</v>
      </c>
      <c r="AA25" s="1003">
        <v>66.666666666666657</v>
      </c>
      <c r="AB25" s="1004">
        <v>85.714285714285708</v>
      </c>
      <c r="AC25" s="388">
        <v>0</v>
      </c>
      <c r="AD25" s="389">
        <v>0</v>
      </c>
      <c r="AE25" s="391">
        <v>0</v>
      </c>
      <c r="AF25" s="961">
        <v>0</v>
      </c>
      <c r="AG25" s="961">
        <v>0</v>
      </c>
      <c r="AH25" s="1029">
        <v>0</v>
      </c>
      <c r="AI25" s="388">
        <v>0</v>
      </c>
      <c r="AJ25" s="389">
        <v>0</v>
      </c>
      <c r="AK25" s="393">
        <v>0</v>
      </c>
      <c r="AL25" s="961" t="s">
        <v>258</v>
      </c>
      <c r="AM25" s="961" t="s">
        <v>258</v>
      </c>
      <c r="AN25" s="1026" t="s">
        <v>258</v>
      </c>
      <c r="AO25" s="388">
        <v>0</v>
      </c>
      <c r="AP25" s="389">
        <v>0</v>
      </c>
      <c r="AQ25" s="390">
        <v>0</v>
      </c>
      <c r="AR25" s="388">
        <v>0</v>
      </c>
      <c r="AS25" s="389">
        <v>0</v>
      </c>
      <c r="AT25" s="391">
        <v>0</v>
      </c>
      <c r="AU25" s="1009">
        <v>0</v>
      </c>
      <c r="AV25" s="1010">
        <v>0</v>
      </c>
      <c r="AW25" s="1011">
        <v>0</v>
      </c>
      <c r="AX25" s="1017" t="s">
        <v>258</v>
      </c>
      <c r="AY25" s="1018" t="s">
        <v>258</v>
      </c>
      <c r="AZ25" s="1020" t="s">
        <v>258</v>
      </c>
      <c r="BA25" s="388">
        <v>0</v>
      </c>
      <c r="BB25" s="389">
        <v>0</v>
      </c>
      <c r="BC25" s="390">
        <v>0</v>
      </c>
      <c r="BD25" s="388">
        <v>0</v>
      </c>
      <c r="BE25" s="389">
        <v>0</v>
      </c>
      <c r="BF25" s="390">
        <v>0</v>
      </c>
      <c r="BG25" s="388">
        <v>0</v>
      </c>
      <c r="BH25" s="389">
        <v>0</v>
      </c>
      <c r="BI25" s="390">
        <v>0</v>
      </c>
      <c r="BJ25" s="388">
        <v>0</v>
      </c>
      <c r="BK25" s="389">
        <v>0</v>
      </c>
      <c r="BL25" s="390">
        <v>0</v>
      </c>
      <c r="BM25" s="1133"/>
    </row>
    <row r="26" spans="1:67" ht="29.25" customHeight="1" x14ac:dyDescent="0.2">
      <c r="A26" s="748" t="s">
        <v>34</v>
      </c>
      <c r="B26" s="749">
        <v>108</v>
      </c>
      <c r="C26" s="750">
        <v>5</v>
      </c>
      <c r="D26" s="751">
        <v>113</v>
      </c>
      <c r="E26" s="752">
        <v>105</v>
      </c>
      <c r="F26" s="753">
        <v>3</v>
      </c>
      <c r="G26" s="754">
        <v>108</v>
      </c>
      <c r="H26" s="755">
        <v>97.222222222222214</v>
      </c>
      <c r="I26" s="995">
        <v>60</v>
      </c>
      <c r="J26" s="756">
        <v>95.575221238938056</v>
      </c>
      <c r="K26" s="749">
        <v>16</v>
      </c>
      <c r="L26" s="750">
        <v>0</v>
      </c>
      <c r="M26" s="751">
        <v>16</v>
      </c>
      <c r="N26" s="757">
        <v>89</v>
      </c>
      <c r="O26" s="750">
        <v>3</v>
      </c>
      <c r="P26" s="751">
        <v>92</v>
      </c>
      <c r="Q26" s="757">
        <v>0</v>
      </c>
      <c r="R26" s="750">
        <v>0</v>
      </c>
      <c r="S26" s="751">
        <v>0</v>
      </c>
      <c r="T26" s="758">
        <v>0</v>
      </c>
      <c r="U26" s="759">
        <v>0</v>
      </c>
      <c r="V26" s="760">
        <v>0</v>
      </c>
      <c r="W26" s="758">
        <v>0</v>
      </c>
      <c r="X26" s="759">
        <v>0</v>
      </c>
      <c r="Y26" s="761">
        <v>0</v>
      </c>
      <c r="Z26" s="762">
        <v>84.761904761904759</v>
      </c>
      <c r="AA26" s="1002">
        <v>100</v>
      </c>
      <c r="AB26" s="1046">
        <v>85.18518518518519</v>
      </c>
      <c r="AC26" s="763">
        <v>0</v>
      </c>
      <c r="AD26" s="759">
        <v>0</v>
      </c>
      <c r="AE26" s="764">
        <v>0</v>
      </c>
      <c r="AF26" s="740">
        <v>0</v>
      </c>
      <c r="AG26" s="740">
        <v>0</v>
      </c>
      <c r="AH26" s="1047">
        <v>0</v>
      </c>
      <c r="AI26" s="749">
        <v>0</v>
      </c>
      <c r="AJ26" s="750">
        <v>0</v>
      </c>
      <c r="AK26" s="751">
        <v>0</v>
      </c>
      <c r="AL26" s="740" t="s">
        <v>258</v>
      </c>
      <c r="AM26" s="740" t="s">
        <v>258</v>
      </c>
      <c r="AN26" s="1025" t="s">
        <v>258</v>
      </c>
      <c r="AO26" s="749">
        <v>0</v>
      </c>
      <c r="AP26" s="750">
        <v>0</v>
      </c>
      <c r="AQ26" s="767">
        <v>0</v>
      </c>
      <c r="AR26" s="749">
        <v>0</v>
      </c>
      <c r="AS26" s="750">
        <v>0</v>
      </c>
      <c r="AT26" s="768">
        <v>0</v>
      </c>
      <c r="AU26" s="740">
        <v>0</v>
      </c>
      <c r="AV26" s="741">
        <v>0</v>
      </c>
      <c r="AW26" s="742">
        <v>0</v>
      </c>
      <c r="AX26" s="769" t="s">
        <v>258</v>
      </c>
      <c r="AY26" s="765" t="s">
        <v>258</v>
      </c>
      <c r="AZ26" s="766" t="s">
        <v>258</v>
      </c>
      <c r="BA26" s="749">
        <v>0</v>
      </c>
      <c r="BB26" s="750">
        <v>0</v>
      </c>
      <c r="BC26" s="767">
        <v>0</v>
      </c>
      <c r="BD26" s="770">
        <v>0</v>
      </c>
      <c r="BE26" s="771">
        <v>0</v>
      </c>
      <c r="BF26" s="772">
        <v>0</v>
      </c>
      <c r="BG26" s="749">
        <v>0</v>
      </c>
      <c r="BH26" s="750">
        <v>0</v>
      </c>
      <c r="BI26" s="767">
        <v>0</v>
      </c>
      <c r="BJ26" s="749">
        <v>0</v>
      </c>
      <c r="BK26" s="750">
        <v>0</v>
      </c>
      <c r="BL26" s="767">
        <v>0</v>
      </c>
      <c r="BN26" s="583"/>
      <c r="BO26" s="583"/>
    </row>
    <row r="27" spans="1:67" ht="29.25" customHeight="1" x14ac:dyDescent="0.2">
      <c r="A27" s="748" t="s">
        <v>68</v>
      </c>
      <c r="B27" s="749">
        <v>38</v>
      </c>
      <c r="C27" s="750">
        <v>3</v>
      </c>
      <c r="D27" s="751">
        <v>41</v>
      </c>
      <c r="E27" s="752">
        <v>36</v>
      </c>
      <c r="F27" s="753">
        <v>3</v>
      </c>
      <c r="G27" s="754">
        <v>39</v>
      </c>
      <c r="H27" s="755">
        <v>94.73684210526315</v>
      </c>
      <c r="I27" s="995">
        <v>100</v>
      </c>
      <c r="J27" s="756">
        <v>95.121951219512198</v>
      </c>
      <c r="K27" s="749">
        <v>6</v>
      </c>
      <c r="L27" s="750">
        <v>0</v>
      </c>
      <c r="M27" s="751">
        <v>6</v>
      </c>
      <c r="N27" s="757">
        <v>30</v>
      </c>
      <c r="O27" s="750">
        <v>3</v>
      </c>
      <c r="P27" s="751">
        <v>33</v>
      </c>
      <c r="Q27" s="757">
        <v>0</v>
      </c>
      <c r="R27" s="750">
        <v>0</v>
      </c>
      <c r="S27" s="751">
        <v>0</v>
      </c>
      <c r="T27" s="758">
        <v>0</v>
      </c>
      <c r="U27" s="759">
        <v>0</v>
      </c>
      <c r="V27" s="760">
        <v>0</v>
      </c>
      <c r="W27" s="758">
        <v>0</v>
      </c>
      <c r="X27" s="759">
        <v>0</v>
      </c>
      <c r="Y27" s="761">
        <v>0</v>
      </c>
      <c r="Z27" s="762">
        <v>83.333333333333343</v>
      </c>
      <c r="AA27" s="1002">
        <v>100</v>
      </c>
      <c r="AB27" s="1046">
        <v>84.615384615384613</v>
      </c>
      <c r="AC27" s="763">
        <v>0</v>
      </c>
      <c r="AD27" s="759">
        <v>0</v>
      </c>
      <c r="AE27" s="764">
        <v>0</v>
      </c>
      <c r="AF27" s="740">
        <v>0</v>
      </c>
      <c r="AG27" s="740">
        <v>0</v>
      </c>
      <c r="AH27" s="1047">
        <v>0</v>
      </c>
      <c r="AI27" s="749">
        <v>0</v>
      </c>
      <c r="AJ27" s="750">
        <v>0</v>
      </c>
      <c r="AK27" s="751">
        <v>0</v>
      </c>
      <c r="AL27" s="740" t="s">
        <v>258</v>
      </c>
      <c r="AM27" s="740" t="s">
        <v>258</v>
      </c>
      <c r="AN27" s="1025" t="s">
        <v>258</v>
      </c>
      <c r="AO27" s="749">
        <v>0</v>
      </c>
      <c r="AP27" s="750">
        <v>0</v>
      </c>
      <c r="AQ27" s="767">
        <v>0</v>
      </c>
      <c r="AR27" s="749">
        <v>0</v>
      </c>
      <c r="AS27" s="750">
        <v>0</v>
      </c>
      <c r="AT27" s="768">
        <v>0</v>
      </c>
      <c r="AU27" s="740">
        <v>0</v>
      </c>
      <c r="AV27" s="741">
        <v>0</v>
      </c>
      <c r="AW27" s="742">
        <v>0</v>
      </c>
      <c r="AX27" s="769" t="s">
        <v>258</v>
      </c>
      <c r="AY27" s="765" t="s">
        <v>258</v>
      </c>
      <c r="AZ27" s="766" t="s">
        <v>258</v>
      </c>
      <c r="BA27" s="749">
        <v>0</v>
      </c>
      <c r="BB27" s="750">
        <v>0</v>
      </c>
      <c r="BC27" s="767">
        <v>0</v>
      </c>
      <c r="BD27" s="770">
        <v>0</v>
      </c>
      <c r="BE27" s="771">
        <v>0</v>
      </c>
      <c r="BF27" s="772">
        <v>0</v>
      </c>
      <c r="BG27" s="749">
        <v>0</v>
      </c>
      <c r="BH27" s="750">
        <v>0</v>
      </c>
      <c r="BI27" s="767">
        <v>0</v>
      </c>
      <c r="BJ27" s="749">
        <v>0</v>
      </c>
      <c r="BK27" s="750">
        <v>0</v>
      </c>
      <c r="BL27" s="767">
        <v>0</v>
      </c>
      <c r="BN27" s="583"/>
      <c r="BO27" s="583"/>
    </row>
    <row r="28" spans="1:67" ht="29.25" customHeight="1" x14ac:dyDescent="0.2">
      <c r="A28" s="748" t="s">
        <v>40</v>
      </c>
      <c r="B28" s="749">
        <v>22</v>
      </c>
      <c r="C28" s="750">
        <v>2</v>
      </c>
      <c r="D28" s="751">
        <v>24</v>
      </c>
      <c r="E28" s="752">
        <v>22</v>
      </c>
      <c r="F28" s="753">
        <v>2</v>
      </c>
      <c r="G28" s="754">
        <v>24</v>
      </c>
      <c r="H28" s="755">
        <v>100</v>
      </c>
      <c r="I28" s="995">
        <v>100</v>
      </c>
      <c r="J28" s="756">
        <v>100</v>
      </c>
      <c r="K28" s="749">
        <v>2</v>
      </c>
      <c r="L28" s="750">
        <v>1</v>
      </c>
      <c r="M28" s="751">
        <v>3</v>
      </c>
      <c r="N28" s="757">
        <v>20</v>
      </c>
      <c r="O28" s="750">
        <v>1</v>
      </c>
      <c r="P28" s="751">
        <v>21</v>
      </c>
      <c r="Q28" s="757">
        <v>0</v>
      </c>
      <c r="R28" s="750">
        <v>0</v>
      </c>
      <c r="S28" s="751">
        <v>0</v>
      </c>
      <c r="T28" s="758">
        <v>0</v>
      </c>
      <c r="U28" s="759">
        <v>0</v>
      </c>
      <c r="V28" s="760">
        <v>0</v>
      </c>
      <c r="W28" s="758">
        <v>0</v>
      </c>
      <c r="X28" s="759">
        <v>0</v>
      </c>
      <c r="Y28" s="761">
        <v>0</v>
      </c>
      <c r="Z28" s="762">
        <v>90.909090909090907</v>
      </c>
      <c r="AA28" s="1002">
        <v>50</v>
      </c>
      <c r="AB28" s="1046">
        <v>87.5</v>
      </c>
      <c r="AC28" s="763">
        <v>0</v>
      </c>
      <c r="AD28" s="759">
        <v>0</v>
      </c>
      <c r="AE28" s="764">
        <v>0</v>
      </c>
      <c r="AF28" s="740">
        <v>0</v>
      </c>
      <c r="AG28" s="740">
        <v>0</v>
      </c>
      <c r="AH28" s="1047">
        <v>0</v>
      </c>
      <c r="AI28" s="749">
        <v>0</v>
      </c>
      <c r="AJ28" s="750">
        <v>0</v>
      </c>
      <c r="AK28" s="751">
        <v>0</v>
      </c>
      <c r="AL28" s="740" t="s">
        <v>258</v>
      </c>
      <c r="AM28" s="740" t="s">
        <v>258</v>
      </c>
      <c r="AN28" s="1025" t="s">
        <v>258</v>
      </c>
      <c r="AO28" s="749">
        <v>0</v>
      </c>
      <c r="AP28" s="750">
        <v>0</v>
      </c>
      <c r="AQ28" s="767">
        <v>0</v>
      </c>
      <c r="AR28" s="749">
        <v>0</v>
      </c>
      <c r="AS28" s="750">
        <v>0</v>
      </c>
      <c r="AT28" s="768">
        <v>0</v>
      </c>
      <c r="AU28" s="740">
        <v>0</v>
      </c>
      <c r="AV28" s="741">
        <v>0</v>
      </c>
      <c r="AW28" s="742">
        <v>0</v>
      </c>
      <c r="AX28" s="769" t="s">
        <v>258</v>
      </c>
      <c r="AY28" s="765" t="s">
        <v>258</v>
      </c>
      <c r="AZ28" s="766" t="s">
        <v>258</v>
      </c>
      <c r="BA28" s="749">
        <v>0</v>
      </c>
      <c r="BB28" s="750">
        <v>0</v>
      </c>
      <c r="BC28" s="767">
        <v>0</v>
      </c>
      <c r="BD28" s="770">
        <v>0</v>
      </c>
      <c r="BE28" s="771">
        <v>0</v>
      </c>
      <c r="BF28" s="772">
        <v>0</v>
      </c>
      <c r="BG28" s="749">
        <v>0</v>
      </c>
      <c r="BH28" s="750">
        <v>0</v>
      </c>
      <c r="BI28" s="767">
        <v>0</v>
      </c>
      <c r="BJ28" s="749">
        <v>0</v>
      </c>
      <c r="BK28" s="750">
        <v>0</v>
      </c>
      <c r="BL28" s="767">
        <v>0</v>
      </c>
      <c r="BN28" s="583"/>
      <c r="BO28" s="583"/>
    </row>
    <row r="29" spans="1:67" ht="29.25" customHeight="1" x14ac:dyDescent="0.2">
      <c r="A29" s="748" t="s">
        <v>70</v>
      </c>
      <c r="B29" s="749">
        <v>30</v>
      </c>
      <c r="C29" s="750">
        <v>3</v>
      </c>
      <c r="D29" s="751">
        <v>33</v>
      </c>
      <c r="E29" s="752">
        <v>30</v>
      </c>
      <c r="F29" s="753">
        <v>3</v>
      </c>
      <c r="G29" s="754">
        <v>33</v>
      </c>
      <c r="H29" s="755">
        <v>100</v>
      </c>
      <c r="I29" s="995">
        <v>100</v>
      </c>
      <c r="J29" s="756">
        <v>100</v>
      </c>
      <c r="K29" s="749">
        <v>4</v>
      </c>
      <c r="L29" s="750">
        <v>0</v>
      </c>
      <c r="M29" s="751">
        <v>4</v>
      </c>
      <c r="N29" s="757">
        <v>26</v>
      </c>
      <c r="O29" s="750">
        <v>3</v>
      </c>
      <c r="P29" s="751">
        <v>29</v>
      </c>
      <c r="Q29" s="757">
        <v>0</v>
      </c>
      <c r="R29" s="750">
        <v>0</v>
      </c>
      <c r="S29" s="751">
        <v>0</v>
      </c>
      <c r="T29" s="758">
        <v>0</v>
      </c>
      <c r="U29" s="759">
        <v>0</v>
      </c>
      <c r="V29" s="760">
        <v>0</v>
      </c>
      <c r="W29" s="758">
        <v>0</v>
      </c>
      <c r="X29" s="759">
        <v>0</v>
      </c>
      <c r="Y29" s="761">
        <v>0</v>
      </c>
      <c r="Z29" s="762">
        <v>86.666666666666671</v>
      </c>
      <c r="AA29" s="1002">
        <v>100</v>
      </c>
      <c r="AB29" s="1046">
        <v>87.878787878787875</v>
      </c>
      <c r="AC29" s="763">
        <v>0</v>
      </c>
      <c r="AD29" s="759">
        <v>0</v>
      </c>
      <c r="AE29" s="764">
        <v>0</v>
      </c>
      <c r="AF29" s="740">
        <v>0</v>
      </c>
      <c r="AG29" s="740">
        <v>0</v>
      </c>
      <c r="AH29" s="1047">
        <v>0</v>
      </c>
      <c r="AI29" s="749">
        <v>0</v>
      </c>
      <c r="AJ29" s="750">
        <v>0</v>
      </c>
      <c r="AK29" s="751">
        <v>0</v>
      </c>
      <c r="AL29" s="740" t="s">
        <v>258</v>
      </c>
      <c r="AM29" s="740" t="s">
        <v>258</v>
      </c>
      <c r="AN29" s="1025" t="s">
        <v>258</v>
      </c>
      <c r="AO29" s="749">
        <v>0</v>
      </c>
      <c r="AP29" s="750">
        <v>0</v>
      </c>
      <c r="AQ29" s="767">
        <v>0</v>
      </c>
      <c r="AR29" s="749">
        <v>0</v>
      </c>
      <c r="AS29" s="750">
        <v>0</v>
      </c>
      <c r="AT29" s="768">
        <v>0</v>
      </c>
      <c r="AU29" s="740">
        <v>0</v>
      </c>
      <c r="AV29" s="741">
        <v>0</v>
      </c>
      <c r="AW29" s="742">
        <v>0</v>
      </c>
      <c r="AX29" s="769" t="s">
        <v>258</v>
      </c>
      <c r="AY29" s="765" t="s">
        <v>258</v>
      </c>
      <c r="AZ29" s="766" t="s">
        <v>258</v>
      </c>
      <c r="BA29" s="749">
        <v>0</v>
      </c>
      <c r="BB29" s="750">
        <v>0</v>
      </c>
      <c r="BC29" s="767">
        <v>0</v>
      </c>
      <c r="BD29" s="770">
        <v>0</v>
      </c>
      <c r="BE29" s="771">
        <v>0</v>
      </c>
      <c r="BF29" s="772">
        <v>0</v>
      </c>
      <c r="BG29" s="749">
        <v>0</v>
      </c>
      <c r="BH29" s="750">
        <v>0</v>
      </c>
      <c r="BI29" s="767">
        <v>0</v>
      </c>
      <c r="BJ29" s="749">
        <v>0</v>
      </c>
      <c r="BK29" s="750">
        <v>0</v>
      </c>
      <c r="BL29" s="767">
        <v>0</v>
      </c>
      <c r="BN29" s="583"/>
      <c r="BO29" s="583"/>
    </row>
    <row r="30" spans="1:67" s="1130" customFormat="1" ht="29.25" customHeight="1" x14ac:dyDescent="0.2">
      <c r="A30" s="439" t="s">
        <v>221</v>
      </c>
      <c r="B30" s="388">
        <v>198</v>
      </c>
      <c r="C30" s="389">
        <v>13</v>
      </c>
      <c r="D30" s="393">
        <v>211</v>
      </c>
      <c r="E30" s="395">
        <v>193</v>
      </c>
      <c r="F30" s="389">
        <v>11</v>
      </c>
      <c r="G30" s="393">
        <v>204</v>
      </c>
      <c r="H30" s="956">
        <v>97.474747474747474</v>
      </c>
      <c r="I30" s="997">
        <v>84.615384615384613</v>
      </c>
      <c r="J30" s="998">
        <v>96.682464454976298</v>
      </c>
      <c r="K30" s="388">
        <v>28</v>
      </c>
      <c r="L30" s="389">
        <v>1</v>
      </c>
      <c r="M30" s="393">
        <v>29</v>
      </c>
      <c r="N30" s="395">
        <v>165</v>
      </c>
      <c r="O30" s="389">
        <v>10</v>
      </c>
      <c r="P30" s="393">
        <v>175</v>
      </c>
      <c r="Q30" s="395">
        <v>0</v>
      </c>
      <c r="R30" s="389">
        <v>0</v>
      </c>
      <c r="S30" s="393">
        <v>0</v>
      </c>
      <c r="T30" s="395">
        <v>0</v>
      </c>
      <c r="U30" s="389">
        <v>0</v>
      </c>
      <c r="V30" s="393">
        <v>0</v>
      </c>
      <c r="W30" s="395">
        <v>0</v>
      </c>
      <c r="X30" s="389">
        <v>0</v>
      </c>
      <c r="Y30" s="390">
        <v>0</v>
      </c>
      <c r="Z30" s="960">
        <v>85.492227979274617</v>
      </c>
      <c r="AA30" s="1003">
        <v>90.909090909090907</v>
      </c>
      <c r="AB30" s="1004">
        <v>85.784313725490193</v>
      </c>
      <c r="AC30" s="388">
        <v>0</v>
      </c>
      <c r="AD30" s="389">
        <v>0</v>
      </c>
      <c r="AE30" s="391">
        <v>0</v>
      </c>
      <c r="AF30" s="961">
        <v>0</v>
      </c>
      <c r="AG30" s="961">
        <v>0</v>
      </c>
      <c r="AH30" s="1029">
        <v>0</v>
      </c>
      <c r="AI30" s="388">
        <v>0</v>
      </c>
      <c r="AJ30" s="389">
        <v>0</v>
      </c>
      <c r="AK30" s="393">
        <v>0</v>
      </c>
      <c r="AL30" s="961" t="s">
        <v>258</v>
      </c>
      <c r="AM30" s="961" t="s">
        <v>258</v>
      </c>
      <c r="AN30" s="1026" t="s">
        <v>258</v>
      </c>
      <c r="AO30" s="388">
        <v>0</v>
      </c>
      <c r="AP30" s="389">
        <v>0</v>
      </c>
      <c r="AQ30" s="390">
        <v>0</v>
      </c>
      <c r="AR30" s="388">
        <v>0</v>
      </c>
      <c r="AS30" s="389">
        <v>0</v>
      </c>
      <c r="AT30" s="391">
        <v>0</v>
      </c>
      <c r="AU30" s="1009">
        <v>0</v>
      </c>
      <c r="AV30" s="1010">
        <v>0</v>
      </c>
      <c r="AW30" s="1011">
        <v>0</v>
      </c>
      <c r="AX30" s="1017" t="s">
        <v>258</v>
      </c>
      <c r="AY30" s="1018" t="s">
        <v>258</v>
      </c>
      <c r="AZ30" s="1020" t="s">
        <v>258</v>
      </c>
      <c r="BA30" s="388">
        <v>0</v>
      </c>
      <c r="BB30" s="389">
        <v>0</v>
      </c>
      <c r="BC30" s="390">
        <v>0</v>
      </c>
      <c r="BD30" s="388">
        <v>0</v>
      </c>
      <c r="BE30" s="389">
        <v>0</v>
      </c>
      <c r="BF30" s="390">
        <v>0</v>
      </c>
      <c r="BG30" s="388">
        <v>0</v>
      </c>
      <c r="BH30" s="389">
        <v>0</v>
      </c>
      <c r="BI30" s="390">
        <v>0</v>
      </c>
      <c r="BJ30" s="388">
        <v>0</v>
      </c>
      <c r="BK30" s="389">
        <v>0</v>
      </c>
      <c r="BL30" s="390">
        <v>0</v>
      </c>
      <c r="BM30" s="1133"/>
    </row>
    <row r="31" spans="1:67" ht="29.25" customHeight="1" x14ac:dyDescent="0.2">
      <c r="A31" s="748" t="s">
        <v>33</v>
      </c>
      <c r="B31" s="749">
        <v>0</v>
      </c>
      <c r="C31" s="750">
        <v>0</v>
      </c>
      <c r="D31" s="751">
        <v>0</v>
      </c>
      <c r="E31" s="752">
        <v>0</v>
      </c>
      <c r="F31" s="753">
        <v>0</v>
      </c>
      <c r="G31" s="754">
        <v>0</v>
      </c>
      <c r="H31" s="755" t="s">
        <v>258</v>
      </c>
      <c r="I31" s="995" t="s">
        <v>258</v>
      </c>
      <c r="J31" s="756" t="s">
        <v>258</v>
      </c>
      <c r="K31" s="749">
        <v>0</v>
      </c>
      <c r="L31" s="750">
        <v>0</v>
      </c>
      <c r="M31" s="751">
        <v>0</v>
      </c>
      <c r="N31" s="757">
        <v>0</v>
      </c>
      <c r="O31" s="750">
        <v>0</v>
      </c>
      <c r="P31" s="751">
        <v>0</v>
      </c>
      <c r="Q31" s="757">
        <v>0</v>
      </c>
      <c r="R31" s="750">
        <v>0</v>
      </c>
      <c r="S31" s="751">
        <v>0</v>
      </c>
      <c r="T31" s="758">
        <v>0</v>
      </c>
      <c r="U31" s="759">
        <v>0</v>
      </c>
      <c r="V31" s="760">
        <v>0</v>
      </c>
      <c r="W31" s="758">
        <v>0</v>
      </c>
      <c r="X31" s="759">
        <v>0</v>
      </c>
      <c r="Y31" s="761">
        <v>0</v>
      </c>
      <c r="Z31" s="762" t="s">
        <v>258</v>
      </c>
      <c r="AA31" s="1002" t="s">
        <v>258</v>
      </c>
      <c r="AB31" s="1046" t="s">
        <v>258</v>
      </c>
      <c r="AC31" s="763">
        <v>0</v>
      </c>
      <c r="AD31" s="759">
        <v>0</v>
      </c>
      <c r="AE31" s="764">
        <v>0</v>
      </c>
      <c r="AF31" s="740" t="s">
        <v>258</v>
      </c>
      <c r="AG31" s="740" t="s">
        <v>258</v>
      </c>
      <c r="AH31" s="1047" t="s">
        <v>258</v>
      </c>
      <c r="AI31" s="749">
        <v>0</v>
      </c>
      <c r="AJ31" s="750">
        <v>0</v>
      </c>
      <c r="AK31" s="751">
        <v>0</v>
      </c>
      <c r="AL31" s="740" t="s">
        <v>258</v>
      </c>
      <c r="AM31" s="740" t="s">
        <v>258</v>
      </c>
      <c r="AN31" s="1025" t="s">
        <v>258</v>
      </c>
      <c r="AO31" s="749">
        <v>0</v>
      </c>
      <c r="AP31" s="750">
        <v>0</v>
      </c>
      <c r="AQ31" s="767">
        <v>0</v>
      </c>
      <c r="AR31" s="749">
        <v>0</v>
      </c>
      <c r="AS31" s="750">
        <v>0</v>
      </c>
      <c r="AT31" s="768">
        <v>0</v>
      </c>
      <c r="AU31" s="740" t="s">
        <v>258</v>
      </c>
      <c r="AV31" s="741" t="s">
        <v>258</v>
      </c>
      <c r="AW31" s="742" t="s">
        <v>258</v>
      </c>
      <c r="AX31" s="769" t="s">
        <v>258</v>
      </c>
      <c r="AY31" s="765" t="s">
        <v>258</v>
      </c>
      <c r="AZ31" s="766" t="s">
        <v>258</v>
      </c>
      <c r="BA31" s="749">
        <v>0</v>
      </c>
      <c r="BB31" s="750">
        <v>0</v>
      </c>
      <c r="BC31" s="767">
        <v>0</v>
      </c>
      <c r="BD31" s="770">
        <v>0</v>
      </c>
      <c r="BE31" s="771">
        <v>0</v>
      </c>
      <c r="BF31" s="772">
        <v>0</v>
      </c>
      <c r="BG31" s="749">
        <v>0</v>
      </c>
      <c r="BH31" s="750">
        <v>0</v>
      </c>
      <c r="BI31" s="767">
        <v>0</v>
      </c>
      <c r="BJ31" s="749">
        <v>0</v>
      </c>
      <c r="BK31" s="750">
        <v>0</v>
      </c>
      <c r="BL31" s="767">
        <v>0</v>
      </c>
      <c r="BN31" s="583"/>
      <c r="BO31" s="583"/>
    </row>
    <row r="32" spans="1:67" ht="29.25" customHeight="1" x14ac:dyDescent="0.2">
      <c r="A32" s="748" t="s">
        <v>37</v>
      </c>
      <c r="B32" s="749">
        <v>23</v>
      </c>
      <c r="C32" s="750">
        <v>0</v>
      </c>
      <c r="D32" s="751">
        <v>23</v>
      </c>
      <c r="E32" s="752">
        <v>19</v>
      </c>
      <c r="F32" s="753">
        <v>0</v>
      </c>
      <c r="G32" s="754">
        <v>19</v>
      </c>
      <c r="H32" s="755">
        <v>82.608695652173907</v>
      </c>
      <c r="I32" s="995" t="s">
        <v>258</v>
      </c>
      <c r="J32" s="756">
        <v>82.608695652173907</v>
      </c>
      <c r="K32" s="749">
        <v>4</v>
      </c>
      <c r="L32" s="750">
        <v>0</v>
      </c>
      <c r="M32" s="751">
        <v>4</v>
      </c>
      <c r="N32" s="757">
        <v>15</v>
      </c>
      <c r="O32" s="750">
        <v>0</v>
      </c>
      <c r="P32" s="751">
        <v>15</v>
      </c>
      <c r="Q32" s="757">
        <v>0</v>
      </c>
      <c r="R32" s="750">
        <v>0</v>
      </c>
      <c r="S32" s="751">
        <v>0</v>
      </c>
      <c r="T32" s="758">
        <v>0</v>
      </c>
      <c r="U32" s="759">
        <v>0</v>
      </c>
      <c r="V32" s="760">
        <v>0</v>
      </c>
      <c r="W32" s="758">
        <v>0</v>
      </c>
      <c r="X32" s="759">
        <v>0</v>
      </c>
      <c r="Y32" s="761">
        <v>0</v>
      </c>
      <c r="Z32" s="762">
        <v>78.94736842105263</v>
      </c>
      <c r="AA32" s="1002" t="s">
        <v>258</v>
      </c>
      <c r="AB32" s="1046">
        <v>78.94736842105263</v>
      </c>
      <c r="AC32" s="763">
        <v>0</v>
      </c>
      <c r="AD32" s="759">
        <v>0</v>
      </c>
      <c r="AE32" s="764">
        <v>0</v>
      </c>
      <c r="AF32" s="740">
        <v>0</v>
      </c>
      <c r="AG32" s="740" t="s">
        <v>258</v>
      </c>
      <c r="AH32" s="1047">
        <v>0</v>
      </c>
      <c r="AI32" s="749">
        <v>0</v>
      </c>
      <c r="AJ32" s="750">
        <v>0</v>
      </c>
      <c r="AK32" s="751">
        <v>0</v>
      </c>
      <c r="AL32" s="740" t="s">
        <v>258</v>
      </c>
      <c r="AM32" s="740" t="s">
        <v>258</v>
      </c>
      <c r="AN32" s="1025" t="s">
        <v>258</v>
      </c>
      <c r="AO32" s="749">
        <v>0</v>
      </c>
      <c r="AP32" s="750">
        <v>0</v>
      </c>
      <c r="AQ32" s="767">
        <v>0</v>
      </c>
      <c r="AR32" s="749">
        <v>0</v>
      </c>
      <c r="AS32" s="750">
        <v>0</v>
      </c>
      <c r="AT32" s="768">
        <v>0</v>
      </c>
      <c r="AU32" s="740">
        <v>0</v>
      </c>
      <c r="AV32" s="741" t="s">
        <v>258</v>
      </c>
      <c r="AW32" s="742">
        <v>0</v>
      </c>
      <c r="AX32" s="769" t="s">
        <v>258</v>
      </c>
      <c r="AY32" s="765" t="s">
        <v>258</v>
      </c>
      <c r="AZ32" s="766" t="s">
        <v>258</v>
      </c>
      <c r="BA32" s="749">
        <v>0</v>
      </c>
      <c r="BB32" s="750">
        <v>0</v>
      </c>
      <c r="BC32" s="767">
        <v>0</v>
      </c>
      <c r="BD32" s="770">
        <v>0</v>
      </c>
      <c r="BE32" s="771">
        <v>0</v>
      </c>
      <c r="BF32" s="772">
        <v>0</v>
      </c>
      <c r="BG32" s="749">
        <v>0</v>
      </c>
      <c r="BH32" s="750">
        <v>0</v>
      </c>
      <c r="BI32" s="767">
        <v>0</v>
      </c>
      <c r="BJ32" s="749">
        <v>0</v>
      </c>
      <c r="BK32" s="750">
        <v>0</v>
      </c>
      <c r="BL32" s="767">
        <v>0</v>
      </c>
      <c r="BN32" s="583"/>
      <c r="BO32" s="583"/>
    </row>
    <row r="33" spans="1:67" ht="29.25" customHeight="1" x14ac:dyDescent="0.2">
      <c r="A33" s="748" t="s">
        <v>45</v>
      </c>
      <c r="B33" s="749">
        <v>16</v>
      </c>
      <c r="C33" s="750">
        <v>2</v>
      </c>
      <c r="D33" s="751">
        <v>18</v>
      </c>
      <c r="E33" s="752">
        <v>14</v>
      </c>
      <c r="F33" s="753">
        <v>2</v>
      </c>
      <c r="G33" s="754">
        <v>16</v>
      </c>
      <c r="H33" s="755">
        <v>87.5</v>
      </c>
      <c r="I33" s="995">
        <v>100</v>
      </c>
      <c r="J33" s="756">
        <v>88.888888888888886</v>
      </c>
      <c r="K33" s="749">
        <v>1</v>
      </c>
      <c r="L33" s="750">
        <v>0</v>
      </c>
      <c r="M33" s="751">
        <v>1</v>
      </c>
      <c r="N33" s="757">
        <v>13</v>
      </c>
      <c r="O33" s="750">
        <v>2</v>
      </c>
      <c r="P33" s="751">
        <v>15</v>
      </c>
      <c r="Q33" s="757">
        <v>0</v>
      </c>
      <c r="R33" s="750">
        <v>0</v>
      </c>
      <c r="S33" s="751">
        <v>0</v>
      </c>
      <c r="T33" s="758">
        <v>0</v>
      </c>
      <c r="U33" s="759">
        <v>0</v>
      </c>
      <c r="V33" s="760">
        <v>0</v>
      </c>
      <c r="W33" s="758">
        <v>0</v>
      </c>
      <c r="X33" s="759">
        <v>0</v>
      </c>
      <c r="Y33" s="761">
        <v>0</v>
      </c>
      <c r="Z33" s="762">
        <v>92.857142857142861</v>
      </c>
      <c r="AA33" s="1002">
        <v>100</v>
      </c>
      <c r="AB33" s="1046">
        <v>93.75</v>
      </c>
      <c r="AC33" s="763">
        <v>0</v>
      </c>
      <c r="AD33" s="759">
        <v>0</v>
      </c>
      <c r="AE33" s="764">
        <v>0</v>
      </c>
      <c r="AF33" s="740">
        <v>0</v>
      </c>
      <c r="AG33" s="740">
        <v>0</v>
      </c>
      <c r="AH33" s="1047">
        <v>0</v>
      </c>
      <c r="AI33" s="749">
        <v>0</v>
      </c>
      <c r="AJ33" s="750">
        <v>0</v>
      </c>
      <c r="AK33" s="751">
        <v>0</v>
      </c>
      <c r="AL33" s="740" t="s">
        <v>258</v>
      </c>
      <c r="AM33" s="740" t="s">
        <v>258</v>
      </c>
      <c r="AN33" s="1025" t="s">
        <v>258</v>
      </c>
      <c r="AO33" s="749">
        <v>0</v>
      </c>
      <c r="AP33" s="750">
        <v>0</v>
      </c>
      <c r="AQ33" s="767">
        <v>0</v>
      </c>
      <c r="AR33" s="749">
        <v>0</v>
      </c>
      <c r="AS33" s="750">
        <v>0</v>
      </c>
      <c r="AT33" s="768">
        <v>0</v>
      </c>
      <c r="AU33" s="740">
        <v>0</v>
      </c>
      <c r="AV33" s="741">
        <v>0</v>
      </c>
      <c r="AW33" s="742">
        <v>0</v>
      </c>
      <c r="AX33" s="769" t="s">
        <v>258</v>
      </c>
      <c r="AY33" s="765" t="s">
        <v>258</v>
      </c>
      <c r="AZ33" s="766" t="s">
        <v>258</v>
      </c>
      <c r="BA33" s="749">
        <v>0</v>
      </c>
      <c r="BB33" s="750">
        <v>0</v>
      </c>
      <c r="BC33" s="767">
        <v>0</v>
      </c>
      <c r="BD33" s="770">
        <v>0</v>
      </c>
      <c r="BE33" s="771">
        <v>0</v>
      </c>
      <c r="BF33" s="772">
        <v>0</v>
      </c>
      <c r="BG33" s="749">
        <v>0</v>
      </c>
      <c r="BH33" s="750">
        <v>0</v>
      </c>
      <c r="BI33" s="767">
        <v>0</v>
      </c>
      <c r="BJ33" s="749">
        <v>0</v>
      </c>
      <c r="BK33" s="750">
        <v>0</v>
      </c>
      <c r="BL33" s="767">
        <v>0</v>
      </c>
      <c r="BN33" s="583"/>
      <c r="BO33" s="583"/>
    </row>
    <row r="34" spans="1:67" s="1130" customFormat="1" ht="29.25" customHeight="1" x14ac:dyDescent="0.2">
      <c r="A34" s="387" t="s">
        <v>226</v>
      </c>
      <c r="B34" s="388">
        <v>39</v>
      </c>
      <c r="C34" s="389">
        <v>2</v>
      </c>
      <c r="D34" s="393">
        <v>41</v>
      </c>
      <c r="E34" s="395">
        <v>33</v>
      </c>
      <c r="F34" s="389">
        <v>2</v>
      </c>
      <c r="G34" s="393">
        <v>35</v>
      </c>
      <c r="H34" s="956">
        <v>84.615384615384613</v>
      </c>
      <c r="I34" s="997">
        <v>100</v>
      </c>
      <c r="J34" s="998">
        <v>85.365853658536579</v>
      </c>
      <c r="K34" s="388">
        <v>5</v>
      </c>
      <c r="L34" s="389">
        <v>0</v>
      </c>
      <c r="M34" s="393">
        <v>5</v>
      </c>
      <c r="N34" s="395">
        <v>28</v>
      </c>
      <c r="O34" s="389">
        <v>2</v>
      </c>
      <c r="P34" s="393">
        <v>30</v>
      </c>
      <c r="Q34" s="395">
        <v>0</v>
      </c>
      <c r="R34" s="389">
        <v>0</v>
      </c>
      <c r="S34" s="393">
        <v>0</v>
      </c>
      <c r="T34" s="395">
        <v>0</v>
      </c>
      <c r="U34" s="389">
        <v>0</v>
      </c>
      <c r="V34" s="393">
        <v>0</v>
      </c>
      <c r="W34" s="395">
        <v>0</v>
      </c>
      <c r="X34" s="389">
        <v>0</v>
      </c>
      <c r="Y34" s="390">
        <v>0</v>
      </c>
      <c r="Z34" s="960">
        <v>84.848484848484844</v>
      </c>
      <c r="AA34" s="1003">
        <v>100</v>
      </c>
      <c r="AB34" s="1004">
        <v>85.714285714285708</v>
      </c>
      <c r="AC34" s="388">
        <v>0</v>
      </c>
      <c r="AD34" s="389">
        <v>0</v>
      </c>
      <c r="AE34" s="391">
        <v>0</v>
      </c>
      <c r="AF34" s="961">
        <v>0</v>
      </c>
      <c r="AG34" s="961">
        <v>0</v>
      </c>
      <c r="AH34" s="1029">
        <v>0</v>
      </c>
      <c r="AI34" s="388">
        <v>0</v>
      </c>
      <c r="AJ34" s="389">
        <v>0</v>
      </c>
      <c r="AK34" s="393">
        <v>0</v>
      </c>
      <c r="AL34" s="961" t="s">
        <v>258</v>
      </c>
      <c r="AM34" s="961" t="s">
        <v>258</v>
      </c>
      <c r="AN34" s="1026" t="s">
        <v>258</v>
      </c>
      <c r="AO34" s="388">
        <v>0</v>
      </c>
      <c r="AP34" s="389">
        <v>0</v>
      </c>
      <c r="AQ34" s="390">
        <v>0</v>
      </c>
      <c r="AR34" s="388">
        <v>0</v>
      </c>
      <c r="AS34" s="389">
        <v>0</v>
      </c>
      <c r="AT34" s="391">
        <v>0</v>
      </c>
      <c r="AU34" s="1009">
        <v>0</v>
      </c>
      <c r="AV34" s="1010">
        <v>0</v>
      </c>
      <c r="AW34" s="1011">
        <v>0</v>
      </c>
      <c r="AX34" s="1017" t="s">
        <v>258</v>
      </c>
      <c r="AY34" s="1018" t="s">
        <v>258</v>
      </c>
      <c r="AZ34" s="1020" t="s">
        <v>258</v>
      </c>
      <c r="BA34" s="388">
        <v>0</v>
      </c>
      <c r="BB34" s="389">
        <v>0</v>
      </c>
      <c r="BC34" s="390">
        <v>0</v>
      </c>
      <c r="BD34" s="388">
        <v>0</v>
      </c>
      <c r="BE34" s="389">
        <v>0</v>
      </c>
      <c r="BF34" s="390">
        <v>0</v>
      </c>
      <c r="BG34" s="388">
        <v>0</v>
      </c>
      <c r="BH34" s="389">
        <v>0</v>
      </c>
      <c r="BI34" s="390">
        <v>0</v>
      </c>
      <c r="BJ34" s="388">
        <v>0</v>
      </c>
      <c r="BK34" s="389">
        <v>0</v>
      </c>
      <c r="BL34" s="390">
        <v>0</v>
      </c>
      <c r="BM34" s="1133"/>
    </row>
    <row r="35" spans="1:67" ht="29.25" customHeight="1" x14ac:dyDescent="0.2">
      <c r="A35" s="748" t="s">
        <v>25</v>
      </c>
      <c r="B35" s="749">
        <v>96</v>
      </c>
      <c r="C35" s="750">
        <v>10</v>
      </c>
      <c r="D35" s="751">
        <v>106</v>
      </c>
      <c r="E35" s="752">
        <v>96</v>
      </c>
      <c r="F35" s="753">
        <v>10</v>
      </c>
      <c r="G35" s="754">
        <v>106</v>
      </c>
      <c r="H35" s="755">
        <v>100</v>
      </c>
      <c r="I35" s="995">
        <v>100</v>
      </c>
      <c r="J35" s="756">
        <v>100</v>
      </c>
      <c r="K35" s="749">
        <v>17</v>
      </c>
      <c r="L35" s="750">
        <v>1</v>
      </c>
      <c r="M35" s="751">
        <v>18</v>
      </c>
      <c r="N35" s="757">
        <v>79</v>
      </c>
      <c r="O35" s="750">
        <v>9</v>
      </c>
      <c r="P35" s="751">
        <v>88</v>
      </c>
      <c r="Q35" s="757">
        <v>0</v>
      </c>
      <c r="R35" s="750">
        <v>0</v>
      </c>
      <c r="S35" s="751">
        <v>0</v>
      </c>
      <c r="T35" s="758">
        <v>0</v>
      </c>
      <c r="U35" s="759">
        <v>0</v>
      </c>
      <c r="V35" s="760">
        <v>0</v>
      </c>
      <c r="W35" s="758">
        <v>0</v>
      </c>
      <c r="X35" s="759">
        <v>0</v>
      </c>
      <c r="Y35" s="761">
        <v>0</v>
      </c>
      <c r="Z35" s="762">
        <v>82.291666666666657</v>
      </c>
      <c r="AA35" s="1002">
        <v>90</v>
      </c>
      <c r="AB35" s="1046">
        <v>83.018867924528308</v>
      </c>
      <c r="AC35" s="763">
        <v>0</v>
      </c>
      <c r="AD35" s="759">
        <v>0</v>
      </c>
      <c r="AE35" s="764">
        <v>0</v>
      </c>
      <c r="AF35" s="740">
        <v>0</v>
      </c>
      <c r="AG35" s="740">
        <v>0</v>
      </c>
      <c r="AH35" s="1047">
        <v>0</v>
      </c>
      <c r="AI35" s="749">
        <v>0</v>
      </c>
      <c r="AJ35" s="750">
        <v>0</v>
      </c>
      <c r="AK35" s="751">
        <v>0</v>
      </c>
      <c r="AL35" s="740" t="s">
        <v>258</v>
      </c>
      <c r="AM35" s="740" t="s">
        <v>258</v>
      </c>
      <c r="AN35" s="1025" t="s">
        <v>258</v>
      </c>
      <c r="AO35" s="749">
        <v>0</v>
      </c>
      <c r="AP35" s="750">
        <v>0</v>
      </c>
      <c r="AQ35" s="767">
        <v>0</v>
      </c>
      <c r="AR35" s="749">
        <v>0</v>
      </c>
      <c r="AS35" s="750">
        <v>0</v>
      </c>
      <c r="AT35" s="768">
        <v>0</v>
      </c>
      <c r="AU35" s="740">
        <v>0</v>
      </c>
      <c r="AV35" s="741">
        <v>0</v>
      </c>
      <c r="AW35" s="742">
        <v>0</v>
      </c>
      <c r="AX35" s="769" t="s">
        <v>258</v>
      </c>
      <c r="AY35" s="765" t="s">
        <v>258</v>
      </c>
      <c r="AZ35" s="766" t="s">
        <v>258</v>
      </c>
      <c r="BA35" s="749">
        <v>0</v>
      </c>
      <c r="BB35" s="750">
        <v>0</v>
      </c>
      <c r="BC35" s="767">
        <v>0</v>
      </c>
      <c r="BD35" s="770">
        <v>0</v>
      </c>
      <c r="BE35" s="771">
        <v>0</v>
      </c>
      <c r="BF35" s="772">
        <v>0</v>
      </c>
      <c r="BG35" s="749">
        <v>0</v>
      </c>
      <c r="BH35" s="750">
        <v>0</v>
      </c>
      <c r="BI35" s="767">
        <v>0</v>
      </c>
      <c r="BJ35" s="749">
        <v>0</v>
      </c>
      <c r="BK35" s="750">
        <v>0</v>
      </c>
      <c r="BL35" s="767">
        <v>0</v>
      </c>
      <c r="BN35" s="583"/>
      <c r="BO35" s="583"/>
    </row>
    <row r="36" spans="1:67" ht="29.25" customHeight="1" x14ac:dyDescent="0.2">
      <c r="A36" s="748" t="s">
        <v>31</v>
      </c>
      <c r="B36" s="749">
        <v>26</v>
      </c>
      <c r="C36" s="750">
        <v>1</v>
      </c>
      <c r="D36" s="751">
        <v>27</v>
      </c>
      <c r="E36" s="752">
        <v>23</v>
      </c>
      <c r="F36" s="753">
        <v>1</v>
      </c>
      <c r="G36" s="754">
        <v>24</v>
      </c>
      <c r="H36" s="755">
        <v>88.461538461538453</v>
      </c>
      <c r="I36" s="995">
        <v>100</v>
      </c>
      <c r="J36" s="756">
        <v>88.888888888888886</v>
      </c>
      <c r="K36" s="749">
        <v>5</v>
      </c>
      <c r="L36" s="750">
        <v>0</v>
      </c>
      <c r="M36" s="751">
        <v>5</v>
      </c>
      <c r="N36" s="757">
        <v>18</v>
      </c>
      <c r="O36" s="750">
        <v>1</v>
      </c>
      <c r="P36" s="751">
        <v>19</v>
      </c>
      <c r="Q36" s="757">
        <v>0</v>
      </c>
      <c r="R36" s="750">
        <v>0</v>
      </c>
      <c r="S36" s="751">
        <v>0</v>
      </c>
      <c r="T36" s="758">
        <v>0</v>
      </c>
      <c r="U36" s="759">
        <v>0</v>
      </c>
      <c r="V36" s="760">
        <v>0</v>
      </c>
      <c r="W36" s="758">
        <v>0</v>
      </c>
      <c r="X36" s="759">
        <v>0</v>
      </c>
      <c r="Y36" s="761">
        <v>0</v>
      </c>
      <c r="Z36" s="762">
        <v>78.260869565217391</v>
      </c>
      <c r="AA36" s="1002">
        <v>100</v>
      </c>
      <c r="AB36" s="1046">
        <v>79.166666666666657</v>
      </c>
      <c r="AC36" s="763">
        <v>0</v>
      </c>
      <c r="AD36" s="759">
        <v>0</v>
      </c>
      <c r="AE36" s="764">
        <v>0</v>
      </c>
      <c r="AF36" s="740">
        <v>0</v>
      </c>
      <c r="AG36" s="740">
        <v>0</v>
      </c>
      <c r="AH36" s="1047">
        <v>0</v>
      </c>
      <c r="AI36" s="749">
        <v>0</v>
      </c>
      <c r="AJ36" s="750">
        <v>0</v>
      </c>
      <c r="AK36" s="751">
        <v>0</v>
      </c>
      <c r="AL36" s="740" t="s">
        <v>258</v>
      </c>
      <c r="AM36" s="740" t="s">
        <v>258</v>
      </c>
      <c r="AN36" s="1025" t="s">
        <v>258</v>
      </c>
      <c r="AO36" s="749">
        <v>0</v>
      </c>
      <c r="AP36" s="750">
        <v>0</v>
      </c>
      <c r="AQ36" s="767">
        <v>0</v>
      </c>
      <c r="AR36" s="749">
        <v>0</v>
      </c>
      <c r="AS36" s="750">
        <v>0</v>
      </c>
      <c r="AT36" s="768">
        <v>0</v>
      </c>
      <c r="AU36" s="740">
        <v>0</v>
      </c>
      <c r="AV36" s="741">
        <v>0</v>
      </c>
      <c r="AW36" s="742">
        <v>0</v>
      </c>
      <c r="AX36" s="769" t="s">
        <v>258</v>
      </c>
      <c r="AY36" s="765" t="s">
        <v>258</v>
      </c>
      <c r="AZ36" s="766" t="s">
        <v>258</v>
      </c>
      <c r="BA36" s="749">
        <v>0</v>
      </c>
      <c r="BB36" s="750">
        <v>0</v>
      </c>
      <c r="BC36" s="767">
        <v>0</v>
      </c>
      <c r="BD36" s="770">
        <v>0</v>
      </c>
      <c r="BE36" s="771">
        <v>0</v>
      </c>
      <c r="BF36" s="772">
        <v>0</v>
      </c>
      <c r="BG36" s="749">
        <v>0</v>
      </c>
      <c r="BH36" s="750">
        <v>0</v>
      </c>
      <c r="BI36" s="767">
        <v>0</v>
      </c>
      <c r="BJ36" s="749">
        <v>0</v>
      </c>
      <c r="BK36" s="750">
        <v>0</v>
      </c>
      <c r="BL36" s="767">
        <v>0</v>
      </c>
      <c r="BN36" s="583"/>
      <c r="BO36" s="583"/>
    </row>
    <row r="37" spans="1:67" ht="29.25" customHeight="1" x14ac:dyDescent="0.2">
      <c r="A37" s="748" t="s">
        <v>46</v>
      </c>
      <c r="B37" s="749">
        <v>33</v>
      </c>
      <c r="C37" s="750">
        <v>2</v>
      </c>
      <c r="D37" s="751">
        <v>35</v>
      </c>
      <c r="E37" s="752">
        <v>29</v>
      </c>
      <c r="F37" s="753">
        <v>1</v>
      </c>
      <c r="G37" s="754">
        <v>30</v>
      </c>
      <c r="H37" s="755">
        <v>87.878787878787875</v>
      </c>
      <c r="I37" s="995">
        <v>50</v>
      </c>
      <c r="J37" s="756">
        <v>85.714285714285708</v>
      </c>
      <c r="K37" s="749">
        <v>3</v>
      </c>
      <c r="L37" s="750">
        <v>0</v>
      </c>
      <c r="M37" s="751">
        <v>3</v>
      </c>
      <c r="N37" s="757">
        <v>26</v>
      </c>
      <c r="O37" s="750">
        <v>1</v>
      </c>
      <c r="P37" s="751">
        <v>27</v>
      </c>
      <c r="Q37" s="757">
        <v>0</v>
      </c>
      <c r="R37" s="750">
        <v>0</v>
      </c>
      <c r="S37" s="751">
        <v>0</v>
      </c>
      <c r="T37" s="758">
        <v>0</v>
      </c>
      <c r="U37" s="759">
        <v>0</v>
      </c>
      <c r="V37" s="760">
        <v>0</v>
      </c>
      <c r="W37" s="758">
        <v>0</v>
      </c>
      <c r="X37" s="759">
        <v>0</v>
      </c>
      <c r="Y37" s="761">
        <v>0</v>
      </c>
      <c r="Z37" s="762">
        <v>89.65517241379311</v>
      </c>
      <c r="AA37" s="1002">
        <v>100</v>
      </c>
      <c r="AB37" s="1046">
        <v>90</v>
      </c>
      <c r="AC37" s="763">
        <v>0</v>
      </c>
      <c r="AD37" s="759">
        <v>0</v>
      </c>
      <c r="AE37" s="764">
        <v>0</v>
      </c>
      <c r="AF37" s="740">
        <v>0</v>
      </c>
      <c r="AG37" s="740">
        <v>0</v>
      </c>
      <c r="AH37" s="1047">
        <v>0</v>
      </c>
      <c r="AI37" s="749">
        <v>0</v>
      </c>
      <c r="AJ37" s="750">
        <v>0</v>
      </c>
      <c r="AK37" s="751">
        <v>0</v>
      </c>
      <c r="AL37" s="740" t="s">
        <v>258</v>
      </c>
      <c r="AM37" s="740" t="s">
        <v>258</v>
      </c>
      <c r="AN37" s="1025" t="s">
        <v>258</v>
      </c>
      <c r="AO37" s="749">
        <v>0</v>
      </c>
      <c r="AP37" s="750">
        <v>0</v>
      </c>
      <c r="AQ37" s="767">
        <v>0</v>
      </c>
      <c r="AR37" s="749">
        <v>0</v>
      </c>
      <c r="AS37" s="750">
        <v>0</v>
      </c>
      <c r="AT37" s="768">
        <v>0</v>
      </c>
      <c r="AU37" s="740">
        <v>0</v>
      </c>
      <c r="AV37" s="741">
        <v>0</v>
      </c>
      <c r="AW37" s="742">
        <v>0</v>
      </c>
      <c r="AX37" s="769" t="s">
        <v>258</v>
      </c>
      <c r="AY37" s="765" t="s">
        <v>258</v>
      </c>
      <c r="AZ37" s="766" t="s">
        <v>258</v>
      </c>
      <c r="BA37" s="749">
        <v>0</v>
      </c>
      <c r="BB37" s="750">
        <v>0</v>
      </c>
      <c r="BC37" s="767">
        <v>0</v>
      </c>
      <c r="BD37" s="770">
        <v>0</v>
      </c>
      <c r="BE37" s="771">
        <v>0</v>
      </c>
      <c r="BF37" s="772">
        <v>0</v>
      </c>
      <c r="BG37" s="749">
        <v>0</v>
      </c>
      <c r="BH37" s="750">
        <v>0</v>
      </c>
      <c r="BI37" s="767">
        <v>0</v>
      </c>
      <c r="BJ37" s="749">
        <v>0</v>
      </c>
      <c r="BK37" s="750">
        <v>0</v>
      </c>
      <c r="BL37" s="767">
        <v>0</v>
      </c>
      <c r="BN37" s="583"/>
      <c r="BO37" s="583"/>
    </row>
    <row r="38" spans="1:67" ht="29.25" customHeight="1" x14ac:dyDescent="0.2">
      <c r="A38" s="748" t="s">
        <v>47</v>
      </c>
      <c r="B38" s="749">
        <v>21</v>
      </c>
      <c r="C38" s="750">
        <v>3</v>
      </c>
      <c r="D38" s="751">
        <v>24</v>
      </c>
      <c r="E38" s="752">
        <v>21</v>
      </c>
      <c r="F38" s="753">
        <v>3</v>
      </c>
      <c r="G38" s="754">
        <v>24</v>
      </c>
      <c r="H38" s="755">
        <v>100</v>
      </c>
      <c r="I38" s="995">
        <v>100</v>
      </c>
      <c r="J38" s="756">
        <v>100</v>
      </c>
      <c r="K38" s="749">
        <v>0</v>
      </c>
      <c r="L38" s="750">
        <v>0</v>
      </c>
      <c r="M38" s="751">
        <v>0</v>
      </c>
      <c r="N38" s="757">
        <v>21</v>
      </c>
      <c r="O38" s="750">
        <v>3</v>
      </c>
      <c r="P38" s="751">
        <v>24</v>
      </c>
      <c r="Q38" s="757">
        <v>0</v>
      </c>
      <c r="R38" s="750">
        <v>0</v>
      </c>
      <c r="S38" s="751">
        <v>0</v>
      </c>
      <c r="T38" s="758">
        <v>0</v>
      </c>
      <c r="U38" s="759">
        <v>0</v>
      </c>
      <c r="V38" s="760">
        <v>0</v>
      </c>
      <c r="W38" s="758">
        <v>0</v>
      </c>
      <c r="X38" s="759">
        <v>0</v>
      </c>
      <c r="Y38" s="761">
        <v>0</v>
      </c>
      <c r="Z38" s="762">
        <v>100</v>
      </c>
      <c r="AA38" s="1002">
        <v>100</v>
      </c>
      <c r="AB38" s="1046">
        <v>100</v>
      </c>
      <c r="AC38" s="763">
        <v>0</v>
      </c>
      <c r="AD38" s="759">
        <v>0</v>
      </c>
      <c r="AE38" s="764">
        <v>0</v>
      </c>
      <c r="AF38" s="740">
        <v>0</v>
      </c>
      <c r="AG38" s="740">
        <v>0</v>
      </c>
      <c r="AH38" s="1047">
        <v>0</v>
      </c>
      <c r="AI38" s="749">
        <v>0</v>
      </c>
      <c r="AJ38" s="750">
        <v>0</v>
      </c>
      <c r="AK38" s="751">
        <v>0</v>
      </c>
      <c r="AL38" s="740" t="s">
        <v>258</v>
      </c>
      <c r="AM38" s="740" t="s">
        <v>258</v>
      </c>
      <c r="AN38" s="1025" t="s">
        <v>258</v>
      </c>
      <c r="AO38" s="749">
        <v>0</v>
      </c>
      <c r="AP38" s="750">
        <v>0</v>
      </c>
      <c r="AQ38" s="767">
        <v>0</v>
      </c>
      <c r="AR38" s="749">
        <v>0</v>
      </c>
      <c r="AS38" s="750">
        <v>0</v>
      </c>
      <c r="AT38" s="768">
        <v>0</v>
      </c>
      <c r="AU38" s="740">
        <v>0</v>
      </c>
      <c r="AV38" s="741">
        <v>0</v>
      </c>
      <c r="AW38" s="742">
        <v>0</v>
      </c>
      <c r="AX38" s="769" t="s">
        <v>258</v>
      </c>
      <c r="AY38" s="765" t="s">
        <v>258</v>
      </c>
      <c r="AZ38" s="766" t="s">
        <v>258</v>
      </c>
      <c r="BA38" s="749">
        <v>0</v>
      </c>
      <c r="BB38" s="750">
        <v>0</v>
      </c>
      <c r="BC38" s="767">
        <v>0</v>
      </c>
      <c r="BD38" s="770">
        <v>0</v>
      </c>
      <c r="BE38" s="771">
        <v>0</v>
      </c>
      <c r="BF38" s="772">
        <v>0</v>
      </c>
      <c r="BG38" s="749">
        <v>0</v>
      </c>
      <c r="BH38" s="750">
        <v>0</v>
      </c>
      <c r="BI38" s="767">
        <v>0</v>
      </c>
      <c r="BJ38" s="749">
        <v>0</v>
      </c>
      <c r="BK38" s="750">
        <v>0</v>
      </c>
      <c r="BL38" s="767">
        <v>0</v>
      </c>
      <c r="BN38" s="583"/>
      <c r="BO38" s="583"/>
    </row>
    <row r="39" spans="1:67" ht="29.25" customHeight="1" x14ac:dyDescent="0.2">
      <c r="A39" s="748" t="s">
        <v>48</v>
      </c>
      <c r="B39" s="792">
        <v>25</v>
      </c>
      <c r="C39" s="793">
        <v>0</v>
      </c>
      <c r="D39" s="751">
        <v>25</v>
      </c>
      <c r="E39" s="794">
        <v>25</v>
      </c>
      <c r="F39" s="795">
        <v>0</v>
      </c>
      <c r="G39" s="754">
        <v>25</v>
      </c>
      <c r="H39" s="755">
        <v>100</v>
      </c>
      <c r="I39" s="995" t="s">
        <v>258</v>
      </c>
      <c r="J39" s="756">
        <v>100</v>
      </c>
      <c r="K39" s="792">
        <v>4</v>
      </c>
      <c r="L39" s="793">
        <v>0</v>
      </c>
      <c r="M39" s="751">
        <v>4</v>
      </c>
      <c r="N39" s="796">
        <v>21</v>
      </c>
      <c r="O39" s="793">
        <v>0</v>
      </c>
      <c r="P39" s="751">
        <v>21</v>
      </c>
      <c r="Q39" s="796">
        <v>0</v>
      </c>
      <c r="R39" s="793">
        <v>0</v>
      </c>
      <c r="S39" s="751">
        <v>0</v>
      </c>
      <c r="T39" s="797">
        <v>0</v>
      </c>
      <c r="U39" s="798">
        <v>0</v>
      </c>
      <c r="V39" s="760">
        <v>0</v>
      </c>
      <c r="W39" s="797">
        <v>0</v>
      </c>
      <c r="X39" s="798">
        <v>0</v>
      </c>
      <c r="Y39" s="761">
        <v>0</v>
      </c>
      <c r="Z39" s="762">
        <v>84</v>
      </c>
      <c r="AA39" s="1002" t="s">
        <v>258</v>
      </c>
      <c r="AB39" s="1046">
        <v>84</v>
      </c>
      <c r="AC39" s="799">
        <v>0</v>
      </c>
      <c r="AD39" s="798">
        <v>0</v>
      </c>
      <c r="AE39" s="764">
        <v>0</v>
      </c>
      <c r="AF39" s="740">
        <v>0</v>
      </c>
      <c r="AG39" s="740" t="s">
        <v>258</v>
      </c>
      <c r="AH39" s="1047">
        <v>0</v>
      </c>
      <c r="AI39" s="749">
        <v>0</v>
      </c>
      <c r="AJ39" s="750">
        <v>0</v>
      </c>
      <c r="AK39" s="751">
        <v>0</v>
      </c>
      <c r="AL39" s="740" t="s">
        <v>258</v>
      </c>
      <c r="AM39" s="740" t="s">
        <v>258</v>
      </c>
      <c r="AN39" s="1025" t="s">
        <v>258</v>
      </c>
      <c r="AO39" s="792">
        <v>0</v>
      </c>
      <c r="AP39" s="793">
        <v>0</v>
      </c>
      <c r="AQ39" s="767">
        <v>0</v>
      </c>
      <c r="AR39" s="792">
        <v>0</v>
      </c>
      <c r="AS39" s="793">
        <v>0</v>
      </c>
      <c r="AT39" s="768">
        <v>0</v>
      </c>
      <c r="AU39" s="740">
        <v>0</v>
      </c>
      <c r="AV39" s="741" t="s">
        <v>258</v>
      </c>
      <c r="AW39" s="742">
        <v>0</v>
      </c>
      <c r="AX39" s="769" t="s">
        <v>258</v>
      </c>
      <c r="AY39" s="765" t="s">
        <v>258</v>
      </c>
      <c r="AZ39" s="766" t="s">
        <v>258</v>
      </c>
      <c r="BA39" s="792">
        <v>0</v>
      </c>
      <c r="BB39" s="793">
        <v>0</v>
      </c>
      <c r="BC39" s="767">
        <v>0</v>
      </c>
      <c r="BD39" s="800">
        <v>0</v>
      </c>
      <c r="BE39" s="801">
        <v>0</v>
      </c>
      <c r="BF39" s="772">
        <v>0</v>
      </c>
      <c r="BG39" s="792">
        <v>0</v>
      </c>
      <c r="BH39" s="793">
        <v>0</v>
      </c>
      <c r="BI39" s="767">
        <v>0</v>
      </c>
      <c r="BJ39" s="792">
        <v>0</v>
      </c>
      <c r="BK39" s="793">
        <v>0</v>
      </c>
      <c r="BL39" s="767">
        <v>0</v>
      </c>
      <c r="BN39" s="583"/>
      <c r="BO39" s="583"/>
    </row>
    <row r="40" spans="1:67" ht="29.25" customHeight="1" x14ac:dyDescent="0.2">
      <c r="A40" s="748" t="s">
        <v>49</v>
      </c>
      <c r="B40" s="792">
        <v>63</v>
      </c>
      <c r="C40" s="793">
        <v>2</v>
      </c>
      <c r="D40" s="751">
        <v>65</v>
      </c>
      <c r="E40" s="794">
        <v>55</v>
      </c>
      <c r="F40" s="795">
        <v>2</v>
      </c>
      <c r="G40" s="754">
        <v>57</v>
      </c>
      <c r="H40" s="755">
        <v>87.301587301587304</v>
      </c>
      <c r="I40" s="995">
        <v>100</v>
      </c>
      <c r="J40" s="756">
        <v>87.692307692307693</v>
      </c>
      <c r="K40" s="792">
        <v>9</v>
      </c>
      <c r="L40" s="793">
        <v>0</v>
      </c>
      <c r="M40" s="751">
        <v>9</v>
      </c>
      <c r="N40" s="796">
        <v>46</v>
      </c>
      <c r="O40" s="793">
        <v>2</v>
      </c>
      <c r="P40" s="751">
        <v>48</v>
      </c>
      <c r="Q40" s="796">
        <v>0</v>
      </c>
      <c r="R40" s="793">
        <v>0</v>
      </c>
      <c r="S40" s="751">
        <v>0</v>
      </c>
      <c r="T40" s="797">
        <v>0</v>
      </c>
      <c r="U40" s="798">
        <v>0</v>
      </c>
      <c r="V40" s="760">
        <v>0</v>
      </c>
      <c r="W40" s="797">
        <v>0</v>
      </c>
      <c r="X40" s="798">
        <v>0</v>
      </c>
      <c r="Y40" s="761">
        <v>0</v>
      </c>
      <c r="Z40" s="762">
        <v>83.636363636363626</v>
      </c>
      <c r="AA40" s="1002">
        <v>100</v>
      </c>
      <c r="AB40" s="1046">
        <v>84.210526315789465</v>
      </c>
      <c r="AC40" s="799">
        <v>0</v>
      </c>
      <c r="AD40" s="798">
        <v>0</v>
      </c>
      <c r="AE40" s="764">
        <v>0</v>
      </c>
      <c r="AF40" s="740">
        <v>0</v>
      </c>
      <c r="AG40" s="740">
        <v>0</v>
      </c>
      <c r="AH40" s="1047">
        <v>0</v>
      </c>
      <c r="AI40" s="749">
        <v>0</v>
      </c>
      <c r="AJ40" s="750">
        <v>0</v>
      </c>
      <c r="AK40" s="751">
        <v>0</v>
      </c>
      <c r="AL40" s="740" t="s">
        <v>258</v>
      </c>
      <c r="AM40" s="740" t="s">
        <v>258</v>
      </c>
      <c r="AN40" s="1025" t="s">
        <v>258</v>
      </c>
      <c r="AO40" s="792">
        <v>0</v>
      </c>
      <c r="AP40" s="793">
        <v>0</v>
      </c>
      <c r="AQ40" s="767">
        <v>0</v>
      </c>
      <c r="AR40" s="792">
        <v>0</v>
      </c>
      <c r="AS40" s="793">
        <v>0</v>
      </c>
      <c r="AT40" s="768">
        <v>0</v>
      </c>
      <c r="AU40" s="740">
        <v>0</v>
      </c>
      <c r="AV40" s="741">
        <v>0</v>
      </c>
      <c r="AW40" s="742">
        <v>0</v>
      </c>
      <c r="AX40" s="769" t="s">
        <v>258</v>
      </c>
      <c r="AY40" s="765" t="s">
        <v>258</v>
      </c>
      <c r="AZ40" s="766" t="s">
        <v>258</v>
      </c>
      <c r="BA40" s="792">
        <v>0</v>
      </c>
      <c r="BB40" s="793">
        <v>0</v>
      </c>
      <c r="BC40" s="767">
        <v>0</v>
      </c>
      <c r="BD40" s="800">
        <v>0</v>
      </c>
      <c r="BE40" s="801">
        <v>0</v>
      </c>
      <c r="BF40" s="772">
        <v>0</v>
      </c>
      <c r="BG40" s="792">
        <v>0</v>
      </c>
      <c r="BH40" s="793">
        <v>0</v>
      </c>
      <c r="BI40" s="767">
        <v>0</v>
      </c>
      <c r="BJ40" s="792">
        <v>0</v>
      </c>
      <c r="BK40" s="793">
        <v>0</v>
      </c>
      <c r="BL40" s="767">
        <v>0</v>
      </c>
      <c r="BN40" s="583"/>
      <c r="BO40" s="583"/>
    </row>
    <row r="41" spans="1:67" s="1130" customFormat="1" ht="29.25" customHeight="1" x14ac:dyDescent="0.2">
      <c r="A41" s="387" t="s">
        <v>222</v>
      </c>
      <c r="B41" s="388">
        <v>264</v>
      </c>
      <c r="C41" s="389">
        <v>18</v>
      </c>
      <c r="D41" s="393">
        <v>282</v>
      </c>
      <c r="E41" s="395">
        <v>249</v>
      </c>
      <c r="F41" s="389">
        <v>17</v>
      </c>
      <c r="G41" s="393">
        <v>266</v>
      </c>
      <c r="H41" s="956">
        <v>94.318181818181827</v>
      </c>
      <c r="I41" s="997">
        <v>94.444444444444443</v>
      </c>
      <c r="J41" s="998">
        <v>94.326241134751783</v>
      </c>
      <c r="K41" s="388">
        <v>38</v>
      </c>
      <c r="L41" s="389">
        <v>1</v>
      </c>
      <c r="M41" s="393">
        <v>39</v>
      </c>
      <c r="N41" s="395">
        <v>211</v>
      </c>
      <c r="O41" s="389">
        <v>16</v>
      </c>
      <c r="P41" s="393">
        <v>227</v>
      </c>
      <c r="Q41" s="395">
        <v>0</v>
      </c>
      <c r="R41" s="389">
        <v>0</v>
      </c>
      <c r="S41" s="393">
        <v>0</v>
      </c>
      <c r="T41" s="395">
        <v>0</v>
      </c>
      <c r="U41" s="389">
        <v>0</v>
      </c>
      <c r="V41" s="393">
        <v>0</v>
      </c>
      <c r="W41" s="395">
        <v>0</v>
      </c>
      <c r="X41" s="389">
        <v>0</v>
      </c>
      <c r="Y41" s="390">
        <v>0</v>
      </c>
      <c r="Z41" s="960">
        <v>84.738955823293168</v>
      </c>
      <c r="AA41" s="1003">
        <v>94.117647058823522</v>
      </c>
      <c r="AB41" s="1004">
        <v>85.338345864661662</v>
      </c>
      <c r="AC41" s="388">
        <v>0</v>
      </c>
      <c r="AD41" s="389">
        <v>0</v>
      </c>
      <c r="AE41" s="391">
        <v>0</v>
      </c>
      <c r="AF41" s="961">
        <v>0</v>
      </c>
      <c r="AG41" s="961">
        <v>0</v>
      </c>
      <c r="AH41" s="1029">
        <v>0</v>
      </c>
      <c r="AI41" s="388">
        <v>0</v>
      </c>
      <c r="AJ41" s="389">
        <v>0</v>
      </c>
      <c r="AK41" s="393">
        <v>0</v>
      </c>
      <c r="AL41" s="961" t="s">
        <v>258</v>
      </c>
      <c r="AM41" s="961" t="s">
        <v>258</v>
      </c>
      <c r="AN41" s="1026" t="s">
        <v>258</v>
      </c>
      <c r="AO41" s="388">
        <v>0</v>
      </c>
      <c r="AP41" s="389">
        <v>0</v>
      </c>
      <c r="AQ41" s="390">
        <v>0</v>
      </c>
      <c r="AR41" s="388">
        <v>0</v>
      </c>
      <c r="AS41" s="389">
        <v>0</v>
      </c>
      <c r="AT41" s="391">
        <v>0</v>
      </c>
      <c r="AU41" s="1009">
        <v>0</v>
      </c>
      <c r="AV41" s="1010">
        <v>0</v>
      </c>
      <c r="AW41" s="1011">
        <v>0</v>
      </c>
      <c r="AX41" s="1021" t="s">
        <v>258</v>
      </c>
      <c r="AY41" s="1022" t="s">
        <v>258</v>
      </c>
      <c r="AZ41" s="1023" t="s">
        <v>258</v>
      </c>
      <c r="BA41" s="388">
        <v>0</v>
      </c>
      <c r="BB41" s="389">
        <v>0</v>
      </c>
      <c r="BC41" s="390">
        <v>0</v>
      </c>
      <c r="BD41" s="388">
        <v>0</v>
      </c>
      <c r="BE41" s="389">
        <v>0</v>
      </c>
      <c r="BF41" s="390">
        <v>0</v>
      </c>
      <c r="BG41" s="388">
        <v>0</v>
      </c>
      <c r="BH41" s="389">
        <v>0</v>
      </c>
      <c r="BI41" s="390">
        <v>0</v>
      </c>
      <c r="BJ41" s="388">
        <v>0</v>
      </c>
      <c r="BK41" s="389">
        <v>0</v>
      </c>
      <c r="BL41" s="390">
        <v>0</v>
      </c>
      <c r="BM41" s="1133"/>
    </row>
    <row r="42" spans="1:67" ht="29.25" customHeight="1" x14ac:dyDescent="0.2">
      <c r="A42" s="748" t="s">
        <v>30</v>
      </c>
      <c r="B42" s="749">
        <v>29</v>
      </c>
      <c r="C42" s="750">
        <v>0</v>
      </c>
      <c r="D42" s="751">
        <v>29</v>
      </c>
      <c r="E42" s="752">
        <v>28</v>
      </c>
      <c r="F42" s="753">
        <v>0</v>
      </c>
      <c r="G42" s="754">
        <v>28</v>
      </c>
      <c r="H42" s="755">
        <v>96.551724137931032</v>
      </c>
      <c r="I42" s="995" t="s">
        <v>258</v>
      </c>
      <c r="J42" s="756">
        <v>96.551724137931032</v>
      </c>
      <c r="K42" s="749">
        <v>3</v>
      </c>
      <c r="L42" s="750">
        <v>0</v>
      </c>
      <c r="M42" s="751">
        <v>3</v>
      </c>
      <c r="N42" s="757">
        <v>25</v>
      </c>
      <c r="O42" s="750">
        <v>0</v>
      </c>
      <c r="P42" s="751">
        <v>25</v>
      </c>
      <c r="Q42" s="757">
        <v>0</v>
      </c>
      <c r="R42" s="750">
        <v>0</v>
      </c>
      <c r="S42" s="751">
        <v>0</v>
      </c>
      <c r="T42" s="758">
        <v>0</v>
      </c>
      <c r="U42" s="759">
        <v>0</v>
      </c>
      <c r="V42" s="760">
        <v>0</v>
      </c>
      <c r="W42" s="758">
        <v>0</v>
      </c>
      <c r="X42" s="759">
        <v>0</v>
      </c>
      <c r="Y42" s="761">
        <v>0</v>
      </c>
      <c r="Z42" s="762">
        <v>89.285714285714292</v>
      </c>
      <c r="AA42" s="1002" t="s">
        <v>258</v>
      </c>
      <c r="AB42" s="1046">
        <v>89.285714285714292</v>
      </c>
      <c r="AC42" s="763">
        <v>0</v>
      </c>
      <c r="AD42" s="759">
        <v>0</v>
      </c>
      <c r="AE42" s="764">
        <v>0</v>
      </c>
      <c r="AF42" s="740">
        <v>0</v>
      </c>
      <c r="AG42" s="740" t="s">
        <v>258</v>
      </c>
      <c r="AH42" s="1047">
        <v>0</v>
      </c>
      <c r="AI42" s="749">
        <v>0</v>
      </c>
      <c r="AJ42" s="750">
        <v>0</v>
      </c>
      <c r="AK42" s="751">
        <v>0</v>
      </c>
      <c r="AL42" s="740" t="s">
        <v>258</v>
      </c>
      <c r="AM42" s="740" t="s">
        <v>258</v>
      </c>
      <c r="AN42" s="1025" t="s">
        <v>258</v>
      </c>
      <c r="AO42" s="749">
        <v>0</v>
      </c>
      <c r="AP42" s="750">
        <v>0</v>
      </c>
      <c r="AQ42" s="767">
        <v>0</v>
      </c>
      <c r="AR42" s="749">
        <v>0</v>
      </c>
      <c r="AS42" s="750">
        <v>0</v>
      </c>
      <c r="AT42" s="768">
        <v>0</v>
      </c>
      <c r="AU42" s="740">
        <v>0</v>
      </c>
      <c r="AV42" s="741" t="s">
        <v>258</v>
      </c>
      <c r="AW42" s="742">
        <v>0</v>
      </c>
      <c r="AX42" s="1015" t="s">
        <v>258</v>
      </c>
      <c r="AY42" s="1016" t="s">
        <v>258</v>
      </c>
      <c r="AZ42" s="1013" t="s">
        <v>258</v>
      </c>
      <c r="BA42" s="749">
        <v>0</v>
      </c>
      <c r="BB42" s="750">
        <v>0</v>
      </c>
      <c r="BC42" s="767">
        <v>0</v>
      </c>
      <c r="BD42" s="770">
        <v>0</v>
      </c>
      <c r="BE42" s="771">
        <v>0</v>
      </c>
      <c r="BF42" s="772">
        <v>0</v>
      </c>
      <c r="BG42" s="749">
        <v>0</v>
      </c>
      <c r="BH42" s="750">
        <v>0</v>
      </c>
      <c r="BI42" s="767">
        <v>0</v>
      </c>
      <c r="BJ42" s="749">
        <v>0</v>
      </c>
      <c r="BK42" s="750">
        <v>0</v>
      </c>
      <c r="BL42" s="767">
        <v>0</v>
      </c>
      <c r="BN42" s="583"/>
      <c r="BO42" s="583"/>
    </row>
    <row r="43" spans="1:67" ht="29.25" customHeight="1" x14ac:dyDescent="0.2">
      <c r="A43" s="748" t="s">
        <v>50</v>
      </c>
      <c r="B43" s="792">
        <v>10</v>
      </c>
      <c r="C43" s="793">
        <v>0</v>
      </c>
      <c r="D43" s="751">
        <v>10</v>
      </c>
      <c r="E43" s="794">
        <v>10</v>
      </c>
      <c r="F43" s="795">
        <v>0</v>
      </c>
      <c r="G43" s="754">
        <v>10</v>
      </c>
      <c r="H43" s="755">
        <v>100</v>
      </c>
      <c r="I43" s="995" t="s">
        <v>258</v>
      </c>
      <c r="J43" s="756">
        <v>100</v>
      </c>
      <c r="K43" s="792">
        <v>1</v>
      </c>
      <c r="L43" s="793">
        <v>0</v>
      </c>
      <c r="M43" s="751">
        <v>1</v>
      </c>
      <c r="N43" s="796">
        <v>9</v>
      </c>
      <c r="O43" s="793">
        <v>0</v>
      </c>
      <c r="P43" s="751">
        <v>9</v>
      </c>
      <c r="Q43" s="796">
        <v>0</v>
      </c>
      <c r="R43" s="793">
        <v>0</v>
      </c>
      <c r="S43" s="751">
        <v>0</v>
      </c>
      <c r="T43" s="797">
        <v>0</v>
      </c>
      <c r="U43" s="798">
        <v>0</v>
      </c>
      <c r="V43" s="760">
        <v>0</v>
      </c>
      <c r="W43" s="797">
        <v>0</v>
      </c>
      <c r="X43" s="798">
        <v>0</v>
      </c>
      <c r="Y43" s="761">
        <v>0</v>
      </c>
      <c r="Z43" s="762">
        <v>90</v>
      </c>
      <c r="AA43" s="1002" t="s">
        <v>258</v>
      </c>
      <c r="AB43" s="1046">
        <v>90</v>
      </c>
      <c r="AC43" s="799">
        <v>0</v>
      </c>
      <c r="AD43" s="798">
        <v>0</v>
      </c>
      <c r="AE43" s="764">
        <v>0</v>
      </c>
      <c r="AF43" s="740">
        <v>0</v>
      </c>
      <c r="AG43" s="740" t="s">
        <v>258</v>
      </c>
      <c r="AH43" s="1047">
        <v>0</v>
      </c>
      <c r="AI43" s="749">
        <v>0</v>
      </c>
      <c r="AJ43" s="750">
        <v>0</v>
      </c>
      <c r="AK43" s="751">
        <v>0</v>
      </c>
      <c r="AL43" s="740" t="s">
        <v>258</v>
      </c>
      <c r="AM43" s="740" t="s">
        <v>258</v>
      </c>
      <c r="AN43" s="1025" t="s">
        <v>258</v>
      </c>
      <c r="AO43" s="792">
        <v>0</v>
      </c>
      <c r="AP43" s="793">
        <v>0</v>
      </c>
      <c r="AQ43" s="767">
        <v>0</v>
      </c>
      <c r="AR43" s="792">
        <v>0</v>
      </c>
      <c r="AS43" s="793">
        <v>0</v>
      </c>
      <c r="AT43" s="768">
        <v>0</v>
      </c>
      <c r="AU43" s="740">
        <v>0</v>
      </c>
      <c r="AV43" s="741" t="s">
        <v>258</v>
      </c>
      <c r="AW43" s="742">
        <v>0</v>
      </c>
      <c r="AX43" s="1015" t="s">
        <v>258</v>
      </c>
      <c r="AY43" s="1016" t="s">
        <v>258</v>
      </c>
      <c r="AZ43" s="1013" t="s">
        <v>258</v>
      </c>
      <c r="BA43" s="792">
        <v>0</v>
      </c>
      <c r="BB43" s="793">
        <v>0</v>
      </c>
      <c r="BC43" s="767">
        <v>0</v>
      </c>
      <c r="BD43" s="800">
        <v>0</v>
      </c>
      <c r="BE43" s="801">
        <v>0</v>
      </c>
      <c r="BF43" s="772">
        <v>0</v>
      </c>
      <c r="BG43" s="792">
        <v>0</v>
      </c>
      <c r="BH43" s="793">
        <v>0</v>
      </c>
      <c r="BI43" s="767">
        <v>0</v>
      </c>
      <c r="BJ43" s="792">
        <v>0</v>
      </c>
      <c r="BK43" s="793">
        <v>0</v>
      </c>
      <c r="BL43" s="767">
        <v>0</v>
      </c>
      <c r="BN43" s="583"/>
      <c r="BO43" s="583"/>
    </row>
    <row r="44" spans="1:67" ht="29.25" customHeight="1" x14ac:dyDescent="0.2">
      <c r="A44" s="748" t="s">
        <v>51</v>
      </c>
      <c r="B44" s="792">
        <v>25</v>
      </c>
      <c r="C44" s="793">
        <v>1</v>
      </c>
      <c r="D44" s="751">
        <v>26</v>
      </c>
      <c r="E44" s="794">
        <v>20</v>
      </c>
      <c r="F44" s="795">
        <v>0</v>
      </c>
      <c r="G44" s="754">
        <v>20</v>
      </c>
      <c r="H44" s="755">
        <v>80</v>
      </c>
      <c r="I44" s="995">
        <v>0</v>
      </c>
      <c r="J44" s="756">
        <v>76.923076923076934</v>
      </c>
      <c r="K44" s="792">
        <v>7</v>
      </c>
      <c r="L44" s="793">
        <v>0</v>
      </c>
      <c r="M44" s="751">
        <v>7</v>
      </c>
      <c r="N44" s="796">
        <v>13</v>
      </c>
      <c r="O44" s="793">
        <v>0</v>
      </c>
      <c r="P44" s="751">
        <v>13</v>
      </c>
      <c r="Q44" s="796">
        <v>0</v>
      </c>
      <c r="R44" s="793">
        <v>0</v>
      </c>
      <c r="S44" s="751">
        <v>0</v>
      </c>
      <c r="T44" s="797">
        <v>0</v>
      </c>
      <c r="U44" s="798">
        <v>0</v>
      </c>
      <c r="V44" s="760">
        <v>0</v>
      </c>
      <c r="W44" s="797">
        <v>0</v>
      </c>
      <c r="X44" s="798">
        <v>0</v>
      </c>
      <c r="Y44" s="761">
        <v>0</v>
      </c>
      <c r="Z44" s="762">
        <v>65</v>
      </c>
      <c r="AA44" s="1002" t="s">
        <v>258</v>
      </c>
      <c r="AB44" s="1046">
        <v>65</v>
      </c>
      <c r="AC44" s="799">
        <v>0</v>
      </c>
      <c r="AD44" s="798">
        <v>0</v>
      </c>
      <c r="AE44" s="764">
        <v>0</v>
      </c>
      <c r="AF44" s="740">
        <v>0</v>
      </c>
      <c r="AG44" s="740" t="s">
        <v>258</v>
      </c>
      <c r="AH44" s="1047">
        <v>0</v>
      </c>
      <c r="AI44" s="749">
        <v>0</v>
      </c>
      <c r="AJ44" s="750">
        <v>0</v>
      </c>
      <c r="AK44" s="751">
        <v>0</v>
      </c>
      <c r="AL44" s="740" t="s">
        <v>258</v>
      </c>
      <c r="AM44" s="740" t="s">
        <v>258</v>
      </c>
      <c r="AN44" s="1025" t="s">
        <v>258</v>
      </c>
      <c r="AO44" s="792">
        <v>0</v>
      </c>
      <c r="AP44" s="793">
        <v>0</v>
      </c>
      <c r="AQ44" s="767">
        <v>0</v>
      </c>
      <c r="AR44" s="792">
        <v>0</v>
      </c>
      <c r="AS44" s="793">
        <v>0</v>
      </c>
      <c r="AT44" s="768">
        <v>0</v>
      </c>
      <c r="AU44" s="740">
        <v>0</v>
      </c>
      <c r="AV44" s="741" t="s">
        <v>258</v>
      </c>
      <c r="AW44" s="742">
        <v>0</v>
      </c>
      <c r="AX44" s="1015" t="s">
        <v>258</v>
      </c>
      <c r="AY44" s="1016" t="s">
        <v>258</v>
      </c>
      <c r="AZ44" s="1013" t="s">
        <v>258</v>
      </c>
      <c r="BA44" s="792">
        <v>0</v>
      </c>
      <c r="BB44" s="793">
        <v>0</v>
      </c>
      <c r="BC44" s="767">
        <v>0</v>
      </c>
      <c r="BD44" s="800">
        <v>0</v>
      </c>
      <c r="BE44" s="801">
        <v>0</v>
      </c>
      <c r="BF44" s="772">
        <v>0</v>
      </c>
      <c r="BG44" s="792">
        <v>0</v>
      </c>
      <c r="BH44" s="793">
        <v>0</v>
      </c>
      <c r="BI44" s="767">
        <v>0</v>
      </c>
      <c r="BJ44" s="792">
        <v>0</v>
      </c>
      <c r="BK44" s="793">
        <v>0</v>
      </c>
      <c r="BL44" s="767">
        <v>0</v>
      </c>
      <c r="BN44" s="583"/>
      <c r="BO44" s="583"/>
    </row>
    <row r="45" spans="1:67" ht="29.25" customHeight="1" x14ac:dyDescent="0.2">
      <c r="A45" s="748" t="s">
        <v>52</v>
      </c>
      <c r="B45" s="792">
        <v>46</v>
      </c>
      <c r="C45" s="793">
        <v>0</v>
      </c>
      <c r="D45" s="751">
        <v>46</v>
      </c>
      <c r="E45" s="794">
        <v>38</v>
      </c>
      <c r="F45" s="795">
        <v>0</v>
      </c>
      <c r="G45" s="754">
        <v>38</v>
      </c>
      <c r="H45" s="755">
        <v>82.608695652173907</v>
      </c>
      <c r="I45" s="995" t="s">
        <v>258</v>
      </c>
      <c r="J45" s="756">
        <v>82.608695652173907</v>
      </c>
      <c r="K45" s="792">
        <v>13</v>
      </c>
      <c r="L45" s="793">
        <v>0</v>
      </c>
      <c r="M45" s="751">
        <v>13</v>
      </c>
      <c r="N45" s="796">
        <v>25</v>
      </c>
      <c r="O45" s="793">
        <v>0</v>
      </c>
      <c r="P45" s="751">
        <v>25</v>
      </c>
      <c r="Q45" s="796">
        <v>0</v>
      </c>
      <c r="R45" s="793">
        <v>0</v>
      </c>
      <c r="S45" s="751">
        <v>0</v>
      </c>
      <c r="T45" s="797">
        <v>0</v>
      </c>
      <c r="U45" s="798">
        <v>0</v>
      </c>
      <c r="V45" s="760">
        <v>0</v>
      </c>
      <c r="W45" s="797">
        <v>0</v>
      </c>
      <c r="X45" s="798">
        <v>0</v>
      </c>
      <c r="Y45" s="761">
        <v>0</v>
      </c>
      <c r="Z45" s="762">
        <v>65.789473684210535</v>
      </c>
      <c r="AA45" s="1002" t="s">
        <v>258</v>
      </c>
      <c r="AB45" s="1046">
        <v>65.789473684210535</v>
      </c>
      <c r="AC45" s="799">
        <v>0</v>
      </c>
      <c r="AD45" s="798">
        <v>0</v>
      </c>
      <c r="AE45" s="764">
        <v>0</v>
      </c>
      <c r="AF45" s="740">
        <v>0</v>
      </c>
      <c r="AG45" s="740" t="s">
        <v>258</v>
      </c>
      <c r="AH45" s="1047">
        <v>0</v>
      </c>
      <c r="AI45" s="749">
        <v>0</v>
      </c>
      <c r="AJ45" s="750">
        <v>0</v>
      </c>
      <c r="AK45" s="751">
        <v>0</v>
      </c>
      <c r="AL45" s="740" t="s">
        <v>258</v>
      </c>
      <c r="AM45" s="740" t="s">
        <v>258</v>
      </c>
      <c r="AN45" s="1025" t="s">
        <v>258</v>
      </c>
      <c r="AO45" s="792">
        <v>0</v>
      </c>
      <c r="AP45" s="793">
        <v>0</v>
      </c>
      <c r="AQ45" s="767">
        <v>0</v>
      </c>
      <c r="AR45" s="792">
        <v>0</v>
      </c>
      <c r="AS45" s="793">
        <v>0</v>
      </c>
      <c r="AT45" s="768">
        <v>0</v>
      </c>
      <c r="AU45" s="740">
        <v>0</v>
      </c>
      <c r="AV45" s="741" t="s">
        <v>258</v>
      </c>
      <c r="AW45" s="742">
        <v>0</v>
      </c>
      <c r="AX45" s="1015" t="s">
        <v>258</v>
      </c>
      <c r="AY45" s="1016" t="s">
        <v>258</v>
      </c>
      <c r="AZ45" s="1013" t="s">
        <v>258</v>
      </c>
      <c r="BA45" s="792">
        <v>0</v>
      </c>
      <c r="BB45" s="793">
        <v>0</v>
      </c>
      <c r="BC45" s="767">
        <v>0</v>
      </c>
      <c r="BD45" s="800">
        <v>0</v>
      </c>
      <c r="BE45" s="801">
        <v>0</v>
      </c>
      <c r="BF45" s="772">
        <v>0</v>
      </c>
      <c r="BG45" s="792">
        <v>0</v>
      </c>
      <c r="BH45" s="793">
        <v>0</v>
      </c>
      <c r="BI45" s="767">
        <v>0</v>
      </c>
      <c r="BJ45" s="792">
        <v>0</v>
      </c>
      <c r="BK45" s="793">
        <v>0</v>
      </c>
      <c r="BL45" s="767">
        <v>0</v>
      </c>
      <c r="BN45" s="583"/>
      <c r="BO45" s="583"/>
    </row>
    <row r="46" spans="1:67" s="1130" customFormat="1" ht="29.25" customHeight="1" x14ac:dyDescent="0.2">
      <c r="A46" s="387" t="s">
        <v>223</v>
      </c>
      <c r="B46" s="388">
        <v>110</v>
      </c>
      <c r="C46" s="389">
        <v>1</v>
      </c>
      <c r="D46" s="393">
        <v>111</v>
      </c>
      <c r="E46" s="395">
        <v>96</v>
      </c>
      <c r="F46" s="389">
        <v>0</v>
      </c>
      <c r="G46" s="393">
        <v>96</v>
      </c>
      <c r="H46" s="956">
        <v>87.272727272727266</v>
      </c>
      <c r="I46" s="997">
        <v>0</v>
      </c>
      <c r="J46" s="998">
        <v>86.486486486486484</v>
      </c>
      <c r="K46" s="388">
        <v>24</v>
      </c>
      <c r="L46" s="389">
        <v>0</v>
      </c>
      <c r="M46" s="393">
        <v>24</v>
      </c>
      <c r="N46" s="395">
        <v>72</v>
      </c>
      <c r="O46" s="389">
        <v>0</v>
      </c>
      <c r="P46" s="393">
        <v>72</v>
      </c>
      <c r="Q46" s="395">
        <v>0</v>
      </c>
      <c r="R46" s="389">
        <v>0</v>
      </c>
      <c r="S46" s="393">
        <v>0</v>
      </c>
      <c r="T46" s="395">
        <v>0</v>
      </c>
      <c r="U46" s="389">
        <v>0</v>
      </c>
      <c r="V46" s="393">
        <v>0</v>
      </c>
      <c r="W46" s="395">
        <v>0</v>
      </c>
      <c r="X46" s="389">
        <v>0</v>
      </c>
      <c r="Y46" s="390">
        <v>0</v>
      </c>
      <c r="Z46" s="960">
        <v>75</v>
      </c>
      <c r="AA46" s="1003" t="s">
        <v>258</v>
      </c>
      <c r="AB46" s="1004">
        <v>75</v>
      </c>
      <c r="AC46" s="388">
        <v>0</v>
      </c>
      <c r="AD46" s="389">
        <v>0</v>
      </c>
      <c r="AE46" s="391">
        <v>0</v>
      </c>
      <c r="AF46" s="961">
        <v>0</v>
      </c>
      <c r="AG46" s="961" t="s">
        <v>258</v>
      </c>
      <c r="AH46" s="1029">
        <v>0</v>
      </c>
      <c r="AI46" s="388">
        <v>0</v>
      </c>
      <c r="AJ46" s="389">
        <v>0</v>
      </c>
      <c r="AK46" s="393">
        <v>0</v>
      </c>
      <c r="AL46" s="969" t="s">
        <v>258</v>
      </c>
      <c r="AM46" s="969" t="s">
        <v>258</v>
      </c>
      <c r="AN46" s="1026" t="s">
        <v>258</v>
      </c>
      <c r="AO46" s="388">
        <v>0</v>
      </c>
      <c r="AP46" s="389">
        <v>0</v>
      </c>
      <c r="AQ46" s="390">
        <v>0</v>
      </c>
      <c r="AR46" s="388">
        <v>0</v>
      </c>
      <c r="AS46" s="389">
        <v>0</v>
      </c>
      <c r="AT46" s="391">
        <v>0</v>
      </c>
      <c r="AU46" s="1009">
        <v>0</v>
      </c>
      <c r="AV46" s="1010" t="s">
        <v>258</v>
      </c>
      <c r="AW46" s="1011">
        <v>0</v>
      </c>
      <c r="AX46" s="1017" t="s">
        <v>258</v>
      </c>
      <c r="AY46" s="1018" t="s">
        <v>258</v>
      </c>
      <c r="AZ46" s="1020" t="s">
        <v>258</v>
      </c>
      <c r="BA46" s="388">
        <v>0</v>
      </c>
      <c r="BB46" s="389">
        <v>0</v>
      </c>
      <c r="BC46" s="390">
        <v>0</v>
      </c>
      <c r="BD46" s="388">
        <v>0</v>
      </c>
      <c r="BE46" s="389">
        <v>0</v>
      </c>
      <c r="BF46" s="390">
        <v>0</v>
      </c>
      <c r="BG46" s="388">
        <v>0</v>
      </c>
      <c r="BH46" s="389">
        <v>0</v>
      </c>
      <c r="BI46" s="390">
        <v>0</v>
      </c>
      <c r="BJ46" s="388">
        <v>0</v>
      </c>
      <c r="BK46" s="389">
        <v>0</v>
      </c>
      <c r="BL46" s="390">
        <v>0</v>
      </c>
      <c r="BM46" s="1133"/>
    </row>
    <row r="47" spans="1:67" ht="29.25" customHeight="1" x14ac:dyDescent="0.2">
      <c r="A47" s="748" t="s">
        <v>38</v>
      </c>
      <c r="B47" s="749">
        <v>72</v>
      </c>
      <c r="C47" s="750">
        <v>9</v>
      </c>
      <c r="D47" s="751">
        <v>81</v>
      </c>
      <c r="E47" s="752">
        <v>0</v>
      </c>
      <c r="F47" s="753">
        <v>0</v>
      </c>
      <c r="G47" s="754">
        <v>0</v>
      </c>
      <c r="H47" s="755">
        <v>0</v>
      </c>
      <c r="I47" s="995">
        <v>0</v>
      </c>
      <c r="J47" s="756">
        <v>0</v>
      </c>
      <c r="K47" s="749">
        <v>0</v>
      </c>
      <c r="L47" s="750">
        <v>0</v>
      </c>
      <c r="M47" s="751">
        <v>0</v>
      </c>
      <c r="N47" s="757">
        <v>0</v>
      </c>
      <c r="O47" s="750">
        <v>0</v>
      </c>
      <c r="P47" s="751">
        <v>0</v>
      </c>
      <c r="Q47" s="757">
        <v>0</v>
      </c>
      <c r="R47" s="750">
        <v>0</v>
      </c>
      <c r="S47" s="751">
        <v>0</v>
      </c>
      <c r="T47" s="758">
        <v>0</v>
      </c>
      <c r="U47" s="759">
        <v>0</v>
      </c>
      <c r="V47" s="760">
        <v>0</v>
      </c>
      <c r="W47" s="758">
        <v>0</v>
      </c>
      <c r="X47" s="759">
        <v>0</v>
      </c>
      <c r="Y47" s="761">
        <v>0</v>
      </c>
      <c r="Z47" s="762" t="s">
        <v>258</v>
      </c>
      <c r="AA47" s="1002" t="s">
        <v>258</v>
      </c>
      <c r="AB47" s="1046" t="s">
        <v>258</v>
      </c>
      <c r="AC47" s="763">
        <v>0</v>
      </c>
      <c r="AD47" s="759">
        <v>0</v>
      </c>
      <c r="AE47" s="764">
        <v>0</v>
      </c>
      <c r="AF47" s="740" t="s">
        <v>258</v>
      </c>
      <c r="AG47" s="740" t="s">
        <v>258</v>
      </c>
      <c r="AH47" s="1047" t="s">
        <v>258</v>
      </c>
      <c r="AI47" s="749">
        <v>0</v>
      </c>
      <c r="AJ47" s="750">
        <v>0</v>
      </c>
      <c r="AK47" s="751">
        <v>0</v>
      </c>
      <c r="AL47" s="740" t="s">
        <v>258</v>
      </c>
      <c r="AM47" s="740" t="s">
        <v>258</v>
      </c>
      <c r="AN47" s="1025" t="s">
        <v>258</v>
      </c>
      <c r="AO47" s="749">
        <v>0</v>
      </c>
      <c r="AP47" s="750">
        <v>0</v>
      </c>
      <c r="AQ47" s="767">
        <v>0</v>
      </c>
      <c r="AR47" s="749">
        <v>0</v>
      </c>
      <c r="AS47" s="750">
        <v>0</v>
      </c>
      <c r="AT47" s="768">
        <v>0</v>
      </c>
      <c r="AU47" s="740" t="s">
        <v>258</v>
      </c>
      <c r="AV47" s="741" t="s">
        <v>258</v>
      </c>
      <c r="AW47" s="742" t="s">
        <v>258</v>
      </c>
      <c r="AX47" s="1015" t="s">
        <v>258</v>
      </c>
      <c r="AY47" s="1016" t="s">
        <v>258</v>
      </c>
      <c r="AZ47" s="1013" t="s">
        <v>258</v>
      </c>
      <c r="BA47" s="749">
        <v>0</v>
      </c>
      <c r="BB47" s="750">
        <v>0</v>
      </c>
      <c r="BC47" s="767">
        <v>0</v>
      </c>
      <c r="BD47" s="770">
        <v>0</v>
      </c>
      <c r="BE47" s="771">
        <v>0</v>
      </c>
      <c r="BF47" s="772">
        <v>0</v>
      </c>
      <c r="BG47" s="749">
        <v>0</v>
      </c>
      <c r="BH47" s="750">
        <v>0</v>
      </c>
      <c r="BI47" s="767">
        <v>0</v>
      </c>
      <c r="BJ47" s="749">
        <v>0</v>
      </c>
      <c r="BK47" s="750">
        <v>0</v>
      </c>
      <c r="BL47" s="767">
        <v>0</v>
      </c>
      <c r="BN47" s="583"/>
      <c r="BO47" s="583"/>
    </row>
    <row r="48" spans="1:67" ht="29.25" customHeight="1" x14ac:dyDescent="0.2">
      <c r="A48" s="748" t="s">
        <v>53</v>
      </c>
      <c r="B48" s="792">
        <v>18</v>
      </c>
      <c r="C48" s="793">
        <v>0</v>
      </c>
      <c r="D48" s="751">
        <v>18</v>
      </c>
      <c r="E48" s="794">
        <v>12</v>
      </c>
      <c r="F48" s="795">
        <v>0</v>
      </c>
      <c r="G48" s="754">
        <v>12</v>
      </c>
      <c r="H48" s="755">
        <v>66.666666666666657</v>
      </c>
      <c r="I48" s="995" t="s">
        <v>258</v>
      </c>
      <c r="J48" s="756">
        <v>66.666666666666657</v>
      </c>
      <c r="K48" s="792">
        <v>2</v>
      </c>
      <c r="L48" s="793">
        <v>0</v>
      </c>
      <c r="M48" s="751">
        <v>2</v>
      </c>
      <c r="N48" s="796">
        <v>10</v>
      </c>
      <c r="O48" s="793">
        <v>0</v>
      </c>
      <c r="P48" s="751">
        <v>10</v>
      </c>
      <c r="Q48" s="796">
        <v>0</v>
      </c>
      <c r="R48" s="793">
        <v>0</v>
      </c>
      <c r="S48" s="751">
        <v>0</v>
      </c>
      <c r="T48" s="797">
        <v>0</v>
      </c>
      <c r="U48" s="798">
        <v>0</v>
      </c>
      <c r="V48" s="760">
        <v>0</v>
      </c>
      <c r="W48" s="797">
        <v>0</v>
      </c>
      <c r="X48" s="798">
        <v>0</v>
      </c>
      <c r="Y48" s="761">
        <v>0</v>
      </c>
      <c r="Z48" s="762">
        <v>83.333333333333343</v>
      </c>
      <c r="AA48" s="1002" t="s">
        <v>258</v>
      </c>
      <c r="AB48" s="1046">
        <v>83.333333333333343</v>
      </c>
      <c r="AC48" s="799">
        <v>0</v>
      </c>
      <c r="AD48" s="798">
        <v>0</v>
      </c>
      <c r="AE48" s="764">
        <v>0</v>
      </c>
      <c r="AF48" s="740">
        <v>0</v>
      </c>
      <c r="AG48" s="740" t="s">
        <v>258</v>
      </c>
      <c r="AH48" s="1047">
        <v>0</v>
      </c>
      <c r="AI48" s="749">
        <v>0</v>
      </c>
      <c r="AJ48" s="750">
        <v>0</v>
      </c>
      <c r="AK48" s="751">
        <v>0</v>
      </c>
      <c r="AL48" s="740" t="s">
        <v>258</v>
      </c>
      <c r="AM48" s="740" t="s">
        <v>258</v>
      </c>
      <c r="AN48" s="1025" t="s">
        <v>258</v>
      </c>
      <c r="AO48" s="792">
        <v>0</v>
      </c>
      <c r="AP48" s="793">
        <v>0</v>
      </c>
      <c r="AQ48" s="767">
        <v>0</v>
      </c>
      <c r="AR48" s="792">
        <v>0</v>
      </c>
      <c r="AS48" s="793">
        <v>0</v>
      </c>
      <c r="AT48" s="768">
        <v>0</v>
      </c>
      <c r="AU48" s="740">
        <v>0</v>
      </c>
      <c r="AV48" s="741" t="s">
        <v>258</v>
      </c>
      <c r="AW48" s="742">
        <v>0</v>
      </c>
      <c r="AX48" s="1015" t="s">
        <v>258</v>
      </c>
      <c r="AY48" s="1016" t="s">
        <v>258</v>
      </c>
      <c r="AZ48" s="1013" t="s">
        <v>258</v>
      </c>
      <c r="BA48" s="792">
        <v>0</v>
      </c>
      <c r="BB48" s="793">
        <v>0</v>
      </c>
      <c r="BC48" s="767">
        <v>0</v>
      </c>
      <c r="BD48" s="800">
        <v>0</v>
      </c>
      <c r="BE48" s="801">
        <v>0</v>
      </c>
      <c r="BF48" s="772">
        <v>0</v>
      </c>
      <c r="BG48" s="792">
        <v>0</v>
      </c>
      <c r="BH48" s="793">
        <v>0</v>
      </c>
      <c r="BI48" s="767">
        <v>0</v>
      </c>
      <c r="BJ48" s="792">
        <v>0</v>
      </c>
      <c r="BK48" s="793">
        <v>0</v>
      </c>
      <c r="BL48" s="767">
        <v>0</v>
      </c>
    </row>
    <row r="49" spans="1:65" ht="29.25" customHeight="1" x14ac:dyDescent="0.2">
      <c r="A49" s="748" t="s">
        <v>54</v>
      </c>
      <c r="B49" s="792">
        <v>1</v>
      </c>
      <c r="C49" s="793">
        <v>0</v>
      </c>
      <c r="D49" s="751">
        <v>1</v>
      </c>
      <c r="E49" s="794">
        <v>1</v>
      </c>
      <c r="F49" s="795">
        <v>0</v>
      </c>
      <c r="G49" s="754">
        <v>1</v>
      </c>
      <c r="H49" s="755">
        <v>100</v>
      </c>
      <c r="I49" s="995" t="s">
        <v>258</v>
      </c>
      <c r="J49" s="756">
        <v>100</v>
      </c>
      <c r="K49" s="792">
        <v>0</v>
      </c>
      <c r="L49" s="793">
        <v>0</v>
      </c>
      <c r="M49" s="751">
        <v>0</v>
      </c>
      <c r="N49" s="796">
        <v>1</v>
      </c>
      <c r="O49" s="793">
        <v>0</v>
      </c>
      <c r="P49" s="751">
        <v>1</v>
      </c>
      <c r="Q49" s="796">
        <v>0</v>
      </c>
      <c r="R49" s="793">
        <v>0</v>
      </c>
      <c r="S49" s="751">
        <v>0</v>
      </c>
      <c r="T49" s="797">
        <v>0</v>
      </c>
      <c r="U49" s="798">
        <v>0</v>
      </c>
      <c r="V49" s="760">
        <v>0</v>
      </c>
      <c r="W49" s="797">
        <v>0</v>
      </c>
      <c r="X49" s="798">
        <v>0</v>
      </c>
      <c r="Y49" s="761">
        <v>0</v>
      </c>
      <c r="Z49" s="762">
        <v>100</v>
      </c>
      <c r="AA49" s="1002" t="s">
        <v>258</v>
      </c>
      <c r="AB49" s="1046">
        <v>100</v>
      </c>
      <c r="AC49" s="799">
        <v>0</v>
      </c>
      <c r="AD49" s="798">
        <v>0</v>
      </c>
      <c r="AE49" s="764">
        <v>0</v>
      </c>
      <c r="AF49" s="740">
        <v>0</v>
      </c>
      <c r="AG49" s="740" t="s">
        <v>258</v>
      </c>
      <c r="AH49" s="1047">
        <v>0</v>
      </c>
      <c r="AI49" s="749">
        <v>0</v>
      </c>
      <c r="AJ49" s="750">
        <v>0</v>
      </c>
      <c r="AK49" s="751">
        <v>0</v>
      </c>
      <c r="AL49" s="740" t="s">
        <v>258</v>
      </c>
      <c r="AM49" s="740" t="s">
        <v>258</v>
      </c>
      <c r="AN49" s="1025" t="s">
        <v>258</v>
      </c>
      <c r="AO49" s="792">
        <v>0</v>
      </c>
      <c r="AP49" s="793">
        <v>0</v>
      </c>
      <c r="AQ49" s="767">
        <v>0</v>
      </c>
      <c r="AR49" s="792">
        <v>0</v>
      </c>
      <c r="AS49" s="793">
        <v>0</v>
      </c>
      <c r="AT49" s="768">
        <v>0</v>
      </c>
      <c r="AU49" s="740">
        <v>0</v>
      </c>
      <c r="AV49" s="741" t="s">
        <v>258</v>
      </c>
      <c r="AW49" s="742">
        <v>0</v>
      </c>
      <c r="AX49" s="1015" t="s">
        <v>258</v>
      </c>
      <c r="AY49" s="1016" t="s">
        <v>258</v>
      </c>
      <c r="AZ49" s="1013" t="s">
        <v>258</v>
      </c>
      <c r="BA49" s="792">
        <v>0</v>
      </c>
      <c r="BB49" s="793">
        <v>0</v>
      </c>
      <c r="BC49" s="767">
        <v>0</v>
      </c>
      <c r="BD49" s="800">
        <v>0</v>
      </c>
      <c r="BE49" s="801">
        <v>0</v>
      </c>
      <c r="BF49" s="772">
        <v>0</v>
      </c>
      <c r="BG49" s="792">
        <v>0</v>
      </c>
      <c r="BH49" s="793">
        <v>0</v>
      </c>
      <c r="BI49" s="767">
        <v>0</v>
      </c>
      <c r="BJ49" s="792">
        <v>0</v>
      </c>
      <c r="BK49" s="793">
        <v>0</v>
      </c>
      <c r="BL49" s="767">
        <v>0</v>
      </c>
    </row>
    <row r="50" spans="1:65" ht="29.25" customHeight="1" x14ac:dyDescent="0.2">
      <c r="A50" s="748" t="s">
        <v>55</v>
      </c>
      <c r="B50" s="792">
        <v>0</v>
      </c>
      <c r="C50" s="793">
        <v>0</v>
      </c>
      <c r="D50" s="751">
        <v>0</v>
      </c>
      <c r="E50" s="794">
        <v>0</v>
      </c>
      <c r="F50" s="795">
        <v>0</v>
      </c>
      <c r="G50" s="754">
        <v>0</v>
      </c>
      <c r="H50" s="755" t="s">
        <v>258</v>
      </c>
      <c r="I50" s="995" t="s">
        <v>258</v>
      </c>
      <c r="J50" s="756" t="s">
        <v>258</v>
      </c>
      <c r="K50" s="792">
        <v>0</v>
      </c>
      <c r="L50" s="793">
        <v>0</v>
      </c>
      <c r="M50" s="751">
        <v>0</v>
      </c>
      <c r="N50" s="796">
        <v>0</v>
      </c>
      <c r="O50" s="793">
        <v>0</v>
      </c>
      <c r="P50" s="751">
        <v>0</v>
      </c>
      <c r="Q50" s="796">
        <v>0</v>
      </c>
      <c r="R50" s="793">
        <v>0</v>
      </c>
      <c r="S50" s="751">
        <v>0</v>
      </c>
      <c r="T50" s="797">
        <v>0</v>
      </c>
      <c r="U50" s="798">
        <v>0</v>
      </c>
      <c r="V50" s="760">
        <v>0</v>
      </c>
      <c r="W50" s="797">
        <v>0</v>
      </c>
      <c r="X50" s="798">
        <v>0</v>
      </c>
      <c r="Y50" s="761">
        <v>0</v>
      </c>
      <c r="Z50" s="762" t="s">
        <v>258</v>
      </c>
      <c r="AA50" s="1002" t="s">
        <v>258</v>
      </c>
      <c r="AB50" s="1046" t="s">
        <v>258</v>
      </c>
      <c r="AC50" s="799">
        <v>0</v>
      </c>
      <c r="AD50" s="798">
        <v>0</v>
      </c>
      <c r="AE50" s="764">
        <v>0</v>
      </c>
      <c r="AF50" s="740" t="s">
        <v>258</v>
      </c>
      <c r="AG50" s="740" t="s">
        <v>258</v>
      </c>
      <c r="AH50" s="1047" t="s">
        <v>258</v>
      </c>
      <c r="AI50" s="749">
        <v>0</v>
      </c>
      <c r="AJ50" s="750">
        <v>0</v>
      </c>
      <c r="AK50" s="751">
        <v>0</v>
      </c>
      <c r="AL50" s="740" t="s">
        <v>258</v>
      </c>
      <c r="AM50" s="740" t="s">
        <v>258</v>
      </c>
      <c r="AN50" s="1025" t="s">
        <v>258</v>
      </c>
      <c r="AO50" s="792">
        <v>0</v>
      </c>
      <c r="AP50" s="793">
        <v>0</v>
      </c>
      <c r="AQ50" s="767">
        <v>0</v>
      </c>
      <c r="AR50" s="792">
        <v>0</v>
      </c>
      <c r="AS50" s="793">
        <v>0</v>
      </c>
      <c r="AT50" s="768">
        <v>0</v>
      </c>
      <c r="AU50" s="740" t="s">
        <v>258</v>
      </c>
      <c r="AV50" s="741" t="s">
        <v>258</v>
      </c>
      <c r="AW50" s="742" t="s">
        <v>258</v>
      </c>
      <c r="AX50" s="1015" t="s">
        <v>258</v>
      </c>
      <c r="AY50" s="1016" t="s">
        <v>258</v>
      </c>
      <c r="AZ50" s="1013" t="s">
        <v>258</v>
      </c>
      <c r="BA50" s="792">
        <v>0</v>
      </c>
      <c r="BB50" s="793">
        <v>0</v>
      </c>
      <c r="BC50" s="767">
        <v>0</v>
      </c>
      <c r="BD50" s="800">
        <v>0</v>
      </c>
      <c r="BE50" s="801">
        <v>0</v>
      </c>
      <c r="BF50" s="772">
        <v>0</v>
      </c>
      <c r="BG50" s="792">
        <v>0</v>
      </c>
      <c r="BH50" s="793">
        <v>0</v>
      </c>
      <c r="BI50" s="767">
        <v>0</v>
      </c>
      <c r="BJ50" s="792">
        <v>0</v>
      </c>
      <c r="BK50" s="793">
        <v>0</v>
      </c>
      <c r="BL50" s="767">
        <v>0</v>
      </c>
    </row>
    <row r="51" spans="1:65" ht="29.25" customHeight="1" x14ac:dyDescent="0.2">
      <c r="A51" s="748" t="s">
        <v>56</v>
      </c>
      <c r="B51" s="792">
        <v>24</v>
      </c>
      <c r="C51" s="793">
        <v>2</v>
      </c>
      <c r="D51" s="751">
        <v>26</v>
      </c>
      <c r="E51" s="794">
        <v>24</v>
      </c>
      <c r="F51" s="795">
        <v>2</v>
      </c>
      <c r="G51" s="754">
        <v>26</v>
      </c>
      <c r="H51" s="755">
        <v>100</v>
      </c>
      <c r="I51" s="995">
        <v>100</v>
      </c>
      <c r="J51" s="756">
        <v>100</v>
      </c>
      <c r="K51" s="792">
        <v>7</v>
      </c>
      <c r="L51" s="793">
        <v>0</v>
      </c>
      <c r="M51" s="751">
        <v>7</v>
      </c>
      <c r="N51" s="796">
        <v>17</v>
      </c>
      <c r="O51" s="793">
        <v>2</v>
      </c>
      <c r="P51" s="751">
        <v>19</v>
      </c>
      <c r="Q51" s="796">
        <v>0</v>
      </c>
      <c r="R51" s="793">
        <v>0</v>
      </c>
      <c r="S51" s="751">
        <v>0</v>
      </c>
      <c r="T51" s="797">
        <v>0</v>
      </c>
      <c r="U51" s="798">
        <v>0</v>
      </c>
      <c r="V51" s="760">
        <v>0</v>
      </c>
      <c r="W51" s="797">
        <v>0</v>
      </c>
      <c r="X51" s="798">
        <v>0</v>
      </c>
      <c r="Y51" s="761">
        <v>0</v>
      </c>
      <c r="Z51" s="762">
        <v>70.833333333333343</v>
      </c>
      <c r="AA51" s="1002">
        <v>100</v>
      </c>
      <c r="AB51" s="1046">
        <v>73.076923076923066</v>
      </c>
      <c r="AC51" s="799">
        <v>0</v>
      </c>
      <c r="AD51" s="798">
        <v>0</v>
      </c>
      <c r="AE51" s="764">
        <v>0</v>
      </c>
      <c r="AF51" s="740">
        <v>0</v>
      </c>
      <c r="AG51" s="740">
        <v>0</v>
      </c>
      <c r="AH51" s="1047">
        <v>0</v>
      </c>
      <c r="AI51" s="749">
        <v>0</v>
      </c>
      <c r="AJ51" s="750">
        <v>0</v>
      </c>
      <c r="AK51" s="751">
        <v>0</v>
      </c>
      <c r="AL51" s="740" t="s">
        <v>258</v>
      </c>
      <c r="AM51" s="740" t="s">
        <v>258</v>
      </c>
      <c r="AN51" s="1025" t="s">
        <v>258</v>
      </c>
      <c r="AO51" s="792">
        <v>0</v>
      </c>
      <c r="AP51" s="793">
        <v>0</v>
      </c>
      <c r="AQ51" s="767">
        <v>0</v>
      </c>
      <c r="AR51" s="792">
        <v>0</v>
      </c>
      <c r="AS51" s="793">
        <v>0</v>
      </c>
      <c r="AT51" s="768">
        <v>0</v>
      </c>
      <c r="AU51" s="740">
        <v>0</v>
      </c>
      <c r="AV51" s="741">
        <v>0</v>
      </c>
      <c r="AW51" s="742">
        <v>0</v>
      </c>
      <c r="AX51" s="1015" t="s">
        <v>258</v>
      </c>
      <c r="AY51" s="1016" t="s">
        <v>258</v>
      </c>
      <c r="AZ51" s="1013" t="s">
        <v>258</v>
      </c>
      <c r="BA51" s="792">
        <v>0</v>
      </c>
      <c r="BB51" s="793">
        <v>0</v>
      </c>
      <c r="BC51" s="767">
        <v>0</v>
      </c>
      <c r="BD51" s="800">
        <v>0</v>
      </c>
      <c r="BE51" s="801">
        <v>0</v>
      </c>
      <c r="BF51" s="772">
        <v>0</v>
      </c>
      <c r="BG51" s="792">
        <v>0</v>
      </c>
      <c r="BH51" s="793">
        <v>0</v>
      </c>
      <c r="BI51" s="767">
        <v>0</v>
      </c>
      <c r="BJ51" s="792">
        <v>0</v>
      </c>
      <c r="BK51" s="793">
        <v>0</v>
      </c>
      <c r="BL51" s="767">
        <v>0</v>
      </c>
    </row>
    <row r="52" spans="1:65" ht="29.25" customHeight="1" x14ac:dyDescent="0.2">
      <c r="A52" s="748" t="s">
        <v>57</v>
      </c>
      <c r="B52" s="792">
        <v>60</v>
      </c>
      <c r="C52" s="793">
        <v>2</v>
      </c>
      <c r="D52" s="751">
        <v>62</v>
      </c>
      <c r="E52" s="794">
        <v>46</v>
      </c>
      <c r="F52" s="795">
        <v>1</v>
      </c>
      <c r="G52" s="754">
        <v>47</v>
      </c>
      <c r="H52" s="755">
        <v>76.666666666666671</v>
      </c>
      <c r="I52" s="995">
        <v>50</v>
      </c>
      <c r="J52" s="756">
        <v>75.806451612903231</v>
      </c>
      <c r="K52" s="792">
        <v>6</v>
      </c>
      <c r="L52" s="793">
        <v>0</v>
      </c>
      <c r="M52" s="751">
        <v>6</v>
      </c>
      <c r="N52" s="796">
        <v>40</v>
      </c>
      <c r="O52" s="793">
        <v>1</v>
      </c>
      <c r="P52" s="751">
        <v>41</v>
      </c>
      <c r="Q52" s="796">
        <v>0</v>
      </c>
      <c r="R52" s="793">
        <v>0</v>
      </c>
      <c r="S52" s="751">
        <v>0</v>
      </c>
      <c r="T52" s="797">
        <v>0</v>
      </c>
      <c r="U52" s="798">
        <v>0</v>
      </c>
      <c r="V52" s="760">
        <v>0</v>
      </c>
      <c r="W52" s="797">
        <v>0</v>
      </c>
      <c r="X52" s="798">
        <v>0</v>
      </c>
      <c r="Y52" s="761">
        <v>0</v>
      </c>
      <c r="Z52" s="762">
        <v>86.956521739130437</v>
      </c>
      <c r="AA52" s="1002">
        <v>100</v>
      </c>
      <c r="AB52" s="1046">
        <v>87.2340425531915</v>
      </c>
      <c r="AC52" s="799">
        <v>0</v>
      </c>
      <c r="AD52" s="798">
        <v>0</v>
      </c>
      <c r="AE52" s="764">
        <v>0</v>
      </c>
      <c r="AF52" s="740">
        <v>0</v>
      </c>
      <c r="AG52" s="740">
        <v>0</v>
      </c>
      <c r="AH52" s="1047">
        <v>0</v>
      </c>
      <c r="AI52" s="749">
        <v>0</v>
      </c>
      <c r="AJ52" s="750">
        <v>0</v>
      </c>
      <c r="AK52" s="751">
        <v>0</v>
      </c>
      <c r="AL52" s="740" t="s">
        <v>258</v>
      </c>
      <c r="AM52" s="740" t="s">
        <v>258</v>
      </c>
      <c r="AN52" s="1025" t="s">
        <v>258</v>
      </c>
      <c r="AO52" s="792">
        <v>0</v>
      </c>
      <c r="AP52" s="793">
        <v>0</v>
      </c>
      <c r="AQ52" s="767">
        <v>0</v>
      </c>
      <c r="AR52" s="792">
        <v>0</v>
      </c>
      <c r="AS52" s="793">
        <v>0</v>
      </c>
      <c r="AT52" s="768">
        <v>0</v>
      </c>
      <c r="AU52" s="740">
        <v>0</v>
      </c>
      <c r="AV52" s="741">
        <v>0</v>
      </c>
      <c r="AW52" s="742">
        <v>0</v>
      </c>
      <c r="AX52" s="1015" t="s">
        <v>258</v>
      </c>
      <c r="AY52" s="1016" t="s">
        <v>258</v>
      </c>
      <c r="AZ52" s="1013" t="s">
        <v>258</v>
      </c>
      <c r="BA52" s="792">
        <v>0</v>
      </c>
      <c r="BB52" s="793">
        <v>0</v>
      </c>
      <c r="BC52" s="767">
        <v>0</v>
      </c>
      <c r="BD52" s="800">
        <v>0</v>
      </c>
      <c r="BE52" s="801">
        <v>0</v>
      </c>
      <c r="BF52" s="772">
        <v>0</v>
      </c>
      <c r="BG52" s="792">
        <v>0</v>
      </c>
      <c r="BH52" s="793">
        <v>0</v>
      </c>
      <c r="BI52" s="767">
        <v>0</v>
      </c>
      <c r="BJ52" s="792">
        <v>0</v>
      </c>
      <c r="BK52" s="793">
        <v>0</v>
      </c>
      <c r="BL52" s="767">
        <v>0</v>
      </c>
    </row>
    <row r="53" spans="1:65" ht="29.25" customHeight="1" x14ac:dyDescent="0.2">
      <c r="A53" s="748" t="s">
        <v>58</v>
      </c>
      <c r="B53" s="792">
        <v>68</v>
      </c>
      <c r="C53" s="793">
        <v>0</v>
      </c>
      <c r="D53" s="751">
        <v>68</v>
      </c>
      <c r="E53" s="794">
        <v>58</v>
      </c>
      <c r="F53" s="795">
        <v>0</v>
      </c>
      <c r="G53" s="754">
        <v>58</v>
      </c>
      <c r="H53" s="755">
        <v>85.294117647058826</v>
      </c>
      <c r="I53" s="995" t="s">
        <v>258</v>
      </c>
      <c r="J53" s="756">
        <v>85.294117647058826</v>
      </c>
      <c r="K53" s="792">
        <v>11</v>
      </c>
      <c r="L53" s="793">
        <v>0</v>
      </c>
      <c r="M53" s="751">
        <v>11</v>
      </c>
      <c r="N53" s="796">
        <v>47</v>
      </c>
      <c r="O53" s="793">
        <v>0</v>
      </c>
      <c r="P53" s="751">
        <v>47</v>
      </c>
      <c r="Q53" s="796">
        <v>0</v>
      </c>
      <c r="R53" s="793">
        <v>0</v>
      </c>
      <c r="S53" s="751">
        <v>0</v>
      </c>
      <c r="T53" s="797">
        <v>0</v>
      </c>
      <c r="U53" s="798">
        <v>0</v>
      </c>
      <c r="V53" s="760">
        <v>0</v>
      </c>
      <c r="W53" s="797">
        <v>0</v>
      </c>
      <c r="X53" s="798">
        <v>0</v>
      </c>
      <c r="Y53" s="761">
        <v>0</v>
      </c>
      <c r="Z53" s="762">
        <v>81.034482758620683</v>
      </c>
      <c r="AA53" s="1002" t="s">
        <v>258</v>
      </c>
      <c r="AB53" s="1046">
        <v>81.034482758620683</v>
      </c>
      <c r="AC53" s="799">
        <v>0</v>
      </c>
      <c r="AD53" s="798">
        <v>0</v>
      </c>
      <c r="AE53" s="764">
        <v>0</v>
      </c>
      <c r="AF53" s="740">
        <v>0</v>
      </c>
      <c r="AG53" s="740" t="s">
        <v>258</v>
      </c>
      <c r="AH53" s="1047">
        <v>0</v>
      </c>
      <c r="AI53" s="749">
        <v>0</v>
      </c>
      <c r="AJ53" s="750">
        <v>0</v>
      </c>
      <c r="AK53" s="751">
        <v>0</v>
      </c>
      <c r="AL53" s="740" t="s">
        <v>258</v>
      </c>
      <c r="AM53" s="740" t="s">
        <v>258</v>
      </c>
      <c r="AN53" s="1025" t="s">
        <v>258</v>
      </c>
      <c r="AO53" s="792">
        <v>0</v>
      </c>
      <c r="AP53" s="793">
        <v>0</v>
      </c>
      <c r="AQ53" s="767">
        <v>0</v>
      </c>
      <c r="AR53" s="792">
        <v>0</v>
      </c>
      <c r="AS53" s="793">
        <v>0</v>
      </c>
      <c r="AT53" s="768">
        <v>0</v>
      </c>
      <c r="AU53" s="740">
        <v>0</v>
      </c>
      <c r="AV53" s="741" t="s">
        <v>258</v>
      </c>
      <c r="AW53" s="742">
        <v>0</v>
      </c>
      <c r="AX53" s="1015" t="s">
        <v>258</v>
      </c>
      <c r="AY53" s="1016" t="s">
        <v>258</v>
      </c>
      <c r="AZ53" s="1013" t="s">
        <v>258</v>
      </c>
      <c r="BA53" s="792">
        <v>0</v>
      </c>
      <c r="BB53" s="793">
        <v>0</v>
      </c>
      <c r="BC53" s="767">
        <v>0</v>
      </c>
      <c r="BD53" s="800">
        <v>0</v>
      </c>
      <c r="BE53" s="801">
        <v>0</v>
      </c>
      <c r="BF53" s="772">
        <v>0</v>
      </c>
      <c r="BG53" s="792">
        <v>0</v>
      </c>
      <c r="BH53" s="793">
        <v>0</v>
      </c>
      <c r="BI53" s="767">
        <v>0</v>
      </c>
      <c r="BJ53" s="792">
        <v>0</v>
      </c>
      <c r="BK53" s="793">
        <v>0</v>
      </c>
      <c r="BL53" s="767">
        <v>0</v>
      </c>
    </row>
    <row r="54" spans="1:65" ht="29.25" customHeight="1" x14ac:dyDescent="0.2">
      <c r="A54" s="748" t="s">
        <v>59</v>
      </c>
      <c r="B54" s="792">
        <v>38</v>
      </c>
      <c r="C54" s="793">
        <v>1</v>
      </c>
      <c r="D54" s="751">
        <v>39</v>
      </c>
      <c r="E54" s="794">
        <v>38</v>
      </c>
      <c r="F54" s="795">
        <v>1</v>
      </c>
      <c r="G54" s="754">
        <v>39</v>
      </c>
      <c r="H54" s="755">
        <v>100</v>
      </c>
      <c r="I54" s="995">
        <v>100</v>
      </c>
      <c r="J54" s="756">
        <v>100</v>
      </c>
      <c r="K54" s="792">
        <v>3</v>
      </c>
      <c r="L54" s="793">
        <v>0</v>
      </c>
      <c r="M54" s="751">
        <v>3</v>
      </c>
      <c r="N54" s="796">
        <v>35</v>
      </c>
      <c r="O54" s="793">
        <v>1</v>
      </c>
      <c r="P54" s="751">
        <v>36</v>
      </c>
      <c r="Q54" s="796">
        <v>0</v>
      </c>
      <c r="R54" s="793">
        <v>0</v>
      </c>
      <c r="S54" s="751">
        <v>0</v>
      </c>
      <c r="T54" s="797">
        <v>0</v>
      </c>
      <c r="U54" s="798">
        <v>0</v>
      </c>
      <c r="V54" s="760">
        <v>0</v>
      </c>
      <c r="W54" s="797">
        <v>0</v>
      </c>
      <c r="X54" s="798">
        <v>0</v>
      </c>
      <c r="Y54" s="761">
        <v>0</v>
      </c>
      <c r="Z54" s="762">
        <v>92.10526315789474</v>
      </c>
      <c r="AA54" s="1002">
        <v>100</v>
      </c>
      <c r="AB54" s="1046">
        <v>92.307692307692307</v>
      </c>
      <c r="AC54" s="799">
        <v>0</v>
      </c>
      <c r="AD54" s="798">
        <v>0</v>
      </c>
      <c r="AE54" s="764">
        <v>0</v>
      </c>
      <c r="AF54" s="740">
        <v>0</v>
      </c>
      <c r="AG54" s="740">
        <v>0</v>
      </c>
      <c r="AH54" s="1047">
        <v>0</v>
      </c>
      <c r="AI54" s="749">
        <v>0</v>
      </c>
      <c r="AJ54" s="750">
        <v>0</v>
      </c>
      <c r="AK54" s="751">
        <v>0</v>
      </c>
      <c r="AL54" s="740" t="s">
        <v>258</v>
      </c>
      <c r="AM54" s="740" t="s">
        <v>258</v>
      </c>
      <c r="AN54" s="1025" t="s">
        <v>258</v>
      </c>
      <c r="AO54" s="792">
        <v>0</v>
      </c>
      <c r="AP54" s="793">
        <v>0</v>
      </c>
      <c r="AQ54" s="767">
        <v>0</v>
      </c>
      <c r="AR54" s="792">
        <v>0</v>
      </c>
      <c r="AS54" s="793">
        <v>0</v>
      </c>
      <c r="AT54" s="768">
        <v>0</v>
      </c>
      <c r="AU54" s="740">
        <v>0</v>
      </c>
      <c r="AV54" s="741">
        <v>0</v>
      </c>
      <c r="AW54" s="742">
        <v>0</v>
      </c>
      <c r="AX54" s="1015" t="s">
        <v>258</v>
      </c>
      <c r="AY54" s="1016" t="s">
        <v>258</v>
      </c>
      <c r="AZ54" s="1013" t="s">
        <v>258</v>
      </c>
      <c r="BA54" s="792">
        <v>0</v>
      </c>
      <c r="BB54" s="793">
        <v>0</v>
      </c>
      <c r="BC54" s="767">
        <v>0</v>
      </c>
      <c r="BD54" s="800">
        <v>0</v>
      </c>
      <c r="BE54" s="801">
        <v>0</v>
      </c>
      <c r="BF54" s="772">
        <v>0</v>
      </c>
      <c r="BG54" s="792">
        <v>0</v>
      </c>
      <c r="BH54" s="793">
        <v>0</v>
      </c>
      <c r="BI54" s="767">
        <v>0</v>
      </c>
      <c r="BJ54" s="792">
        <v>0</v>
      </c>
      <c r="BK54" s="793">
        <v>0</v>
      </c>
      <c r="BL54" s="767">
        <v>0</v>
      </c>
    </row>
    <row r="55" spans="1:65" ht="29.25" customHeight="1" x14ac:dyDescent="0.2">
      <c r="A55" s="748" t="s">
        <v>60</v>
      </c>
      <c r="B55" s="792">
        <v>42</v>
      </c>
      <c r="C55" s="793">
        <v>3</v>
      </c>
      <c r="D55" s="751">
        <v>45</v>
      </c>
      <c r="E55" s="794">
        <v>42</v>
      </c>
      <c r="F55" s="795">
        <v>3</v>
      </c>
      <c r="G55" s="754">
        <v>45</v>
      </c>
      <c r="H55" s="755">
        <v>100</v>
      </c>
      <c r="I55" s="995">
        <v>100</v>
      </c>
      <c r="J55" s="756">
        <v>100</v>
      </c>
      <c r="K55" s="792">
        <v>7</v>
      </c>
      <c r="L55" s="793">
        <v>0</v>
      </c>
      <c r="M55" s="751">
        <v>7</v>
      </c>
      <c r="N55" s="796">
        <v>35</v>
      </c>
      <c r="O55" s="793">
        <v>3</v>
      </c>
      <c r="P55" s="751">
        <v>38</v>
      </c>
      <c r="Q55" s="796">
        <v>0</v>
      </c>
      <c r="R55" s="793">
        <v>0</v>
      </c>
      <c r="S55" s="751">
        <v>0</v>
      </c>
      <c r="T55" s="797">
        <v>0</v>
      </c>
      <c r="U55" s="798">
        <v>0</v>
      </c>
      <c r="V55" s="760">
        <v>0</v>
      </c>
      <c r="W55" s="797">
        <v>0</v>
      </c>
      <c r="X55" s="798">
        <v>0</v>
      </c>
      <c r="Y55" s="761">
        <v>0</v>
      </c>
      <c r="Z55" s="762">
        <v>83.333333333333343</v>
      </c>
      <c r="AA55" s="1002">
        <v>100</v>
      </c>
      <c r="AB55" s="1046">
        <v>84.444444444444443</v>
      </c>
      <c r="AC55" s="799">
        <v>0</v>
      </c>
      <c r="AD55" s="798">
        <v>0</v>
      </c>
      <c r="AE55" s="764">
        <v>0</v>
      </c>
      <c r="AF55" s="740">
        <v>0</v>
      </c>
      <c r="AG55" s="740">
        <v>0</v>
      </c>
      <c r="AH55" s="1047">
        <v>0</v>
      </c>
      <c r="AI55" s="749">
        <v>0</v>
      </c>
      <c r="AJ55" s="750">
        <v>0</v>
      </c>
      <c r="AK55" s="751">
        <v>0</v>
      </c>
      <c r="AL55" s="740" t="s">
        <v>258</v>
      </c>
      <c r="AM55" s="740" t="s">
        <v>258</v>
      </c>
      <c r="AN55" s="1025" t="s">
        <v>258</v>
      </c>
      <c r="AO55" s="792">
        <v>0</v>
      </c>
      <c r="AP55" s="793">
        <v>0</v>
      </c>
      <c r="AQ55" s="767">
        <v>0</v>
      </c>
      <c r="AR55" s="792">
        <v>0</v>
      </c>
      <c r="AS55" s="793">
        <v>0</v>
      </c>
      <c r="AT55" s="768">
        <v>0</v>
      </c>
      <c r="AU55" s="740">
        <v>0</v>
      </c>
      <c r="AV55" s="741">
        <v>0</v>
      </c>
      <c r="AW55" s="742">
        <v>0</v>
      </c>
      <c r="AX55" s="1015" t="s">
        <v>258</v>
      </c>
      <c r="AY55" s="1016" t="s">
        <v>258</v>
      </c>
      <c r="AZ55" s="1013" t="s">
        <v>258</v>
      </c>
      <c r="BA55" s="792">
        <v>0</v>
      </c>
      <c r="BB55" s="793">
        <v>0</v>
      </c>
      <c r="BC55" s="767">
        <v>0</v>
      </c>
      <c r="BD55" s="800">
        <v>0</v>
      </c>
      <c r="BE55" s="801">
        <v>0</v>
      </c>
      <c r="BF55" s="772">
        <v>0</v>
      </c>
      <c r="BG55" s="792">
        <v>0</v>
      </c>
      <c r="BH55" s="793">
        <v>0</v>
      </c>
      <c r="BI55" s="767">
        <v>0</v>
      </c>
      <c r="BJ55" s="792">
        <v>0</v>
      </c>
      <c r="BK55" s="793">
        <v>0</v>
      </c>
      <c r="BL55" s="767">
        <v>0</v>
      </c>
    </row>
    <row r="56" spans="1:65" ht="29.25" customHeight="1" x14ac:dyDescent="0.2">
      <c r="A56" s="748" t="s">
        <v>61</v>
      </c>
      <c r="B56" s="792">
        <v>29</v>
      </c>
      <c r="C56" s="793">
        <v>1</v>
      </c>
      <c r="D56" s="751">
        <v>30</v>
      </c>
      <c r="E56" s="794">
        <v>27</v>
      </c>
      <c r="F56" s="795">
        <v>1</v>
      </c>
      <c r="G56" s="754">
        <v>28</v>
      </c>
      <c r="H56" s="755">
        <v>93.103448275862064</v>
      </c>
      <c r="I56" s="995">
        <v>100</v>
      </c>
      <c r="J56" s="756">
        <v>93.333333333333329</v>
      </c>
      <c r="K56" s="792">
        <v>4</v>
      </c>
      <c r="L56" s="793">
        <v>0</v>
      </c>
      <c r="M56" s="751">
        <v>4</v>
      </c>
      <c r="N56" s="796">
        <v>23</v>
      </c>
      <c r="O56" s="793">
        <v>1</v>
      </c>
      <c r="P56" s="751">
        <v>24</v>
      </c>
      <c r="Q56" s="796">
        <v>0</v>
      </c>
      <c r="R56" s="793">
        <v>0</v>
      </c>
      <c r="S56" s="751">
        <v>0</v>
      </c>
      <c r="T56" s="797">
        <v>0</v>
      </c>
      <c r="U56" s="798">
        <v>0</v>
      </c>
      <c r="V56" s="760">
        <v>0</v>
      </c>
      <c r="W56" s="797">
        <v>0</v>
      </c>
      <c r="X56" s="798">
        <v>0</v>
      </c>
      <c r="Y56" s="761">
        <v>0</v>
      </c>
      <c r="Z56" s="762">
        <v>85.18518518518519</v>
      </c>
      <c r="AA56" s="1002">
        <v>100</v>
      </c>
      <c r="AB56" s="1046">
        <v>85.714285714285708</v>
      </c>
      <c r="AC56" s="799">
        <v>0</v>
      </c>
      <c r="AD56" s="798">
        <v>0</v>
      </c>
      <c r="AE56" s="764">
        <v>0</v>
      </c>
      <c r="AF56" s="740">
        <v>0</v>
      </c>
      <c r="AG56" s="740">
        <v>0</v>
      </c>
      <c r="AH56" s="1047">
        <v>0</v>
      </c>
      <c r="AI56" s="749">
        <v>0</v>
      </c>
      <c r="AJ56" s="750">
        <v>0</v>
      </c>
      <c r="AK56" s="751">
        <v>0</v>
      </c>
      <c r="AL56" s="740" t="s">
        <v>258</v>
      </c>
      <c r="AM56" s="740" t="s">
        <v>258</v>
      </c>
      <c r="AN56" s="1025" t="s">
        <v>258</v>
      </c>
      <c r="AO56" s="792">
        <v>0</v>
      </c>
      <c r="AP56" s="793">
        <v>0</v>
      </c>
      <c r="AQ56" s="767">
        <v>0</v>
      </c>
      <c r="AR56" s="792">
        <v>0</v>
      </c>
      <c r="AS56" s="793">
        <v>0</v>
      </c>
      <c r="AT56" s="768">
        <v>0</v>
      </c>
      <c r="AU56" s="740">
        <v>0</v>
      </c>
      <c r="AV56" s="741">
        <v>0</v>
      </c>
      <c r="AW56" s="742">
        <v>0</v>
      </c>
      <c r="AX56" s="1015" t="s">
        <v>258</v>
      </c>
      <c r="AY56" s="1016" t="s">
        <v>258</v>
      </c>
      <c r="AZ56" s="1013" t="s">
        <v>258</v>
      </c>
      <c r="BA56" s="792">
        <v>0</v>
      </c>
      <c r="BB56" s="793">
        <v>0</v>
      </c>
      <c r="BC56" s="767">
        <v>0</v>
      </c>
      <c r="BD56" s="800">
        <v>0</v>
      </c>
      <c r="BE56" s="801">
        <v>0</v>
      </c>
      <c r="BF56" s="772">
        <v>0</v>
      </c>
      <c r="BG56" s="792">
        <v>0</v>
      </c>
      <c r="BH56" s="793">
        <v>0</v>
      </c>
      <c r="BI56" s="767">
        <v>0</v>
      </c>
      <c r="BJ56" s="792">
        <v>0</v>
      </c>
      <c r="BK56" s="793">
        <v>0</v>
      </c>
      <c r="BL56" s="767">
        <v>0</v>
      </c>
    </row>
    <row r="57" spans="1:65" ht="29.25" customHeight="1" x14ac:dyDescent="0.2">
      <c r="A57" s="748" t="s">
        <v>62</v>
      </c>
      <c r="B57" s="792">
        <v>44</v>
      </c>
      <c r="C57" s="793">
        <v>2</v>
      </c>
      <c r="D57" s="751">
        <v>46</v>
      </c>
      <c r="E57" s="794">
        <v>44</v>
      </c>
      <c r="F57" s="795">
        <v>1</v>
      </c>
      <c r="G57" s="754">
        <v>45</v>
      </c>
      <c r="H57" s="755">
        <v>100</v>
      </c>
      <c r="I57" s="995">
        <v>50</v>
      </c>
      <c r="J57" s="756">
        <v>97.826086956521735</v>
      </c>
      <c r="K57" s="792">
        <v>5</v>
      </c>
      <c r="L57" s="793">
        <v>0</v>
      </c>
      <c r="M57" s="751">
        <v>5</v>
      </c>
      <c r="N57" s="796">
        <v>39</v>
      </c>
      <c r="O57" s="793">
        <v>1</v>
      </c>
      <c r="P57" s="751">
        <v>40</v>
      </c>
      <c r="Q57" s="796">
        <v>0</v>
      </c>
      <c r="R57" s="793">
        <v>0</v>
      </c>
      <c r="S57" s="751">
        <v>0</v>
      </c>
      <c r="T57" s="797">
        <v>0</v>
      </c>
      <c r="U57" s="798">
        <v>0</v>
      </c>
      <c r="V57" s="760">
        <v>0</v>
      </c>
      <c r="W57" s="797">
        <v>0</v>
      </c>
      <c r="X57" s="798">
        <v>0</v>
      </c>
      <c r="Y57" s="761">
        <v>0</v>
      </c>
      <c r="Z57" s="762">
        <v>88.63636363636364</v>
      </c>
      <c r="AA57" s="1002">
        <v>100</v>
      </c>
      <c r="AB57" s="1046">
        <v>88.888888888888886</v>
      </c>
      <c r="AC57" s="799">
        <v>0</v>
      </c>
      <c r="AD57" s="798">
        <v>0</v>
      </c>
      <c r="AE57" s="764">
        <v>0</v>
      </c>
      <c r="AF57" s="740">
        <v>0</v>
      </c>
      <c r="AG57" s="740">
        <v>0</v>
      </c>
      <c r="AH57" s="1047">
        <v>0</v>
      </c>
      <c r="AI57" s="749">
        <v>0</v>
      </c>
      <c r="AJ57" s="750">
        <v>0</v>
      </c>
      <c r="AK57" s="751">
        <v>0</v>
      </c>
      <c r="AL57" s="740" t="s">
        <v>258</v>
      </c>
      <c r="AM57" s="740" t="s">
        <v>258</v>
      </c>
      <c r="AN57" s="1025" t="s">
        <v>258</v>
      </c>
      <c r="AO57" s="792">
        <v>0</v>
      </c>
      <c r="AP57" s="793">
        <v>0</v>
      </c>
      <c r="AQ57" s="767">
        <v>0</v>
      </c>
      <c r="AR57" s="792">
        <v>0</v>
      </c>
      <c r="AS57" s="793">
        <v>0</v>
      </c>
      <c r="AT57" s="768">
        <v>0</v>
      </c>
      <c r="AU57" s="740">
        <v>0</v>
      </c>
      <c r="AV57" s="741">
        <v>0</v>
      </c>
      <c r="AW57" s="742">
        <v>0</v>
      </c>
      <c r="AX57" s="1015" t="s">
        <v>258</v>
      </c>
      <c r="AY57" s="1016" t="s">
        <v>258</v>
      </c>
      <c r="AZ57" s="1013" t="s">
        <v>258</v>
      </c>
      <c r="BA57" s="792">
        <v>0</v>
      </c>
      <c r="BB57" s="793">
        <v>0</v>
      </c>
      <c r="BC57" s="767">
        <v>0</v>
      </c>
      <c r="BD57" s="800">
        <v>0</v>
      </c>
      <c r="BE57" s="801">
        <v>0</v>
      </c>
      <c r="BF57" s="772">
        <v>0</v>
      </c>
      <c r="BG57" s="792">
        <v>0</v>
      </c>
      <c r="BH57" s="793">
        <v>0</v>
      </c>
      <c r="BI57" s="767">
        <v>0</v>
      </c>
      <c r="BJ57" s="792">
        <v>0</v>
      </c>
      <c r="BK57" s="793">
        <v>0</v>
      </c>
      <c r="BL57" s="767">
        <v>0</v>
      </c>
    </row>
    <row r="58" spans="1:65" ht="29.25" customHeight="1" x14ac:dyDescent="0.2">
      <c r="A58" s="773" t="s">
        <v>63</v>
      </c>
      <c r="B58" s="802">
        <v>0</v>
      </c>
      <c r="C58" s="803">
        <v>0</v>
      </c>
      <c r="D58" s="776">
        <v>0</v>
      </c>
      <c r="E58" s="804">
        <v>0</v>
      </c>
      <c r="F58" s="805">
        <v>0</v>
      </c>
      <c r="G58" s="779">
        <v>0</v>
      </c>
      <c r="H58" s="755" t="s">
        <v>258</v>
      </c>
      <c r="I58" s="995" t="s">
        <v>258</v>
      </c>
      <c r="J58" s="756" t="s">
        <v>258</v>
      </c>
      <c r="K58" s="802">
        <v>0</v>
      </c>
      <c r="L58" s="803">
        <v>0</v>
      </c>
      <c r="M58" s="776">
        <v>0</v>
      </c>
      <c r="N58" s="806">
        <v>0</v>
      </c>
      <c r="O58" s="803">
        <v>0</v>
      </c>
      <c r="P58" s="776">
        <v>0</v>
      </c>
      <c r="Q58" s="806">
        <v>0</v>
      </c>
      <c r="R58" s="803">
        <v>0</v>
      </c>
      <c r="S58" s="776">
        <v>0</v>
      </c>
      <c r="T58" s="807">
        <v>0</v>
      </c>
      <c r="U58" s="808">
        <v>0</v>
      </c>
      <c r="V58" s="783">
        <v>0</v>
      </c>
      <c r="W58" s="807">
        <v>0</v>
      </c>
      <c r="X58" s="808">
        <v>0</v>
      </c>
      <c r="Y58" s="784">
        <v>0</v>
      </c>
      <c r="Z58" s="762" t="s">
        <v>258</v>
      </c>
      <c r="AA58" s="1002" t="s">
        <v>258</v>
      </c>
      <c r="AB58" s="1046" t="s">
        <v>258</v>
      </c>
      <c r="AC58" s="809">
        <v>0</v>
      </c>
      <c r="AD58" s="808">
        <v>0</v>
      </c>
      <c r="AE58" s="786">
        <v>0</v>
      </c>
      <c r="AF58" s="740" t="s">
        <v>258</v>
      </c>
      <c r="AG58" s="740" t="s">
        <v>258</v>
      </c>
      <c r="AH58" s="1047" t="s">
        <v>258</v>
      </c>
      <c r="AI58" s="774">
        <v>0</v>
      </c>
      <c r="AJ58" s="775">
        <v>0</v>
      </c>
      <c r="AK58" s="776">
        <v>0</v>
      </c>
      <c r="AL58" s="740" t="s">
        <v>258</v>
      </c>
      <c r="AM58" s="740" t="s">
        <v>258</v>
      </c>
      <c r="AN58" s="1025" t="s">
        <v>258</v>
      </c>
      <c r="AO58" s="802">
        <v>0</v>
      </c>
      <c r="AP58" s="803">
        <v>0</v>
      </c>
      <c r="AQ58" s="787">
        <v>0</v>
      </c>
      <c r="AR58" s="802">
        <v>0</v>
      </c>
      <c r="AS58" s="803">
        <v>0</v>
      </c>
      <c r="AT58" s="788">
        <v>0</v>
      </c>
      <c r="AU58" s="740" t="s">
        <v>258</v>
      </c>
      <c r="AV58" s="741" t="s">
        <v>258</v>
      </c>
      <c r="AW58" s="742" t="s">
        <v>258</v>
      </c>
      <c r="AX58" s="1015" t="s">
        <v>258</v>
      </c>
      <c r="AY58" s="1016" t="s">
        <v>258</v>
      </c>
      <c r="AZ58" s="1013" t="s">
        <v>258</v>
      </c>
      <c r="BA58" s="802">
        <v>0</v>
      </c>
      <c r="BB58" s="803">
        <v>0</v>
      </c>
      <c r="BC58" s="787">
        <v>0</v>
      </c>
      <c r="BD58" s="810">
        <v>0</v>
      </c>
      <c r="BE58" s="811">
        <v>0</v>
      </c>
      <c r="BF58" s="791">
        <v>0</v>
      </c>
      <c r="BG58" s="802">
        <v>0</v>
      </c>
      <c r="BH58" s="803">
        <v>0</v>
      </c>
      <c r="BI58" s="787">
        <v>0</v>
      </c>
      <c r="BJ58" s="802">
        <v>0</v>
      </c>
      <c r="BK58" s="803">
        <v>0</v>
      </c>
      <c r="BL58" s="787">
        <v>0</v>
      </c>
    </row>
    <row r="59" spans="1:65" s="1130" customFormat="1" ht="29.25" customHeight="1" thickBot="1" x14ac:dyDescent="0.25">
      <c r="A59" s="429" t="s">
        <v>224</v>
      </c>
      <c r="B59" s="430">
        <v>396</v>
      </c>
      <c r="C59" s="431">
        <v>20</v>
      </c>
      <c r="D59" s="434">
        <v>416</v>
      </c>
      <c r="E59" s="436">
        <v>292</v>
      </c>
      <c r="F59" s="431">
        <v>9</v>
      </c>
      <c r="G59" s="434">
        <v>301</v>
      </c>
      <c r="H59" s="1030">
        <v>73.73737373737373</v>
      </c>
      <c r="I59" s="1031">
        <v>45</v>
      </c>
      <c r="J59" s="1032">
        <v>72.355769230769226</v>
      </c>
      <c r="K59" s="430">
        <v>45</v>
      </c>
      <c r="L59" s="431">
        <v>0</v>
      </c>
      <c r="M59" s="434">
        <v>45</v>
      </c>
      <c r="N59" s="436">
        <v>247</v>
      </c>
      <c r="O59" s="431">
        <v>9</v>
      </c>
      <c r="P59" s="434">
        <v>256</v>
      </c>
      <c r="Q59" s="436">
        <v>0</v>
      </c>
      <c r="R59" s="431">
        <v>0</v>
      </c>
      <c r="S59" s="434">
        <v>0</v>
      </c>
      <c r="T59" s="436">
        <v>0</v>
      </c>
      <c r="U59" s="431">
        <v>0</v>
      </c>
      <c r="V59" s="434">
        <v>0</v>
      </c>
      <c r="W59" s="436">
        <v>0</v>
      </c>
      <c r="X59" s="431">
        <v>0</v>
      </c>
      <c r="Y59" s="432">
        <v>0</v>
      </c>
      <c r="Z59" s="1033">
        <v>84.589041095890423</v>
      </c>
      <c r="AA59" s="1034">
        <v>100</v>
      </c>
      <c r="AB59" s="1035">
        <v>85.049833887043192</v>
      </c>
      <c r="AC59" s="430">
        <v>0</v>
      </c>
      <c r="AD59" s="431">
        <v>0</v>
      </c>
      <c r="AE59" s="433">
        <v>0</v>
      </c>
      <c r="AF59" s="1036">
        <v>0</v>
      </c>
      <c r="AG59" s="1036">
        <v>0</v>
      </c>
      <c r="AH59" s="1037">
        <v>0</v>
      </c>
      <c r="AI59" s="430">
        <v>0</v>
      </c>
      <c r="AJ59" s="431">
        <v>0</v>
      </c>
      <c r="AK59" s="434">
        <v>0</v>
      </c>
      <c r="AL59" s="1036" t="s">
        <v>258</v>
      </c>
      <c r="AM59" s="1036" t="s">
        <v>258</v>
      </c>
      <c r="AN59" s="1038" t="s">
        <v>258</v>
      </c>
      <c r="AO59" s="430">
        <v>0</v>
      </c>
      <c r="AP59" s="431">
        <v>0</v>
      </c>
      <c r="AQ59" s="432">
        <v>0</v>
      </c>
      <c r="AR59" s="430">
        <v>0</v>
      </c>
      <c r="AS59" s="431">
        <v>0</v>
      </c>
      <c r="AT59" s="433">
        <v>0</v>
      </c>
      <c r="AU59" s="1107">
        <v>0</v>
      </c>
      <c r="AV59" s="1039">
        <v>0</v>
      </c>
      <c r="AW59" s="1040">
        <v>0</v>
      </c>
      <c r="AX59" s="1041" t="s">
        <v>258</v>
      </c>
      <c r="AY59" s="1042" t="s">
        <v>258</v>
      </c>
      <c r="AZ59" s="1043" t="s">
        <v>258</v>
      </c>
      <c r="BA59" s="430">
        <v>0</v>
      </c>
      <c r="BB59" s="431">
        <v>0</v>
      </c>
      <c r="BC59" s="432">
        <v>0</v>
      </c>
      <c r="BD59" s="430">
        <v>0</v>
      </c>
      <c r="BE59" s="431">
        <v>0</v>
      </c>
      <c r="BF59" s="432">
        <v>0</v>
      </c>
      <c r="BG59" s="430">
        <v>0</v>
      </c>
      <c r="BH59" s="431">
        <v>0</v>
      </c>
      <c r="BI59" s="432">
        <v>0</v>
      </c>
      <c r="BJ59" s="430">
        <v>0</v>
      </c>
      <c r="BK59" s="431">
        <v>0</v>
      </c>
      <c r="BL59" s="432">
        <v>0</v>
      </c>
      <c r="BM59" s="1133"/>
    </row>
    <row r="60" spans="1:65" ht="20.149999999999999" customHeight="1" x14ac:dyDescent="0.2"/>
  </sheetData>
  <mergeCells count="24">
    <mergeCell ref="AF1:AH5"/>
    <mergeCell ref="AI1:AK5"/>
    <mergeCell ref="BJ1:BL5"/>
    <mergeCell ref="AL1:AN5"/>
    <mergeCell ref="AO1:AQ5"/>
    <mergeCell ref="AR1:AT5"/>
    <mergeCell ref="AU1:AW5"/>
    <mergeCell ref="AX1:AZ5"/>
    <mergeCell ref="BA1:BC5"/>
    <mergeCell ref="BD1:BF5"/>
    <mergeCell ref="BG1:BI5"/>
    <mergeCell ref="Q3:S5"/>
    <mergeCell ref="K1:Y2"/>
    <mergeCell ref="AC1:AE5"/>
    <mergeCell ref="N3:P5"/>
    <mergeCell ref="W3:Y5"/>
    <mergeCell ref="T3:V5"/>
    <mergeCell ref="Z1:AB5"/>
    <mergeCell ref="B3:D5"/>
    <mergeCell ref="B1:G2"/>
    <mergeCell ref="E3:G5"/>
    <mergeCell ref="A1:A6"/>
    <mergeCell ref="K3:M5"/>
    <mergeCell ref="H1:J5"/>
  </mergeCells>
  <phoneticPr fontId="2"/>
  <pageMargins left="0.78740157480314965" right="0.78740157480314965" top="0.78740157480314965" bottom="0.78740157480314965" header="0" footer="0"/>
  <pageSetup paperSize="8" scale="45" fitToWidth="3" orientation="landscape" r:id="rId1"/>
  <headerFooter alignWithMargins="0"/>
  <colBreaks count="1" manualBreakCount="1">
    <brk id="43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Q66"/>
  <sheetViews>
    <sheetView view="pageBreakPreview" zoomScale="75" zoomScaleNormal="100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9" defaultRowHeight="14" x14ac:dyDescent="0.2"/>
  <cols>
    <col min="1" max="1" width="4" style="1" bestFit="1" customWidth="1"/>
    <col min="2" max="2" width="21.7265625" style="1" bestFit="1" customWidth="1"/>
    <col min="3" max="3" width="9.453125" style="1" bestFit="1" customWidth="1"/>
    <col min="4" max="4" width="6" style="1" bestFit="1" customWidth="1"/>
    <col min="5" max="5" width="6" style="151" bestFit="1" customWidth="1"/>
    <col min="6" max="10" width="15.08984375" style="1" bestFit="1" customWidth="1"/>
    <col min="11" max="13" width="7.08984375" style="1" bestFit="1" customWidth="1"/>
    <col min="14" max="14" width="9.453125" style="1" customWidth="1"/>
    <col min="15" max="15" width="11.08984375" style="1" customWidth="1"/>
    <col min="16" max="16" width="10.36328125" style="1" customWidth="1"/>
    <col min="17" max="17" width="10.453125" style="1" customWidth="1"/>
    <col min="18" max="18" width="10.08984375" style="1" customWidth="1"/>
    <col min="19" max="19" width="12.08984375" style="1" customWidth="1"/>
    <col min="20" max="20" width="6" style="1" bestFit="1" customWidth="1"/>
    <col min="21" max="27" width="5.36328125" style="1" bestFit="1" customWidth="1"/>
    <col min="28" max="29" width="8.26953125" style="1" bestFit="1" customWidth="1"/>
    <col min="30" max="30" width="10.6328125" style="1" bestFit="1" customWidth="1"/>
    <col min="31" max="31" width="8.26953125" style="1" bestFit="1" customWidth="1"/>
    <col min="32" max="32" width="12" style="68" bestFit="1" customWidth="1"/>
    <col min="33" max="33" width="14.6328125" style="68" bestFit="1" customWidth="1"/>
    <col min="34" max="34" width="17.6328125" style="68" bestFit="1" customWidth="1"/>
    <col min="35" max="35" width="14.6328125" style="68" bestFit="1" customWidth="1"/>
    <col min="36" max="36" width="17.6328125" style="68" bestFit="1" customWidth="1"/>
    <col min="37" max="37" width="20.36328125" style="68" bestFit="1" customWidth="1"/>
    <col min="38" max="38" width="6" style="68" customWidth="1"/>
    <col min="39" max="16384" width="9" style="1"/>
  </cols>
  <sheetData>
    <row r="1" spans="1:43" ht="17" thickBot="1" x14ac:dyDescent="0.3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8"/>
      <c r="AD1" s="88"/>
      <c r="AE1" s="90"/>
    </row>
    <row r="2" spans="1:43" ht="29.25" customHeight="1" x14ac:dyDescent="0.2">
      <c r="B2" s="1437" t="s">
        <v>215</v>
      </c>
      <c r="C2" s="1440" t="s">
        <v>4</v>
      </c>
      <c r="D2" s="1457" t="s">
        <v>5</v>
      </c>
      <c r="E2" s="1458"/>
      <c r="F2" s="1458"/>
      <c r="G2" s="1458"/>
      <c r="H2" s="1458"/>
      <c r="I2" s="1458"/>
      <c r="J2" s="1459"/>
      <c r="K2" s="1442" t="s">
        <v>1</v>
      </c>
      <c r="L2" s="1444" t="s">
        <v>0</v>
      </c>
      <c r="M2" s="1445"/>
      <c r="N2" s="1445"/>
      <c r="O2" s="1445"/>
      <c r="P2" s="1445"/>
      <c r="Q2" s="1445"/>
      <c r="R2" s="1445"/>
      <c r="S2" s="1445"/>
      <c r="T2" s="1445"/>
      <c r="U2" s="1446"/>
      <c r="V2" s="1447" t="s">
        <v>6</v>
      </c>
      <c r="W2" s="1448"/>
      <c r="X2" s="1448"/>
      <c r="Y2" s="1448"/>
      <c r="Z2" s="1448"/>
      <c r="AA2" s="1448"/>
      <c r="AB2" s="1448"/>
      <c r="AC2" s="1448"/>
      <c r="AD2" s="1448"/>
      <c r="AE2" s="1449"/>
      <c r="AF2" s="1427" t="s">
        <v>132</v>
      </c>
      <c r="AG2" s="1428"/>
      <c r="AH2" s="1428"/>
      <c r="AI2" s="1428"/>
      <c r="AJ2" s="1428"/>
      <c r="AK2" s="1429"/>
      <c r="AL2" s="20"/>
      <c r="AM2" s="1413" t="s">
        <v>182</v>
      </c>
      <c r="AN2" s="1413"/>
      <c r="AO2" s="1413"/>
      <c r="AP2" s="1413"/>
      <c r="AQ2" s="1413"/>
    </row>
    <row r="3" spans="1:43" ht="29.25" customHeight="1" x14ac:dyDescent="0.2">
      <c r="B3" s="1438"/>
      <c r="C3" s="1441"/>
      <c r="D3" s="1460" t="s">
        <v>10</v>
      </c>
      <c r="E3" s="1461"/>
      <c r="F3" s="1414" t="s">
        <v>162</v>
      </c>
      <c r="G3" s="1414" t="s">
        <v>163</v>
      </c>
      <c r="H3" s="1414" t="s">
        <v>164</v>
      </c>
      <c r="I3" s="1414" t="s">
        <v>165</v>
      </c>
      <c r="J3" s="1416" t="s">
        <v>166</v>
      </c>
      <c r="K3" s="1443"/>
      <c r="L3" s="1418"/>
      <c r="M3" s="1419"/>
      <c r="N3" s="1419"/>
      <c r="O3" s="1419"/>
      <c r="P3" s="1419"/>
      <c r="Q3" s="1419"/>
      <c r="R3" s="1419"/>
      <c r="S3" s="1420"/>
      <c r="T3" s="1421" t="s">
        <v>8</v>
      </c>
      <c r="U3" s="1423" t="s">
        <v>9</v>
      </c>
      <c r="V3" s="1425" t="s">
        <v>185</v>
      </c>
      <c r="W3" s="1426"/>
      <c r="X3" s="1426"/>
      <c r="Y3" s="1426"/>
      <c r="Z3" s="1426"/>
      <c r="AA3" s="1426"/>
      <c r="AB3" s="1450" t="s">
        <v>11</v>
      </c>
      <c r="AC3" s="1451"/>
      <c r="AD3" s="1451"/>
      <c r="AE3" s="1452"/>
      <c r="AF3" s="1430"/>
      <c r="AG3" s="1431"/>
      <c r="AH3" s="1431"/>
      <c r="AI3" s="1431"/>
      <c r="AJ3" s="1431"/>
      <c r="AK3" s="1432"/>
      <c r="AL3" s="20"/>
      <c r="AM3" s="1413"/>
      <c r="AN3" s="1413"/>
      <c r="AO3" s="1413"/>
      <c r="AP3" s="1413"/>
      <c r="AQ3" s="1413"/>
    </row>
    <row r="4" spans="1:43" ht="29.25" customHeight="1" x14ac:dyDescent="0.2">
      <c r="B4" s="1438"/>
      <c r="C4" s="1441"/>
      <c r="D4" s="1453" t="s">
        <v>160</v>
      </c>
      <c r="E4" s="1453" t="s">
        <v>161</v>
      </c>
      <c r="F4" s="1415"/>
      <c r="G4" s="1415"/>
      <c r="H4" s="1415"/>
      <c r="I4" s="1415"/>
      <c r="J4" s="1417"/>
      <c r="K4" s="1443"/>
      <c r="L4" s="1455" t="s">
        <v>167</v>
      </c>
      <c r="M4" s="1456" t="s">
        <v>12</v>
      </c>
      <c r="N4" s="1435" t="s">
        <v>168</v>
      </c>
      <c r="O4" s="91"/>
      <c r="P4" s="92"/>
      <c r="Q4" s="93"/>
      <c r="R4" s="1415" t="s">
        <v>103</v>
      </c>
      <c r="S4" s="1462" t="s">
        <v>13</v>
      </c>
      <c r="T4" s="1422"/>
      <c r="U4" s="1424"/>
      <c r="V4" s="1463" t="s">
        <v>104</v>
      </c>
      <c r="W4" s="1464"/>
      <c r="X4" s="1464"/>
      <c r="Y4" s="1464"/>
      <c r="Z4" s="1464"/>
      <c r="AA4" s="1465"/>
      <c r="AB4" s="1403" t="s">
        <v>139</v>
      </c>
      <c r="AC4" s="1403" t="s">
        <v>105</v>
      </c>
      <c r="AD4" s="1403" t="s">
        <v>14</v>
      </c>
      <c r="AE4" s="1406" t="s">
        <v>96</v>
      </c>
      <c r="AF4" s="1430"/>
      <c r="AG4" s="1431"/>
      <c r="AH4" s="1431"/>
      <c r="AI4" s="1431"/>
      <c r="AJ4" s="1431"/>
      <c r="AK4" s="1432"/>
      <c r="AL4" s="20"/>
      <c r="AM4" s="1413"/>
      <c r="AN4" s="1413"/>
      <c r="AO4" s="1413"/>
      <c r="AP4" s="1413"/>
      <c r="AQ4" s="1413"/>
    </row>
    <row r="5" spans="1:43" ht="29.25" customHeight="1" x14ac:dyDescent="0.2">
      <c r="B5" s="1438"/>
      <c r="C5" s="1441"/>
      <c r="D5" s="1454"/>
      <c r="E5" s="1454"/>
      <c r="F5" s="1415"/>
      <c r="G5" s="1415"/>
      <c r="H5" s="1415"/>
      <c r="I5" s="1415"/>
      <c r="J5" s="1417"/>
      <c r="K5" s="1443"/>
      <c r="L5" s="1455"/>
      <c r="M5" s="1456"/>
      <c r="N5" s="1436"/>
      <c r="O5" s="1409" t="s">
        <v>15</v>
      </c>
      <c r="P5" s="94"/>
      <c r="Q5" s="95"/>
      <c r="R5" s="1415"/>
      <c r="S5" s="1462"/>
      <c r="T5" s="1422"/>
      <c r="U5" s="1424"/>
      <c r="V5" s="1466"/>
      <c r="W5" s="1467"/>
      <c r="X5" s="1467"/>
      <c r="Y5" s="1467"/>
      <c r="Z5" s="1467"/>
      <c r="AA5" s="1468"/>
      <c r="AB5" s="1404"/>
      <c r="AC5" s="1404"/>
      <c r="AD5" s="1404"/>
      <c r="AE5" s="1407"/>
      <c r="AF5" s="1411" t="s">
        <v>140</v>
      </c>
      <c r="AG5" s="1399" t="s">
        <v>177</v>
      </c>
      <c r="AH5" s="1399" t="s">
        <v>178</v>
      </c>
      <c r="AI5" s="1399" t="s">
        <v>179</v>
      </c>
      <c r="AJ5" s="1399" t="s">
        <v>181</v>
      </c>
      <c r="AK5" s="1401" t="s">
        <v>180</v>
      </c>
      <c r="AL5" s="21"/>
      <c r="AM5" s="1383" t="s">
        <v>183</v>
      </c>
      <c r="AN5" s="1383" t="s">
        <v>184</v>
      </c>
      <c r="AO5" s="1383" t="s">
        <v>186</v>
      </c>
      <c r="AP5" s="1383" t="s">
        <v>187</v>
      </c>
      <c r="AQ5" s="1384" t="s">
        <v>188</v>
      </c>
    </row>
    <row r="6" spans="1:43" ht="29.25" customHeight="1" x14ac:dyDescent="0.2">
      <c r="B6" s="1438"/>
      <c r="C6" s="1441"/>
      <c r="D6" s="1454"/>
      <c r="E6" s="1454"/>
      <c r="F6" s="1415"/>
      <c r="G6" s="1415"/>
      <c r="H6" s="1415"/>
      <c r="I6" s="1415"/>
      <c r="J6" s="1417"/>
      <c r="K6" s="1443"/>
      <c r="L6" s="1455"/>
      <c r="M6" s="1456"/>
      <c r="N6" s="1436"/>
      <c r="O6" s="1410"/>
      <c r="P6" s="1385" t="s">
        <v>19</v>
      </c>
      <c r="Q6" s="96"/>
      <c r="R6" s="1415"/>
      <c r="S6" s="1462"/>
      <c r="T6" s="1422"/>
      <c r="U6" s="1424"/>
      <c r="V6" s="1387" t="s">
        <v>20</v>
      </c>
      <c r="W6" s="1388"/>
      <c r="X6" s="1389"/>
      <c r="Y6" s="1389"/>
      <c r="Z6" s="1389"/>
      <c r="AA6" s="1390"/>
      <c r="AB6" s="1405"/>
      <c r="AC6" s="1405"/>
      <c r="AD6" s="1405"/>
      <c r="AE6" s="1408"/>
      <c r="AF6" s="1411"/>
      <c r="AG6" s="1399"/>
      <c r="AH6" s="1399"/>
      <c r="AI6" s="1399"/>
      <c r="AJ6" s="1399"/>
      <c r="AK6" s="1401"/>
      <c r="AL6" s="21"/>
      <c r="AM6" s="1383"/>
      <c r="AN6" s="1383"/>
      <c r="AO6" s="1383"/>
      <c r="AP6" s="1383"/>
      <c r="AQ6" s="1384"/>
    </row>
    <row r="7" spans="1:43" ht="29.25" customHeight="1" x14ac:dyDescent="0.2">
      <c r="B7" s="1438"/>
      <c r="C7" s="1441"/>
      <c r="D7" s="1454"/>
      <c r="E7" s="1454"/>
      <c r="F7" s="1415"/>
      <c r="G7" s="1415"/>
      <c r="H7" s="1415"/>
      <c r="I7" s="1415"/>
      <c r="J7" s="1417"/>
      <c r="K7" s="1443"/>
      <c r="L7" s="1455"/>
      <c r="M7" s="1456"/>
      <c r="N7" s="1436"/>
      <c r="O7" s="1410"/>
      <c r="P7" s="1386"/>
      <c r="Q7" s="1391" t="s">
        <v>21</v>
      </c>
      <c r="R7" s="1415"/>
      <c r="S7" s="1462"/>
      <c r="T7" s="1422"/>
      <c r="U7" s="1424"/>
      <c r="V7" s="1393" t="s">
        <v>22</v>
      </c>
      <c r="W7" s="1395" t="s">
        <v>23</v>
      </c>
      <c r="X7" s="1397" t="s">
        <v>169</v>
      </c>
      <c r="Y7" s="1397" t="s">
        <v>170</v>
      </c>
      <c r="Z7" s="1397" t="s">
        <v>171</v>
      </c>
      <c r="AA7" s="1433" t="s">
        <v>172</v>
      </c>
      <c r="AB7" s="1405"/>
      <c r="AC7" s="1405"/>
      <c r="AD7" s="1405"/>
      <c r="AE7" s="1408"/>
      <c r="AF7" s="1411"/>
      <c r="AG7" s="1399"/>
      <c r="AH7" s="1399"/>
      <c r="AI7" s="1399"/>
      <c r="AJ7" s="1399"/>
      <c r="AK7" s="1401"/>
      <c r="AL7" s="21"/>
      <c r="AM7" s="1383"/>
      <c r="AN7" s="1383"/>
      <c r="AO7" s="1383"/>
      <c r="AP7" s="1383"/>
      <c r="AQ7" s="1384"/>
    </row>
    <row r="8" spans="1:43" ht="29.25" customHeight="1" x14ac:dyDescent="0.2">
      <c r="B8" s="1438"/>
      <c r="C8" s="1441"/>
      <c r="D8" s="1454"/>
      <c r="E8" s="1454"/>
      <c r="F8" s="1415"/>
      <c r="G8" s="1415"/>
      <c r="H8" s="1415"/>
      <c r="I8" s="1415"/>
      <c r="J8" s="1417"/>
      <c r="K8" s="1443"/>
      <c r="L8" s="1455"/>
      <c r="M8" s="1456"/>
      <c r="N8" s="1436"/>
      <c r="O8" s="1410"/>
      <c r="P8" s="1386"/>
      <c r="Q8" s="1392"/>
      <c r="R8" s="1415"/>
      <c r="S8" s="1462"/>
      <c r="T8" s="1422"/>
      <c r="U8" s="1424"/>
      <c r="V8" s="1394"/>
      <c r="W8" s="1396"/>
      <c r="X8" s="1398"/>
      <c r="Y8" s="1398"/>
      <c r="Z8" s="1398"/>
      <c r="AA8" s="1434"/>
      <c r="AB8" s="1405"/>
      <c r="AC8" s="1405"/>
      <c r="AD8" s="1405"/>
      <c r="AE8" s="1408"/>
      <c r="AF8" s="1411"/>
      <c r="AG8" s="1399"/>
      <c r="AH8" s="1399"/>
      <c r="AI8" s="1399"/>
      <c r="AJ8" s="1399"/>
      <c r="AK8" s="1401"/>
      <c r="AL8" s="21"/>
      <c r="AM8" s="1383"/>
      <c r="AN8" s="1383"/>
      <c r="AO8" s="1383"/>
      <c r="AP8" s="1383"/>
      <c r="AQ8" s="1384"/>
    </row>
    <row r="9" spans="1:43" ht="29.25" customHeight="1" x14ac:dyDescent="0.2">
      <c r="B9" s="1438"/>
      <c r="C9" s="1441"/>
      <c r="D9" s="1454"/>
      <c r="E9" s="1454"/>
      <c r="F9" s="1415"/>
      <c r="G9" s="1415"/>
      <c r="H9" s="1415"/>
      <c r="I9" s="1415"/>
      <c r="J9" s="1417"/>
      <c r="K9" s="1443"/>
      <c r="L9" s="1455"/>
      <c r="M9" s="1456"/>
      <c r="N9" s="1436"/>
      <c r="O9" s="1410"/>
      <c r="P9" s="1386"/>
      <c r="Q9" s="1392"/>
      <c r="R9" s="1415"/>
      <c r="S9" s="1462"/>
      <c r="T9" s="1422"/>
      <c r="U9" s="1424"/>
      <c r="V9" s="1394"/>
      <c r="W9" s="1396"/>
      <c r="X9" s="1398"/>
      <c r="Y9" s="1398"/>
      <c r="Z9" s="1398"/>
      <c r="AA9" s="1434"/>
      <c r="AB9" s="1405"/>
      <c r="AC9" s="1405"/>
      <c r="AD9" s="1405"/>
      <c r="AE9" s="1408"/>
      <c r="AF9" s="1411"/>
      <c r="AG9" s="1399"/>
      <c r="AH9" s="1399"/>
      <c r="AI9" s="1399"/>
      <c r="AJ9" s="1399"/>
      <c r="AK9" s="1401"/>
      <c r="AL9" s="21"/>
      <c r="AM9" s="1383"/>
      <c r="AN9" s="1383"/>
      <c r="AO9" s="1383"/>
      <c r="AP9" s="1383"/>
      <c r="AQ9" s="1384"/>
    </row>
    <row r="10" spans="1:43" ht="29.25" customHeight="1" thickBot="1" x14ac:dyDescent="0.25">
      <c r="B10" s="1439"/>
      <c r="C10" s="166" t="s">
        <v>141</v>
      </c>
      <c r="D10" s="98" t="s">
        <v>142</v>
      </c>
      <c r="E10" s="98" t="s">
        <v>143</v>
      </c>
      <c r="F10" s="99" t="s">
        <v>144</v>
      </c>
      <c r="G10" s="99" t="s">
        <v>145</v>
      </c>
      <c r="H10" s="99" t="s">
        <v>146</v>
      </c>
      <c r="I10" s="99" t="s">
        <v>147</v>
      </c>
      <c r="J10" s="167" t="s">
        <v>148</v>
      </c>
      <c r="K10" s="101" t="s">
        <v>149</v>
      </c>
      <c r="L10" s="102" t="s">
        <v>150</v>
      </c>
      <c r="M10" s="102" t="s">
        <v>151</v>
      </c>
      <c r="N10" s="100" t="s">
        <v>152</v>
      </c>
      <c r="O10" s="103" t="s">
        <v>153</v>
      </c>
      <c r="P10" s="104" t="s">
        <v>154</v>
      </c>
      <c r="Q10" s="105" t="s">
        <v>155</v>
      </c>
      <c r="R10" s="99" t="s">
        <v>156</v>
      </c>
      <c r="S10" s="106" t="s">
        <v>157</v>
      </c>
      <c r="T10" s="107" t="s">
        <v>158</v>
      </c>
      <c r="U10" s="108" t="s">
        <v>159</v>
      </c>
      <c r="V10" s="6"/>
      <c r="W10" s="7"/>
      <c r="X10" s="8"/>
      <c r="Y10" s="8"/>
      <c r="Z10" s="8"/>
      <c r="AA10" s="9"/>
      <c r="AB10" s="10" t="s">
        <v>173</v>
      </c>
      <c r="AC10" s="10" t="s">
        <v>174</v>
      </c>
      <c r="AD10" s="10" t="s">
        <v>175</v>
      </c>
      <c r="AE10" s="11" t="s">
        <v>176</v>
      </c>
      <c r="AF10" s="1412"/>
      <c r="AG10" s="1400"/>
      <c r="AH10" s="1400"/>
      <c r="AI10" s="1400"/>
      <c r="AJ10" s="1400"/>
      <c r="AK10" s="1402"/>
      <c r="AL10" s="21"/>
      <c r="AM10" s="1383"/>
      <c r="AN10" s="1383"/>
      <c r="AO10" s="1383"/>
      <c r="AP10" s="1383"/>
      <c r="AQ10" s="1384"/>
    </row>
    <row r="11" spans="1:43" ht="20.149999999999999" customHeight="1" x14ac:dyDescent="0.2">
      <c r="A11" s="1">
        <v>1</v>
      </c>
      <c r="B11" s="109" t="s">
        <v>122</v>
      </c>
      <c r="C11" s="168" t="e">
        <f>#REF!</f>
        <v>#REF!</v>
      </c>
      <c r="D11" s="111" t="e">
        <f>#REF!</f>
        <v>#REF!</v>
      </c>
      <c r="E11" s="111" t="e">
        <f>#REF!</f>
        <v>#REF!</v>
      </c>
      <c r="F11" s="112" t="e">
        <f>#REF!</f>
        <v>#REF!</v>
      </c>
      <c r="G11" s="112" t="e">
        <f>#REF!</f>
        <v>#REF!</v>
      </c>
      <c r="H11" s="112" t="e">
        <f>#REF!</f>
        <v>#REF!</v>
      </c>
      <c r="I11" s="112" t="e">
        <f>#REF!</f>
        <v>#REF!</v>
      </c>
      <c r="J11" s="169" t="e">
        <f>#REF!</f>
        <v>#REF!</v>
      </c>
      <c r="K11" s="113" t="e">
        <f>#REF!</f>
        <v>#REF!</v>
      </c>
      <c r="L11" s="114" t="e">
        <f>M11+N11+R11+S11</f>
        <v>#REF!</v>
      </c>
      <c r="M11" s="114" t="e">
        <f>#REF!</f>
        <v>#REF!</v>
      </c>
      <c r="N11" s="114" t="e">
        <f>#REF!</f>
        <v>#REF!</v>
      </c>
      <c r="O11" s="115" t="e">
        <f>#REF!</f>
        <v>#REF!</v>
      </c>
      <c r="P11" s="116" t="e">
        <f>#REF!</f>
        <v>#REF!</v>
      </c>
      <c r="Q11" s="117" t="e">
        <f>#REF!</f>
        <v>#REF!</v>
      </c>
      <c r="R11" s="118" t="e">
        <f>#REF!</f>
        <v>#REF!</v>
      </c>
      <c r="S11" s="119" t="e">
        <f>#REF!</f>
        <v>#REF!</v>
      </c>
      <c r="T11" s="120" t="e">
        <f>#REF!</f>
        <v>#REF!</v>
      </c>
      <c r="U11" s="121" t="e">
        <f>#REF!</f>
        <v>#REF!</v>
      </c>
      <c r="V11" s="12" t="e">
        <f>#REF!</f>
        <v>#REF!</v>
      </c>
      <c r="W11" s="13" t="e">
        <f>#REF!</f>
        <v>#REF!</v>
      </c>
      <c r="X11" s="13" t="e">
        <f>#REF!</f>
        <v>#REF!</v>
      </c>
      <c r="Y11" s="13" t="e">
        <f>#REF!</f>
        <v>#REF!</v>
      </c>
      <c r="Z11" s="13" t="e">
        <f>#REF!</f>
        <v>#REF!</v>
      </c>
      <c r="AA11" s="13" t="e">
        <f>#REF!</f>
        <v>#REF!</v>
      </c>
      <c r="AB11" s="14" t="e">
        <f>#REF!</f>
        <v>#REF!</v>
      </c>
      <c r="AC11" s="14" t="e">
        <f>#REF!</f>
        <v>#REF!</v>
      </c>
      <c r="AD11" s="14" t="e">
        <f>#REF!</f>
        <v>#REF!</v>
      </c>
      <c r="AE11" s="15" t="e">
        <f>#REF!</f>
        <v>#REF!</v>
      </c>
      <c r="AF11" s="26" t="e">
        <f t="shared" ref="AF11:AF54" si="0">K11/C11*100</f>
        <v>#REF!</v>
      </c>
      <c r="AG11" s="27" t="e">
        <f>L11/K11*100</f>
        <v>#REF!</v>
      </c>
      <c r="AH11" s="27" t="e">
        <f>T11/K11*100</f>
        <v>#REF!</v>
      </c>
      <c r="AI11" s="27" t="e">
        <f>N11/C11*100</f>
        <v>#REF!</v>
      </c>
      <c r="AJ11" s="27" t="e">
        <f>P11/N11*100</f>
        <v>#REF!</v>
      </c>
      <c r="AK11" s="28" t="e">
        <f>N11/K11*100</f>
        <v>#REF!</v>
      </c>
      <c r="AL11" s="22"/>
      <c r="AM11" s="122" t="e">
        <f>IF(C11=D11+E11+F11+G11+H11+I11+J11,".","エラー")</f>
        <v>#REF!</v>
      </c>
      <c r="AN11" s="122" t="e">
        <f>IF(K11=L11+T11+U11,".","エラー")</f>
        <v>#REF!</v>
      </c>
      <c r="AO11" s="122" t="e">
        <f>IF(O11=V11+W11+X11+Y11+Z11+AA11,".","エラー")</f>
        <v>#REF!</v>
      </c>
      <c r="AP11" s="122" t="e">
        <f>IF(P11=V11+W11,".","エラー")</f>
        <v>#REF!</v>
      </c>
      <c r="AQ11" s="122" t="e">
        <f>IF(S11&lt;=AB11+AC11+AD11+AE11,".","エラー")</f>
        <v>#REF!</v>
      </c>
    </row>
    <row r="12" spans="1:43" ht="20.149999999999999" customHeight="1" x14ac:dyDescent="0.2">
      <c r="A12" s="1">
        <v>2</v>
      </c>
      <c r="B12" s="82" t="s">
        <v>25</v>
      </c>
      <c r="C12" s="170" t="e">
        <f>#REF!</f>
        <v>#REF!</v>
      </c>
      <c r="D12" s="124" t="e">
        <f>#REF!</f>
        <v>#REF!</v>
      </c>
      <c r="E12" s="124" t="e">
        <f>#REF!</f>
        <v>#REF!</v>
      </c>
      <c r="F12" s="125" t="e">
        <f>#REF!</f>
        <v>#REF!</v>
      </c>
      <c r="G12" s="125" t="e">
        <f>#REF!</f>
        <v>#REF!</v>
      </c>
      <c r="H12" s="125" t="e">
        <f>#REF!</f>
        <v>#REF!</v>
      </c>
      <c r="I12" s="125" t="e">
        <f>#REF!</f>
        <v>#REF!</v>
      </c>
      <c r="J12" s="171" t="e">
        <f>#REF!</f>
        <v>#REF!</v>
      </c>
      <c r="K12" s="126" t="e">
        <f>#REF!</f>
        <v>#REF!</v>
      </c>
      <c r="L12" s="127" t="e">
        <f t="shared" ref="L12:L53" si="1">M12+N12+R12+S12</f>
        <v>#REF!</v>
      </c>
      <c r="M12" s="127" t="e">
        <f>#REF!</f>
        <v>#REF!</v>
      </c>
      <c r="N12" s="127" t="e">
        <f>#REF!</f>
        <v>#REF!</v>
      </c>
      <c r="O12" s="128" t="e">
        <f>#REF!</f>
        <v>#REF!</v>
      </c>
      <c r="P12" s="129" t="e">
        <f>#REF!</f>
        <v>#REF!</v>
      </c>
      <c r="Q12" s="130" t="e">
        <f>#REF!</f>
        <v>#REF!</v>
      </c>
      <c r="R12" s="131" t="e">
        <f>#REF!</f>
        <v>#REF!</v>
      </c>
      <c r="S12" s="132" t="e">
        <f>#REF!</f>
        <v>#REF!</v>
      </c>
      <c r="T12" s="4" t="e">
        <f>#REF!</f>
        <v>#REF!</v>
      </c>
      <c r="U12" s="133" t="e">
        <f>#REF!</f>
        <v>#REF!</v>
      </c>
      <c r="V12" s="3" t="e">
        <f>#REF!</f>
        <v>#REF!</v>
      </c>
      <c r="W12" s="4" t="e">
        <f>#REF!</f>
        <v>#REF!</v>
      </c>
      <c r="X12" s="4" t="e">
        <f>#REF!</f>
        <v>#REF!</v>
      </c>
      <c r="Y12" s="4" t="e">
        <f>#REF!</f>
        <v>#REF!</v>
      </c>
      <c r="Z12" s="4" t="e">
        <f>#REF!</f>
        <v>#REF!</v>
      </c>
      <c r="AA12" s="4" t="e">
        <f>#REF!</f>
        <v>#REF!</v>
      </c>
      <c r="AB12" s="5" t="e">
        <f>#REF!</f>
        <v>#REF!</v>
      </c>
      <c r="AC12" s="5" t="e">
        <f>#REF!</f>
        <v>#REF!</v>
      </c>
      <c r="AD12" s="5" t="e">
        <f>#REF!</f>
        <v>#REF!</v>
      </c>
      <c r="AE12" s="2" t="e">
        <f>#REF!</f>
        <v>#REF!</v>
      </c>
      <c r="AF12" s="29" t="e">
        <f t="shared" si="0"/>
        <v>#REF!</v>
      </c>
      <c r="AG12" s="30" t="e">
        <f t="shared" ref="AG12:AG54" si="2">L12/K12*100</f>
        <v>#REF!</v>
      </c>
      <c r="AH12" s="30" t="e">
        <f t="shared" ref="AH12:AH54" si="3">T12/K12*100</f>
        <v>#REF!</v>
      </c>
      <c r="AI12" s="30" t="e">
        <f t="shared" ref="AI12:AI54" si="4">N12/C12*100</f>
        <v>#REF!</v>
      </c>
      <c r="AJ12" s="30" t="e">
        <f t="shared" ref="AJ12:AJ54" si="5">P12/N12*100</f>
        <v>#REF!</v>
      </c>
      <c r="AK12" s="31" t="e">
        <f t="shared" ref="AK12:AK54" si="6">N12/K12*100</f>
        <v>#REF!</v>
      </c>
      <c r="AL12" s="22"/>
      <c r="AM12" s="122" t="e">
        <f t="shared" ref="AM12:AM54" si="7">IF(C12=D12+E12+F12+G12+H12+I12+J12,".","エラー")</f>
        <v>#REF!</v>
      </c>
      <c r="AN12" s="122" t="e">
        <f t="shared" ref="AN12:AN54" si="8">IF(K12=L12+T12+U12,".","エラー")</f>
        <v>#REF!</v>
      </c>
      <c r="AO12" s="122" t="e">
        <f t="shared" ref="AO12:AO54" si="9">IF(O12=V12+W12+X12+Y12+Z12+AA12,".","エラー")</f>
        <v>#REF!</v>
      </c>
      <c r="AP12" s="122" t="e">
        <f t="shared" ref="AP12:AP54" si="10">IF(P12=V12+W12,".","エラー")</f>
        <v>#REF!</v>
      </c>
      <c r="AQ12" s="122" t="e">
        <f t="shared" ref="AQ12:AQ54" si="11">IF(S12&lt;=AB12+AC12+AD12+AE12,".","エラー")</f>
        <v>#REF!</v>
      </c>
    </row>
    <row r="13" spans="1:43" ht="20.149999999999999" customHeight="1" x14ac:dyDescent="0.2">
      <c r="A13" s="1">
        <v>3</v>
      </c>
      <c r="B13" s="82" t="s">
        <v>26</v>
      </c>
      <c r="C13" s="170" t="e">
        <f>#REF!</f>
        <v>#REF!</v>
      </c>
      <c r="D13" s="124" t="e">
        <f>#REF!</f>
        <v>#REF!</v>
      </c>
      <c r="E13" s="124" t="e">
        <f>#REF!</f>
        <v>#REF!</v>
      </c>
      <c r="F13" s="125" t="e">
        <f>#REF!</f>
        <v>#REF!</v>
      </c>
      <c r="G13" s="125" t="e">
        <f>#REF!</f>
        <v>#REF!</v>
      </c>
      <c r="H13" s="125" t="e">
        <f>#REF!</f>
        <v>#REF!</v>
      </c>
      <c r="I13" s="125" t="e">
        <f>#REF!</f>
        <v>#REF!</v>
      </c>
      <c r="J13" s="171" t="e">
        <f>#REF!</f>
        <v>#REF!</v>
      </c>
      <c r="K13" s="126" t="e">
        <f>#REF!</f>
        <v>#REF!</v>
      </c>
      <c r="L13" s="127" t="e">
        <f t="shared" si="1"/>
        <v>#REF!</v>
      </c>
      <c r="M13" s="127" t="e">
        <f>#REF!</f>
        <v>#REF!</v>
      </c>
      <c r="N13" s="127" t="e">
        <f>#REF!</f>
        <v>#REF!</v>
      </c>
      <c r="O13" s="128" t="e">
        <f>#REF!</f>
        <v>#REF!</v>
      </c>
      <c r="P13" s="129" t="e">
        <f>#REF!</f>
        <v>#REF!</v>
      </c>
      <c r="Q13" s="130" t="e">
        <f>#REF!</f>
        <v>#REF!</v>
      </c>
      <c r="R13" s="131" t="e">
        <f>#REF!</f>
        <v>#REF!</v>
      </c>
      <c r="S13" s="132" t="e">
        <f>#REF!</f>
        <v>#REF!</v>
      </c>
      <c r="T13" s="4" t="e">
        <f>#REF!</f>
        <v>#REF!</v>
      </c>
      <c r="U13" s="133" t="e">
        <f>#REF!</f>
        <v>#REF!</v>
      </c>
      <c r="V13" s="3" t="e">
        <f>#REF!</f>
        <v>#REF!</v>
      </c>
      <c r="W13" s="4" t="e">
        <f>#REF!</f>
        <v>#REF!</v>
      </c>
      <c r="X13" s="4" t="e">
        <f>#REF!</f>
        <v>#REF!</v>
      </c>
      <c r="Y13" s="4" t="e">
        <f>#REF!</f>
        <v>#REF!</v>
      </c>
      <c r="Z13" s="4" t="e">
        <f>#REF!</f>
        <v>#REF!</v>
      </c>
      <c r="AA13" s="4" t="e">
        <f>#REF!</f>
        <v>#REF!</v>
      </c>
      <c r="AB13" s="5" t="e">
        <f>#REF!</f>
        <v>#REF!</v>
      </c>
      <c r="AC13" s="5" t="e">
        <f>#REF!</f>
        <v>#REF!</v>
      </c>
      <c r="AD13" s="5" t="e">
        <f>#REF!</f>
        <v>#REF!</v>
      </c>
      <c r="AE13" s="2" t="e">
        <f>#REF!</f>
        <v>#REF!</v>
      </c>
      <c r="AF13" s="29" t="e">
        <f t="shared" si="0"/>
        <v>#REF!</v>
      </c>
      <c r="AG13" s="30" t="e">
        <f t="shared" si="2"/>
        <v>#REF!</v>
      </c>
      <c r="AH13" s="30" t="e">
        <f t="shared" si="3"/>
        <v>#REF!</v>
      </c>
      <c r="AI13" s="30" t="e">
        <f t="shared" si="4"/>
        <v>#REF!</v>
      </c>
      <c r="AJ13" s="30" t="e">
        <f t="shared" si="5"/>
        <v>#REF!</v>
      </c>
      <c r="AK13" s="31" t="e">
        <f t="shared" si="6"/>
        <v>#REF!</v>
      </c>
      <c r="AL13" s="22"/>
      <c r="AM13" s="122" t="e">
        <f t="shared" si="7"/>
        <v>#REF!</v>
      </c>
      <c r="AN13" s="122" t="e">
        <f t="shared" si="8"/>
        <v>#REF!</v>
      </c>
      <c r="AO13" s="122" t="e">
        <f t="shared" si="9"/>
        <v>#REF!</v>
      </c>
      <c r="AP13" s="122" t="e">
        <f t="shared" si="10"/>
        <v>#REF!</v>
      </c>
      <c r="AQ13" s="122" t="e">
        <f t="shared" si="11"/>
        <v>#REF!</v>
      </c>
    </row>
    <row r="14" spans="1:43" ht="20.149999999999999" customHeight="1" x14ac:dyDescent="0.2">
      <c r="A14" s="1">
        <v>4</v>
      </c>
      <c r="B14" s="82" t="s">
        <v>27</v>
      </c>
      <c r="C14" s="170" t="e">
        <f>#REF!</f>
        <v>#REF!</v>
      </c>
      <c r="D14" s="124" t="e">
        <f>#REF!</f>
        <v>#REF!</v>
      </c>
      <c r="E14" s="124" t="e">
        <f>#REF!</f>
        <v>#REF!</v>
      </c>
      <c r="F14" s="125" t="e">
        <f>#REF!</f>
        <v>#REF!</v>
      </c>
      <c r="G14" s="125" t="e">
        <f>#REF!</f>
        <v>#REF!</v>
      </c>
      <c r="H14" s="125" t="e">
        <f>#REF!</f>
        <v>#REF!</v>
      </c>
      <c r="I14" s="125" t="e">
        <f>#REF!</f>
        <v>#REF!</v>
      </c>
      <c r="J14" s="171" t="e">
        <f>#REF!</f>
        <v>#REF!</v>
      </c>
      <c r="K14" s="126" t="e">
        <f>#REF!</f>
        <v>#REF!</v>
      </c>
      <c r="L14" s="127" t="e">
        <f t="shared" si="1"/>
        <v>#REF!</v>
      </c>
      <c r="M14" s="127" t="e">
        <f>#REF!</f>
        <v>#REF!</v>
      </c>
      <c r="N14" s="127" t="e">
        <f>#REF!</f>
        <v>#REF!</v>
      </c>
      <c r="O14" s="128" t="e">
        <f>#REF!</f>
        <v>#REF!</v>
      </c>
      <c r="P14" s="129" t="e">
        <f>#REF!</f>
        <v>#REF!</v>
      </c>
      <c r="Q14" s="130" t="e">
        <f>#REF!</f>
        <v>#REF!</v>
      </c>
      <c r="R14" s="131" t="e">
        <f>#REF!</f>
        <v>#REF!</v>
      </c>
      <c r="S14" s="132" t="e">
        <f>#REF!</f>
        <v>#REF!</v>
      </c>
      <c r="T14" s="4" t="e">
        <f>#REF!</f>
        <v>#REF!</v>
      </c>
      <c r="U14" s="133" t="e">
        <f>#REF!</f>
        <v>#REF!</v>
      </c>
      <c r="V14" s="3" t="e">
        <f>#REF!</f>
        <v>#REF!</v>
      </c>
      <c r="W14" s="4" t="e">
        <f>#REF!</f>
        <v>#REF!</v>
      </c>
      <c r="X14" s="4" t="e">
        <f>#REF!</f>
        <v>#REF!</v>
      </c>
      <c r="Y14" s="4" t="e">
        <f>#REF!</f>
        <v>#REF!</v>
      </c>
      <c r="Z14" s="4" t="e">
        <f>#REF!</f>
        <v>#REF!</v>
      </c>
      <c r="AA14" s="4" t="e">
        <f>#REF!</f>
        <v>#REF!</v>
      </c>
      <c r="AB14" s="5" t="e">
        <f>#REF!</f>
        <v>#REF!</v>
      </c>
      <c r="AC14" s="5" t="e">
        <f>#REF!</f>
        <v>#REF!</v>
      </c>
      <c r="AD14" s="5" t="e">
        <f>#REF!</f>
        <v>#REF!</v>
      </c>
      <c r="AE14" s="2" t="e">
        <f>#REF!</f>
        <v>#REF!</v>
      </c>
      <c r="AF14" s="29" t="e">
        <f t="shared" si="0"/>
        <v>#REF!</v>
      </c>
      <c r="AG14" s="30" t="e">
        <f t="shared" si="2"/>
        <v>#REF!</v>
      </c>
      <c r="AH14" s="30" t="e">
        <f t="shared" si="3"/>
        <v>#REF!</v>
      </c>
      <c r="AI14" s="30" t="e">
        <f t="shared" si="4"/>
        <v>#REF!</v>
      </c>
      <c r="AJ14" s="30" t="e">
        <f t="shared" si="5"/>
        <v>#REF!</v>
      </c>
      <c r="AK14" s="31" t="e">
        <f t="shared" si="6"/>
        <v>#REF!</v>
      </c>
      <c r="AL14" s="22"/>
      <c r="AM14" s="122" t="e">
        <f t="shared" si="7"/>
        <v>#REF!</v>
      </c>
      <c r="AN14" s="122" t="e">
        <f t="shared" si="8"/>
        <v>#REF!</v>
      </c>
      <c r="AO14" s="122" t="e">
        <f t="shared" si="9"/>
        <v>#REF!</v>
      </c>
      <c r="AP14" s="122" t="e">
        <f t="shared" si="10"/>
        <v>#REF!</v>
      </c>
      <c r="AQ14" s="122" t="e">
        <f t="shared" si="11"/>
        <v>#REF!</v>
      </c>
    </row>
    <row r="15" spans="1:43" ht="20.149999999999999" customHeight="1" x14ac:dyDescent="0.2">
      <c r="A15" s="1">
        <v>5</v>
      </c>
      <c r="B15" s="82" t="s">
        <v>28</v>
      </c>
      <c r="C15" s="170" t="e">
        <f>#REF!</f>
        <v>#REF!</v>
      </c>
      <c r="D15" s="124" t="e">
        <f>#REF!</f>
        <v>#REF!</v>
      </c>
      <c r="E15" s="124" t="e">
        <f>#REF!</f>
        <v>#REF!</v>
      </c>
      <c r="F15" s="125" t="e">
        <f>#REF!</f>
        <v>#REF!</v>
      </c>
      <c r="G15" s="125" t="e">
        <f>#REF!</f>
        <v>#REF!</v>
      </c>
      <c r="H15" s="125" t="e">
        <f>#REF!</f>
        <v>#REF!</v>
      </c>
      <c r="I15" s="125" t="e">
        <f>#REF!</f>
        <v>#REF!</v>
      </c>
      <c r="J15" s="171" t="e">
        <f>#REF!</f>
        <v>#REF!</v>
      </c>
      <c r="K15" s="126" t="e">
        <f>#REF!</f>
        <v>#REF!</v>
      </c>
      <c r="L15" s="127" t="e">
        <f t="shared" si="1"/>
        <v>#REF!</v>
      </c>
      <c r="M15" s="127" t="e">
        <f>#REF!</f>
        <v>#REF!</v>
      </c>
      <c r="N15" s="127" t="e">
        <f>#REF!</f>
        <v>#REF!</v>
      </c>
      <c r="O15" s="128" t="e">
        <f>#REF!</f>
        <v>#REF!</v>
      </c>
      <c r="P15" s="129" t="e">
        <f>#REF!</f>
        <v>#REF!</v>
      </c>
      <c r="Q15" s="130" t="e">
        <f>#REF!</f>
        <v>#REF!</v>
      </c>
      <c r="R15" s="131" t="e">
        <f>#REF!</f>
        <v>#REF!</v>
      </c>
      <c r="S15" s="132" t="e">
        <f>#REF!</f>
        <v>#REF!</v>
      </c>
      <c r="T15" s="4" t="e">
        <f>#REF!</f>
        <v>#REF!</v>
      </c>
      <c r="U15" s="133" t="e">
        <f>#REF!</f>
        <v>#REF!</v>
      </c>
      <c r="V15" s="3" t="e">
        <f>#REF!</f>
        <v>#REF!</v>
      </c>
      <c r="W15" s="4" t="e">
        <f>#REF!</f>
        <v>#REF!</v>
      </c>
      <c r="X15" s="4" t="e">
        <f>#REF!</f>
        <v>#REF!</v>
      </c>
      <c r="Y15" s="4" t="e">
        <f>#REF!</f>
        <v>#REF!</v>
      </c>
      <c r="Z15" s="4" t="e">
        <f>#REF!</f>
        <v>#REF!</v>
      </c>
      <c r="AA15" s="4" t="e">
        <f>#REF!</f>
        <v>#REF!</v>
      </c>
      <c r="AB15" s="5" t="e">
        <f>#REF!</f>
        <v>#REF!</v>
      </c>
      <c r="AC15" s="5" t="e">
        <f>#REF!</f>
        <v>#REF!</v>
      </c>
      <c r="AD15" s="5" t="e">
        <f>#REF!</f>
        <v>#REF!</v>
      </c>
      <c r="AE15" s="2" t="e">
        <f>#REF!</f>
        <v>#REF!</v>
      </c>
      <c r="AF15" s="29" t="e">
        <f t="shared" si="0"/>
        <v>#REF!</v>
      </c>
      <c r="AG15" s="30" t="e">
        <f t="shared" si="2"/>
        <v>#REF!</v>
      </c>
      <c r="AH15" s="30" t="e">
        <f t="shared" si="3"/>
        <v>#REF!</v>
      </c>
      <c r="AI15" s="30" t="e">
        <f t="shared" si="4"/>
        <v>#REF!</v>
      </c>
      <c r="AJ15" s="30" t="e">
        <f t="shared" si="5"/>
        <v>#REF!</v>
      </c>
      <c r="AK15" s="31" t="e">
        <f t="shared" si="6"/>
        <v>#REF!</v>
      </c>
      <c r="AL15" s="22"/>
      <c r="AM15" s="122" t="e">
        <f t="shared" si="7"/>
        <v>#REF!</v>
      </c>
      <c r="AN15" s="122" t="e">
        <f t="shared" si="8"/>
        <v>#REF!</v>
      </c>
      <c r="AO15" s="122" t="e">
        <f t="shared" si="9"/>
        <v>#REF!</v>
      </c>
      <c r="AP15" s="122" t="e">
        <f t="shared" si="10"/>
        <v>#REF!</v>
      </c>
      <c r="AQ15" s="122" t="e">
        <f t="shared" si="11"/>
        <v>#REF!</v>
      </c>
    </row>
    <row r="16" spans="1:43" ht="20.149999999999999" customHeight="1" x14ac:dyDescent="0.2">
      <c r="A16" s="1">
        <v>6</v>
      </c>
      <c r="B16" s="82" t="s">
        <v>29</v>
      </c>
      <c r="C16" s="170" t="e">
        <f>#REF!</f>
        <v>#REF!</v>
      </c>
      <c r="D16" s="124" t="e">
        <f>#REF!</f>
        <v>#REF!</v>
      </c>
      <c r="E16" s="124" t="e">
        <f>#REF!</f>
        <v>#REF!</v>
      </c>
      <c r="F16" s="125" t="e">
        <f>#REF!</f>
        <v>#REF!</v>
      </c>
      <c r="G16" s="125" t="e">
        <f>#REF!</f>
        <v>#REF!</v>
      </c>
      <c r="H16" s="125" t="e">
        <f>#REF!</f>
        <v>#REF!</v>
      </c>
      <c r="I16" s="125" t="e">
        <f>#REF!</f>
        <v>#REF!</v>
      </c>
      <c r="J16" s="171" t="e">
        <f>#REF!</f>
        <v>#REF!</v>
      </c>
      <c r="K16" s="126" t="e">
        <f>#REF!</f>
        <v>#REF!</v>
      </c>
      <c r="L16" s="127" t="e">
        <f t="shared" si="1"/>
        <v>#REF!</v>
      </c>
      <c r="M16" s="127" t="e">
        <f>#REF!</f>
        <v>#REF!</v>
      </c>
      <c r="N16" s="127" t="e">
        <f>#REF!</f>
        <v>#REF!</v>
      </c>
      <c r="O16" s="128" t="e">
        <f>#REF!</f>
        <v>#REF!</v>
      </c>
      <c r="P16" s="129" t="e">
        <f>#REF!</f>
        <v>#REF!</v>
      </c>
      <c r="Q16" s="130" t="e">
        <f>#REF!</f>
        <v>#REF!</v>
      </c>
      <c r="R16" s="131" t="e">
        <f>#REF!</f>
        <v>#REF!</v>
      </c>
      <c r="S16" s="132" t="e">
        <f>#REF!</f>
        <v>#REF!</v>
      </c>
      <c r="T16" s="4" t="e">
        <f>#REF!</f>
        <v>#REF!</v>
      </c>
      <c r="U16" s="133" t="e">
        <f>#REF!</f>
        <v>#REF!</v>
      </c>
      <c r="V16" s="3" t="e">
        <f>#REF!</f>
        <v>#REF!</v>
      </c>
      <c r="W16" s="4" t="e">
        <f>#REF!</f>
        <v>#REF!</v>
      </c>
      <c r="X16" s="4" t="e">
        <f>#REF!</f>
        <v>#REF!</v>
      </c>
      <c r="Y16" s="4" t="e">
        <f>#REF!</f>
        <v>#REF!</v>
      </c>
      <c r="Z16" s="4" t="e">
        <f>#REF!</f>
        <v>#REF!</v>
      </c>
      <c r="AA16" s="4" t="e">
        <f>#REF!</f>
        <v>#REF!</v>
      </c>
      <c r="AB16" s="5" t="e">
        <f>#REF!</f>
        <v>#REF!</v>
      </c>
      <c r="AC16" s="5" t="e">
        <f>#REF!</f>
        <v>#REF!</v>
      </c>
      <c r="AD16" s="5" t="e">
        <f>#REF!</f>
        <v>#REF!</v>
      </c>
      <c r="AE16" s="2" t="e">
        <f>#REF!</f>
        <v>#REF!</v>
      </c>
      <c r="AF16" s="29" t="e">
        <f t="shared" si="0"/>
        <v>#REF!</v>
      </c>
      <c r="AG16" s="30" t="e">
        <f t="shared" si="2"/>
        <v>#REF!</v>
      </c>
      <c r="AH16" s="30" t="e">
        <f t="shared" si="3"/>
        <v>#REF!</v>
      </c>
      <c r="AI16" s="30" t="e">
        <f t="shared" si="4"/>
        <v>#REF!</v>
      </c>
      <c r="AJ16" s="30" t="e">
        <f t="shared" si="5"/>
        <v>#REF!</v>
      </c>
      <c r="AK16" s="31" t="e">
        <f t="shared" si="6"/>
        <v>#REF!</v>
      </c>
      <c r="AL16" s="22"/>
      <c r="AM16" s="122" t="e">
        <f t="shared" si="7"/>
        <v>#REF!</v>
      </c>
      <c r="AN16" s="122" t="e">
        <f t="shared" si="8"/>
        <v>#REF!</v>
      </c>
      <c r="AO16" s="122" t="e">
        <f t="shared" si="9"/>
        <v>#REF!</v>
      </c>
      <c r="AP16" s="122" t="e">
        <f t="shared" si="10"/>
        <v>#REF!</v>
      </c>
      <c r="AQ16" s="122" t="e">
        <f t="shared" si="11"/>
        <v>#REF!</v>
      </c>
    </row>
    <row r="17" spans="1:43" ht="20.149999999999999" customHeight="1" x14ac:dyDescent="0.2">
      <c r="A17" s="1">
        <v>7</v>
      </c>
      <c r="B17" s="82" t="s">
        <v>30</v>
      </c>
      <c r="C17" s="170" t="e">
        <f>#REF!</f>
        <v>#REF!</v>
      </c>
      <c r="D17" s="124" t="e">
        <f>#REF!</f>
        <v>#REF!</v>
      </c>
      <c r="E17" s="124" t="e">
        <f>#REF!</f>
        <v>#REF!</v>
      </c>
      <c r="F17" s="125" t="e">
        <f>#REF!</f>
        <v>#REF!</v>
      </c>
      <c r="G17" s="125" t="e">
        <f>#REF!</f>
        <v>#REF!</v>
      </c>
      <c r="H17" s="125" t="e">
        <f>#REF!</f>
        <v>#REF!</v>
      </c>
      <c r="I17" s="125" t="e">
        <f>#REF!</f>
        <v>#REF!</v>
      </c>
      <c r="J17" s="171" t="e">
        <f>#REF!</f>
        <v>#REF!</v>
      </c>
      <c r="K17" s="126" t="e">
        <f>#REF!</f>
        <v>#REF!</v>
      </c>
      <c r="L17" s="127" t="e">
        <f t="shared" si="1"/>
        <v>#REF!</v>
      </c>
      <c r="M17" s="127" t="e">
        <f>#REF!</f>
        <v>#REF!</v>
      </c>
      <c r="N17" s="127" t="e">
        <f>#REF!</f>
        <v>#REF!</v>
      </c>
      <c r="O17" s="128" t="e">
        <f>#REF!</f>
        <v>#REF!</v>
      </c>
      <c r="P17" s="129" t="e">
        <f>#REF!</f>
        <v>#REF!</v>
      </c>
      <c r="Q17" s="130" t="e">
        <f>#REF!</f>
        <v>#REF!</v>
      </c>
      <c r="R17" s="131" t="e">
        <f>#REF!</f>
        <v>#REF!</v>
      </c>
      <c r="S17" s="132" t="e">
        <f>#REF!</f>
        <v>#REF!</v>
      </c>
      <c r="T17" s="4" t="e">
        <f>#REF!</f>
        <v>#REF!</v>
      </c>
      <c r="U17" s="133" t="e">
        <f>#REF!</f>
        <v>#REF!</v>
      </c>
      <c r="V17" s="3" t="e">
        <f>#REF!</f>
        <v>#REF!</v>
      </c>
      <c r="W17" s="4" t="e">
        <f>#REF!</f>
        <v>#REF!</v>
      </c>
      <c r="X17" s="4" t="e">
        <f>#REF!</f>
        <v>#REF!</v>
      </c>
      <c r="Y17" s="4" t="e">
        <f>#REF!</f>
        <v>#REF!</v>
      </c>
      <c r="Z17" s="4" t="e">
        <f>#REF!</f>
        <v>#REF!</v>
      </c>
      <c r="AA17" s="4" t="e">
        <f>#REF!</f>
        <v>#REF!</v>
      </c>
      <c r="AB17" s="5" t="e">
        <f>#REF!</f>
        <v>#REF!</v>
      </c>
      <c r="AC17" s="5" t="e">
        <f>#REF!</f>
        <v>#REF!</v>
      </c>
      <c r="AD17" s="5" t="e">
        <f>#REF!</f>
        <v>#REF!</v>
      </c>
      <c r="AE17" s="2" t="e">
        <f>#REF!</f>
        <v>#REF!</v>
      </c>
      <c r="AF17" s="29" t="e">
        <f t="shared" si="0"/>
        <v>#REF!</v>
      </c>
      <c r="AG17" s="30" t="e">
        <f t="shared" si="2"/>
        <v>#REF!</v>
      </c>
      <c r="AH17" s="30" t="e">
        <f t="shared" si="3"/>
        <v>#REF!</v>
      </c>
      <c r="AI17" s="30" t="e">
        <f t="shared" si="4"/>
        <v>#REF!</v>
      </c>
      <c r="AJ17" s="30" t="e">
        <f t="shared" si="5"/>
        <v>#REF!</v>
      </c>
      <c r="AK17" s="31" t="e">
        <f t="shared" si="6"/>
        <v>#REF!</v>
      </c>
      <c r="AL17" s="22"/>
      <c r="AM17" s="122" t="e">
        <f t="shared" si="7"/>
        <v>#REF!</v>
      </c>
      <c r="AN17" s="122" t="e">
        <f t="shared" si="8"/>
        <v>#REF!</v>
      </c>
      <c r="AO17" s="122" t="e">
        <f t="shared" si="9"/>
        <v>#REF!</v>
      </c>
      <c r="AP17" s="122" t="e">
        <f t="shared" si="10"/>
        <v>#REF!</v>
      </c>
      <c r="AQ17" s="122" t="e">
        <f t="shared" si="11"/>
        <v>#REF!</v>
      </c>
    </row>
    <row r="18" spans="1:43" ht="20.149999999999999" customHeight="1" x14ac:dyDescent="0.2">
      <c r="A18" s="1">
        <v>8</v>
      </c>
      <c r="B18" s="82" t="s">
        <v>31</v>
      </c>
      <c r="C18" s="170" t="e">
        <f>#REF!</f>
        <v>#REF!</v>
      </c>
      <c r="D18" s="124" t="e">
        <f>#REF!</f>
        <v>#REF!</v>
      </c>
      <c r="E18" s="124" t="e">
        <f>#REF!</f>
        <v>#REF!</v>
      </c>
      <c r="F18" s="125" t="e">
        <f>#REF!</f>
        <v>#REF!</v>
      </c>
      <c r="G18" s="125" t="e">
        <f>#REF!</f>
        <v>#REF!</v>
      </c>
      <c r="H18" s="125" t="e">
        <f>#REF!</f>
        <v>#REF!</v>
      </c>
      <c r="I18" s="125" t="e">
        <f>#REF!</f>
        <v>#REF!</v>
      </c>
      <c r="J18" s="171" t="e">
        <f>#REF!</f>
        <v>#REF!</v>
      </c>
      <c r="K18" s="126" t="e">
        <f>#REF!</f>
        <v>#REF!</v>
      </c>
      <c r="L18" s="127" t="e">
        <f t="shared" si="1"/>
        <v>#REF!</v>
      </c>
      <c r="M18" s="127" t="e">
        <f>#REF!</f>
        <v>#REF!</v>
      </c>
      <c r="N18" s="127" t="e">
        <f>#REF!</f>
        <v>#REF!</v>
      </c>
      <c r="O18" s="128" t="e">
        <f>#REF!</f>
        <v>#REF!</v>
      </c>
      <c r="P18" s="129" t="e">
        <f>#REF!</f>
        <v>#REF!</v>
      </c>
      <c r="Q18" s="130" t="e">
        <f>#REF!</f>
        <v>#REF!</v>
      </c>
      <c r="R18" s="131" t="e">
        <f>#REF!</f>
        <v>#REF!</v>
      </c>
      <c r="S18" s="132" t="e">
        <f>#REF!</f>
        <v>#REF!</v>
      </c>
      <c r="T18" s="4" t="e">
        <f>#REF!</f>
        <v>#REF!</v>
      </c>
      <c r="U18" s="133" t="e">
        <f>#REF!</f>
        <v>#REF!</v>
      </c>
      <c r="V18" s="3" t="e">
        <f>#REF!</f>
        <v>#REF!</v>
      </c>
      <c r="W18" s="4" t="e">
        <f>#REF!</f>
        <v>#REF!</v>
      </c>
      <c r="X18" s="4" t="e">
        <f>#REF!</f>
        <v>#REF!</v>
      </c>
      <c r="Y18" s="4" t="e">
        <f>#REF!</f>
        <v>#REF!</v>
      </c>
      <c r="Z18" s="4" t="e">
        <f>#REF!</f>
        <v>#REF!</v>
      </c>
      <c r="AA18" s="4" t="e">
        <f>#REF!</f>
        <v>#REF!</v>
      </c>
      <c r="AB18" s="5" t="e">
        <f>#REF!</f>
        <v>#REF!</v>
      </c>
      <c r="AC18" s="5" t="e">
        <f>#REF!</f>
        <v>#REF!</v>
      </c>
      <c r="AD18" s="5" t="e">
        <f>#REF!</f>
        <v>#REF!</v>
      </c>
      <c r="AE18" s="2" t="e">
        <f>#REF!</f>
        <v>#REF!</v>
      </c>
      <c r="AF18" s="29" t="e">
        <f t="shared" si="0"/>
        <v>#REF!</v>
      </c>
      <c r="AG18" s="30" t="e">
        <f t="shared" si="2"/>
        <v>#REF!</v>
      </c>
      <c r="AH18" s="30" t="e">
        <f t="shared" si="3"/>
        <v>#REF!</v>
      </c>
      <c r="AI18" s="30" t="e">
        <f t="shared" si="4"/>
        <v>#REF!</v>
      </c>
      <c r="AJ18" s="30" t="e">
        <f t="shared" si="5"/>
        <v>#REF!</v>
      </c>
      <c r="AK18" s="31" t="e">
        <f t="shared" si="6"/>
        <v>#REF!</v>
      </c>
      <c r="AL18" s="22"/>
      <c r="AM18" s="122" t="e">
        <f t="shared" si="7"/>
        <v>#REF!</v>
      </c>
      <c r="AN18" s="122" t="e">
        <f t="shared" si="8"/>
        <v>#REF!</v>
      </c>
      <c r="AO18" s="122" t="e">
        <f t="shared" si="9"/>
        <v>#REF!</v>
      </c>
      <c r="AP18" s="122" t="e">
        <f t="shared" si="10"/>
        <v>#REF!</v>
      </c>
      <c r="AQ18" s="122" t="e">
        <f t="shared" si="11"/>
        <v>#REF!</v>
      </c>
    </row>
    <row r="19" spans="1:43" ht="20.149999999999999" customHeight="1" x14ac:dyDescent="0.2">
      <c r="A19" s="1">
        <v>9</v>
      </c>
      <c r="B19" s="82" t="s">
        <v>32</v>
      </c>
      <c r="C19" s="170" t="e">
        <f>#REF!</f>
        <v>#REF!</v>
      </c>
      <c r="D19" s="124" t="e">
        <f>#REF!</f>
        <v>#REF!</v>
      </c>
      <c r="E19" s="124" t="e">
        <f>#REF!</f>
        <v>#REF!</v>
      </c>
      <c r="F19" s="125" t="e">
        <f>#REF!</f>
        <v>#REF!</v>
      </c>
      <c r="G19" s="125" t="e">
        <f>#REF!</f>
        <v>#REF!</v>
      </c>
      <c r="H19" s="125" t="e">
        <f>#REF!</f>
        <v>#REF!</v>
      </c>
      <c r="I19" s="125" t="e">
        <f>#REF!</f>
        <v>#REF!</v>
      </c>
      <c r="J19" s="171" t="e">
        <f>#REF!</f>
        <v>#REF!</v>
      </c>
      <c r="K19" s="126" t="e">
        <f>#REF!</f>
        <v>#REF!</v>
      </c>
      <c r="L19" s="127" t="e">
        <f t="shared" si="1"/>
        <v>#REF!</v>
      </c>
      <c r="M19" s="127" t="e">
        <f>#REF!</f>
        <v>#REF!</v>
      </c>
      <c r="N19" s="127" t="e">
        <f>#REF!</f>
        <v>#REF!</v>
      </c>
      <c r="O19" s="128" t="e">
        <f>#REF!</f>
        <v>#REF!</v>
      </c>
      <c r="P19" s="129" t="e">
        <f>#REF!</f>
        <v>#REF!</v>
      </c>
      <c r="Q19" s="130" t="e">
        <f>#REF!</f>
        <v>#REF!</v>
      </c>
      <c r="R19" s="131" t="e">
        <f>#REF!</f>
        <v>#REF!</v>
      </c>
      <c r="S19" s="132" t="e">
        <f>#REF!</f>
        <v>#REF!</v>
      </c>
      <c r="T19" s="4" t="e">
        <f>#REF!</f>
        <v>#REF!</v>
      </c>
      <c r="U19" s="133" t="e">
        <f>#REF!</f>
        <v>#REF!</v>
      </c>
      <c r="V19" s="3" t="e">
        <f>#REF!</f>
        <v>#REF!</v>
      </c>
      <c r="W19" s="4" t="e">
        <f>#REF!</f>
        <v>#REF!</v>
      </c>
      <c r="X19" s="4" t="e">
        <f>#REF!</f>
        <v>#REF!</v>
      </c>
      <c r="Y19" s="4" t="e">
        <f>#REF!</f>
        <v>#REF!</v>
      </c>
      <c r="Z19" s="4" t="e">
        <f>#REF!</f>
        <v>#REF!</v>
      </c>
      <c r="AA19" s="4" t="e">
        <f>#REF!</f>
        <v>#REF!</v>
      </c>
      <c r="AB19" s="5" t="e">
        <f>#REF!</f>
        <v>#REF!</v>
      </c>
      <c r="AC19" s="5" t="e">
        <f>#REF!</f>
        <v>#REF!</v>
      </c>
      <c r="AD19" s="5" t="e">
        <f>#REF!</f>
        <v>#REF!</v>
      </c>
      <c r="AE19" s="2" t="e">
        <f>#REF!</f>
        <v>#REF!</v>
      </c>
      <c r="AF19" s="29" t="e">
        <f t="shared" si="0"/>
        <v>#REF!</v>
      </c>
      <c r="AG19" s="30" t="e">
        <f t="shared" si="2"/>
        <v>#REF!</v>
      </c>
      <c r="AH19" s="30" t="e">
        <f t="shared" si="3"/>
        <v>#REF!</v>
      </c>
      <c r="AI19" s="30" t="e">
        <f t="shared" si="4"/>
        <v>#REF!</v>
      </c>
      <c r="AJ19" s="30" t="e">
        <f t="shared" si="5"/>
        <v>#REF!</v>
      </c>
      <c r="AK19" s="31" t="e">
        <f t="shared" si="6"/>
        <v>#REF!</v>
      </c>
      <c r="AL19" s="22"/>
      <c r="AM19" s="122" t="e">
        <f t="shared" si="7"/>
        <v>#REF!</v>
      </c>
      <c r="AN19" s="122" t="e">
        <f t="shared" si="8"/>
        <v>#REF!</v>
      </c>
      <c r="AO19" s="122" t="e">
        <f t="shared" si="9"/>
        <v>#REF!</v>
      </c>
      <c r="AP19" s="122" t="e">
        <f t="shared" si="10"/>
        <v>#REF!</v>
      </c>
      <c r="AQ19" s="122" t="e">
        <f t="shared" si="11"/>
        <v>#REF!</v>
      </c>
    </row>
    <row r="20" spans="1:43" ht="20.149999999999999" customHeight="1" x14ac:dyDescent="0.2">
      <c r="A20" s="1">
        <v>10</v>
      </c>
      <c r="B20" s="82" t="s">
        <v>67</v>
      </c>
      <c r="C20" s="170" t="e">
        <f>#REF!</f>
        <v>#REF!</v>
      </c>
      <c r="D20" s="124" t="e">
        <f>#REF!</f>
        <v>#REF!</v>
      </c>
      <c r="E20" s="124" t="e">
        <f>#REF!</f>
        <v>#REF!</v>
      </c>
      <c r="F20" s="125" t="e">
        <f>#REF!</f>
        <v>#REF!</v>
      </c>
      <c r="G20" s="125" t="e">
        <f>#REF!</f>
        <v>#REF!</v>
      </c>
      <c r="H20" s="125" t="e">
        <f>#REF!</f>
        <v>#REF!</v>
      </c>
      <c r="I20" s="125" t="e">
        <f>#REF!</f>
        <v>#REF!</v>
      </c>
      <c r="J20" s="171" t="e">
        <f>#REF!</f>
        <v>#REF!</v>
      </c>
      <c r="K20" s="126" t="e">
        <f>#REF!</f>
        <v>#REF!</v>
      </c>
      <c r="L20" s="127" t="e">
        <f t="shared" si="1"/>
        <v>#REF!</v>
      </c>
      <c r="M20" s="127" t="e">
        <f>#REF!</f>
        <v>#REF!</v>
      </c>
      <c r="N20" s="127" t="e">
        <f>#REF!</f>
        <v>#REF!</v>
      </c>
      <c r="O20" s="128" t="e">
        <f>#REF!</f>
        <v>#REF!</v>
      </c>
      <c r="P20" s="129" t="e">
        <f>#REF!</f>
        <v>#REF!</v>
      </c>
      <c r="Q20" s="130" t="e">
        <f>#REF!</f>
        <v>#REF!</v>
      </c>
      <c r="R20" s="131" t="e">
        <f>#REF!</f>
        <v>#REF!</v>
      </c>
      <c r="S20" s="132" t="e">
        <f>#REF!</f>
        <v>#REF!</v>
      </c>
      <c r="T20" s="4" t="e">
        <f>#REF!</f>
        <v>#REF!</v>
      </c>
      <c r="U20" s="133" t="e">
        <f>#REF!</f>
        <v>#REF!</v>
      </c>
      <c r="V20" s="3" t="e">
        <f>#REF!</f>
        <v>#REF!</v>
      </c>
      <c r="W20" s="4" t="e">
        <f>#REF!</f>
        <v>#REF!</v>
      </c>
      <c r="X20" s="4" t="e">
        <f>#REF!</f>
        <v>#REF!</v>
      </c>
      <c r="Y20" s="4" t="e">
        <f>#REF!</f>
        <v>#REF!</v>
      </c>
      <c r="Z20" s="4" t="e">
        <f>#REF!</f>
        <v>#REF!</v>
      </c>
      <c r="AA20" s="4" t="e">
        <f>#REF!</f>
        <v>#REF!</v>
      </c>
      <c r="AB20" s="5" t="e">
        <f>#REF!</f>
        <v>#REF!</v>
      </c>
      <c r="AC20" s="5" t="e">
        <f>#REF!</f>
        <v>#REF!</v>
      </c>
      <c r="AD20" s="5" t="e">
        <f>#REF!</f>
        <v>#REF!</v>
      </c>
      <c r="AE20" s="2" t="e">
        <f>#REF!</f>
        <v>#REF!</v>
      </c>
      <c r="AF20" s="29" t="e">
        <f t="shared" si="0"/>
        <v>#REF!</v>
      </c>
      <c r="AG20" s="30" t="e">
        <f t="shared" si="2"/>
        <v>#REF!</v>
      </c>
      <c r="AH20" s="30" t="e">
        <f t="shared" si="3"/>
        <v>#REF!</v>
      </c>
      <c r="AI20" s="30" t="e">
        <f t="shared" si="4"/>
        <v>#REF!</v>
      </c>
      <c r="AJ20" s="30" t="e">
        <f t="shared" si="5"/>
        <v>#REF!</v>
      </c>
      <c r="AK20" s="31" t="e">
        <f t="shared" si="6"/>
        <v>#REF!</v>
      </c>
      <c r="AL20" s="22"/>
      <c r="AM20" s="122" t="e">
        <f t="shared" si="7"/>
        <v>#REF!</v>
      </c>
      <c r="AN20" s="122" t="e">
        <f t="shared" si="8"/>
        <v>#REF!</v>
      </c>
      <c r="AO20" s="122" t="e">
        <f t="shared" si="9"/>
        <v>#REF!</v>
      </c>
      <c r="AP20" s="122" t="e">
        <f t="shared" si="10"/>
        <v>#REF!</v>
      </c>
      <c r="AQ20" s="122" t="e">
        <f t="shared" si="11"/>
        <v>#REF!</v>
      </c>
    </row>
    <row r="21" spans="1:43" ht="20.149999999999999" customHeight="1" x14ac:dyDescent="0.2">
      <c r="A21" s="1">
        <v>11</v>
      </c>
      <c r="B21" s="82" t="s">
        <v>33</v>
      </c>
      <c r="C21" s="170" t="e">
        <f>#REF!</f>
        <v>#REF!</v>
      </c>
      <c r="D21" s="124" t="e">
        <f>#REF!</f>
        <v>#REF!</v>
      </c>
      <c r="E21" s="124" t="e">
        <f>#REF!</f>
        <v>#REF!</v>
      </c>
      <c r="F21" s="125" t="e">
        <f>#REF!</f>
        <v>#REF!</v>
      </c>
      <c r="G21" s="125" t="e">
        <f>#REF!</f>
        <v>#REF!</v>
      </c>
      <c r="H21" s="125" t="e">
        <f>#REF!</f>
        <v>#REF!</v>
      </c>
      <c r="I21" s="125" t="e">
        <f>#REF!</f>
        <v>#REF!</v>
      </c>
      <c r="J21" s="171" t="e">
        <f>#REF!</f>
        <v>#REF!</v>
      </c>
      <c r="K21" s="126" t="e">
        <f>#REF!</f>
        <v>#REF!</v>
      </c>
      <c r="L21" s="127" t="e">
        <f t="shared" si="1"/>
        <v>#REF!</v>
      </c>
      <c r="M21" s="127" t="e">
        <f>#REF!</f>
        <v>#REF!</v>
      </c>
      <c r="N21" s="127" t="e">
        <f>#REF!</f>
        <v>#REF!</v>
      </c>
      <c r="O21" s="128" t="e">
        <f>#REF!</f>
        <v>#REF!</v>
      </c>
      <c r="P21" s="129" t="e">
        <f>#REF!</f>
        <v>#REF!</v>
      </c>
      <c r="Q21" s="130" t="e">
        <f>#REF!</f>
        <v>#REF!</v>
      </c>
      <c r="R21" s="131" t="e">
        <f>#REF!</f>
        <v>#REF!</v>
      </c>
      <c r="S21" s="132" t="e">
        <f>#REF!</f>
        <v>#REF!</v>
      </c>
      <c r="T21" s="4" t="e">
        <f>#REF!</f>
        <v>#REF!</v>
      </c>
      <c r="U21" s="133" t="e">
        <f>#REF!</f>
        <v>#REF!</v>
      </c>
      <c r="V21" s="3" t="e">
        <f>#REF!</f>
        <v>#REF!</v>
      </c>
      <c r="W21" s="4" t="e">
        <f>#REF!</f>
        <v>#REF!</v>
      </c>
      <c r="X21" s="4" t="e">
        <f>#REF!</f>
        <v>#REF!</v>
      </c>
      <c r="Y21" s="4" t="e">
        <f>#REF!</f>
        <v>#REF!</v>
      </c>
      <c r="Z21" s="4" t="e">
        <f>#REF!</f>
        <v>#REF!</v>
      </c>
      <c r="AA21" s="4" t="e">
        <f>#REF!</f>
        <v>#REF!</v>
      </c>
      <c r="AB21" s="5" t="e">
        <f>#REF!</f>
        <v>#REF!</v>
      </c>
      <c r="AC21" s="5" t="e">
        <f>#REF!</f>
        <v>#REF!</v>
      </c>
      <c r="AD21" s="5" t="e">
        <f>#REF!</f>
        <v>#REF!</v>
      </c>
      <c r="AE21" s="2" t="e">
        <f>#REF!</f>
        <v>#REF!</v>
      </c>
      <c r="AF21" s="29" t="e">
        <f t="shared" si="0"/>
        <v>#REF!</v>
      </c>
      <c r="AG21" s="30" t="e">
        <f t="shared" si="2"/>
        <v>#REF!</v>
      </c>
      <c r="AH21" s="30" t="e">
        <f t="shared" si="3"/>
        <v>#REF!</v>
      </c>
      <c r="AI21" s="30" t="e">
        <f t="shared" si="4"/>
        <v>#REF!</v>
      </c>
      <c r="AJ21" s="30" t="e">
        <f t="shared" si="5"/>
        <v>#REF!</v>
      </c>
      <c r="AK21" s="31" t="e">
        <f t="shared" si="6"/>
        <v>#REF!</v>
      </c>
      <c r="AL21" s="22"/>
      <c r="AM21" s="122" t="e">
        <f t="shared" si="7"/>
        <v>#REF!</v>
      </c>
      <c r="AN21" s="122" t="e">
        <f t="shared" si="8"/>
        <v>#REF!</v>
      </c>
      <c r="AO21" s="122" t="e">
        <f t="shared" si="9"/>
        <v>#REF!</v>
      </c>
      <c r="AP21" s="122" t="e">
        <f t="shared" si="10"/>
        <v>#REF!</v>
      </c>
      <c r="AQ21" s="122" t="e">
        <f t="shared" si="11"/>
        <v>#REF!</v>
      </c>
    </row>
    <row r="22" spans="1:43" ht="20.149999999999999" customHeight="1" x14ac:dyDescent="0.2">
      <c r="A22" s="1">
        <v>12</v>
      </c>
      <c r="B22" s="82" t="s">
        <v>34</v>
      </c>
      <c r="C22" s="170" t="e">
        <f>#REF!</f>
        <v>#REF!</v>
      </c>
      <c r="D22" s="124" t="e">
        <f>#REF!</f>
        <v>#REF!</v>
      </c>
      <c r="E22" s="124" t="e">
        <f>#REF!</f>
        <v>#REF!</v>
      </c>
      <c r="F22" s="125" t="e">
        <f>#REF!</f>
        <v>#REF!</v>
      </c>
      <c r="G22" s="125" t="e">
        <f>#REF!</f>
        <v>#REF!</v>
      </c>
      <c r="H22" s="125" t="e">
        <f>#REF!</f>
        <v>#REF!</v>
      </c>
      <c r="I22" s="125" t="e">
        <f>#REF!</f>
        <v>#REF!</v>
      </c>
      <c r="J22" s="171" t="e">
        <f>#REF!</f>
        <v>#REF!</v>
      </c>
      <c r="K22" s="126" t="e">
        <f>#REF!</f>
        <v>#REF!</v>
      </c>
      <c r="L22" s="127" t="e">
        <f t="shared" si="1"/>
        <v>#REF!</v>
      </c>
      <c r="M22" s="127" t="e">
        <f>#REF!</f>
        <v>#REF!</v>
      </c>
      <c r="N22" s="127" t="e">
        <f>#REF!</f>
        <v>#REF!</v>
      </c>
      <c r="O22" s="128" t="e">
        <f>#REF!</f>
        <v>#REF!</v>
      </c>
      <c r="P22" s="129" t="e">
        <f>#REF!</f>
        <v>#REF!</v>
      </c>
      <c r="Q22" s="130" t="e">
        <f>#REF!</f>
        <v>#REF!</v>
      </c>
      <c r="R22" s="131" t="e">
        <f>#REF!</f>
        <v>#REF!</v>
      </c>
      <c r="S22" s="132" t="e">
        <f>#REF!</f>
        <v>#REF!</v>
      </c>
      <c r="T22" s="4" t="e">
        <f>#REF!</f>
        <v>#REF!</v>
      </c>
      <c r="U22" s="133" t="e">
        <f>#REF!</f>
        <v>#REF!</v>
      </c>
      <c r="V22" s="3" t="e">
        <f>#REF!</f>
        <v>#REF!</v>
      </c>
      <c r="W22" s="4" t="e">
        <f>#REF!</f>
        <v>#REF!</v>
      </c>
      <c r="X22" s="4" t="e">
        <f>#REF!</f>
        <v>#REF!</v>
      </c>
      <c r="Y22" s="4" t="e">
        <f>#REF!</f>
        <v>#REF!</v>
      </c>
      <c r="Z22" s="4" t="e">
        <f>#REF!</f>
        <v>#REF!</v>
      </c>
      <c r="AA22" s="4" t="e">
        <f>#REF!</f>
        <v>#REF!</v>
      </c>
      <c r="AB22" s="5" t="e">
        <f>#REF!</f>
        <v>#REF!</v>
      </c>
      <c r="AC22" s="5" t="e">
        <f>#REF!</f>
        <v>#REF!</v>
      </c>
      <c r="AD22" s="5" t="e">
        <f>#REF!</f>
        <v>#REF!</v>
      </c>
      <c r="AE22" s="2" t="e">
        <f>#REF!</f>
        <v>#REF!</v>
      </c>
      <c r="AF22" s="29" t="e">
        <f t="shared" si="0"/>
        <v>#REF!</v>
      </c>
      <c r="AG22" s="30" t="e">
        <f t="shared" si="2"/>
        <v>#REF!</v>
      </c>
      <c r="AH22" s="30" t="e">
        <f t="shared" si="3"/>
        <v>#REF!</v>
      </c>
      <c r="AI22" s="30" t="e">
        <f t="shared" si="4"/>
        <v>#REF!</v>
      </c>
      <c r="AJ22" s="30" t="e">
        <f t="shared" si="5"/>
        <v>#REF!</v>
      </c>
      <c r="AK22" s="31" t="e">
        <f t="shared" si="6"/>
        <v>#REF!</v>
      </c>
      <c r="AL22" s="22"/>
      <c r="AM22" s="122" t="e">
        <f t="shared" si="7"/>
        <v>#REF!</v>
      </c>
      <c r="AN22" s="122" t="e">
        <f t="shared" si="8"/>
        <v>#REF!</v>
      </c>
      <c r="AO22" s="122" t="e">
        <f t="shared" si="9"/>
        <v>#REF!</v>
      </c>
      <c r="AP22" s="122" t="e">
        <f t="shared" si="10"/>
        <v>#REF!</v>
      </c>
      <c r="AQ22" s="122" t="e">
        <f t="shared" si="11"/>
        <v>#REF!</v>
      </c>
    </row>
    <row r="23" spans="1:43" ht="20.149999999999999" customHeight="1" x14ac:dyDescent="0.2">
      <c r="A23" s="1">
        <v>13</v>
      </c>
      <c r="B23" s="82" t="s">
        <v>35</v>
      </c>
      <c r="C23" s="170" t="e">
        <f>#REF!</f>
        <v>#REF!</v>
      </c>
      <c r="D23" s="124" t="e">
        <f>#REF!</f>
        <v>#REF!</v>
      </c>
      <c r="E23" s="124" t="e">
        <f>#REF!</f>
        <v>#REF!</v>
      </c>
      <c r="F23" s="125" t="e">
        <f>#REF!</f>
        <v>#REF!</v>
      </c>
      <c r="G23" s="125" t="e">
        <f>#REF!</f>
        <v>#REF!</v>
      </c>
      <c r="H23" s="125" t="e">
        <f>#REF!</f>
        <v>#REF!</v>
      </c>
      <c r="I23" s="125" t="e">
        <f>#REF!</f>
        <v>#REF!</v>
      </c>
      <c r="J23" s="171" t="e">
        <f>#REF!</f>
        <v>#REF!</v>
      </c>
      <c r="K23" s="126" t="e">
        <f>#REF!</f>
        <v>#REF!</v>
      </c>
      <c r="L23" s="127" t="e">
        <f t="shared" si="1"/>
        <v>#REF!</v>
      </c>
      <c r="M23" s="127" t="e">
        <f>#REF!</f>
        <v>#REF!</v>
      </c>
      <c r="N23" s="127" t="e">
        <f>#REF!</f>
        <v>#REF!</v>
      </c>
      <c r="O23" s="128" t="e">
        <f>#REF!</f>
        <v>#REF!</v>
      </c>
      <c r="P23" s="129" t="e">
        <f>#REF!</f>
        <v>#REF!</v>
      </c>
      <c r="Q23" s="130" t="e">
        <f>#REF!</f>
        <v>#REF!</v>
      </c>
      <c r="R23" s="131" t="e">
        <f>#REF!</f>
        <v>#REF!</v>
      </c>
      <c r="S23" s="132" t="e">
        <f>#REF!</f>
        <v>#REF!</v>
      </c>
      <c r="T23" s="4" t="e">
        <f>#REF!</f>
        <v>#REF!</v>
      </c>
      <c r="U23" s="133" t="e">
        <f>#REF!</f>
        <v>#REF!</v>
      </c>
      <c r="V23" s="3" t="e">
        <f>#REF!</f>
        <v>#REF!</v>
      </c>
      <c r="W23" s="4" t="e">
        <f>#REF!</f>
        <v>#REF!</v>
      </c>
      <c r="X23" s="4" t="e">
        <f>#REF!</f>
        <v>#REF!</v>
      </c>
      <c r="Y23" s="4" t="e">
        <f>#REF!</f>
        <v>#REF!</v>
      </c>
      <c r="Z23" s="4" t="e">
        <f>#REF!</f>
        <v>#REF!</v>
      </c>
      <c r="AA23" s="4" t="e">
        <f>#REF!</f>
        <v>#REF!</v>
      </c>
      <c r="AB23" s="5" t="e">
        <f>#REF!</f>
        <v>#REF!</v>
      </c>
      <c r="AC23" s="5" t="e">
        <f>#REF!</f>
        <v>#REF!</v>
      </c>
      <c r="AD23" s="5" t="e">
        <f>#REF!</f>
        <v>#REF!</v>
      </c>
      <c r="AE23" s="2" t="e">
        <f>#REF!</f>
        <v>#REF!</v>
      </c>
      <c r="AF23" s="29" t="e">
        <f t="shared" si="0"/>
        <v>#REF!</v>
      </c>
      <c r="AG23" s="30" t="e">
        <f t="shared" si="2"/>
        <v>#REF!</v>
      </c>
      <c r="AH23" s="30" t="e">
        <f t="shared" si="3"/>
        <v>#REF!</v>
      </c>
      <c r="AI23" s="30" t="e">
        <f t="shared" si="4"/>
        <v>#REF!</v>
      </c>
      <c r="AJ23" s="30" t="e">
        <f t="shared" si="5"/>
        <v>#REF!</v>
      </c>
      <c r="AK23" s="31" t="e">
        <f t="shared" si="6"/>
        <v>#REF!</v>
      </c>
      <c r="AL23" s="22"/>
      <c r="AM23" s="122" t="e">
        <f t="shared" si="7"/>
        <v>#REF!</v>
      </c>
      <c r="AN23" s="122" t="e">
        <f t="shared" si="8"/>
        <v>#REF!</v>
      </c>
      <c r="AO23" s="122" t="e">
        <f t="shared" si="9"/>
        <v>#REF!</v>
      </c>
      <c r="AP23" s="122" t="e">
        <f t="shared" si="10"/>
        <v>#REF!</v>
      </c>
      <c r="AQ23" s="122" t="e">
        <f t="shared" si="11"/>
        <v>#REF!</v>
      </c>
    </row>
    <row r="24" spans="1:43" ht="20.149999999999999" customHeight="1" x14ac:dyDescent="0.2">
      <c r="A24" s="1">
        <v>14</v>
      </c>
      <c r="B24" s="82" t="s">
        <v>36</v>
      </c>
      <c r="C24" s="170" t="e">
        <f>#REF!</f>
        <v>#REF!</v>
      </c>
      <c r="D24" s="124" t="e">
        <f>#REF!</f>
        <v>#REF!</v>
      </c>
      <c r="E24" s="124" t="e">
        <f>#REF!</f>
        <v>#REF!</v>
      </c>
      <c r="F24" s="125" t="e">
        <f>#REF!</f>
        <v>#REF!</v>
      </c>
      <c r="G24" s="125" t="e">
        <f>#REF!</f>
        <v>#REF!</v>
      </c>
      <c r="H24" s="125" t="e">
        <f>#REF!</f>
        <v>#REF!</v>
      </c>
      <c r="I24" s="125" t="e">
        <f>#REF!</f>
        <v>#REF!</v>
      </c>
      <c r="J24" s="171" t="e">
        <f>#REF!</f>
        <v>#REF!</v>
      </c>
      <c r="K24" s="126" t="e">
        <f>#REF!</f>
        <v>#REF!</v>
      </c>
      <c r="L24" s="127" t="e">
        <f t="shared" si="1"/>
        <v>#REF!</v>
      </c>
      <c r="M24" s="127" t="e">
        <f>#REF!</f>
        <v>#REF!</v>
      </c>
      <c r="N24" s="127" t="e">
        <f>#REF!</f>
        <v>#REF!</v>
      </c>
      <c r="O24" s="128" t="e">
        <f>#REF!</f>
        <v>#REF!</v>
      </c>
      <c r="P24" s="129" t="e">
        <f>#REF!</f>
        <v>#REF!</v>
      </c>
      <c r="Q24" s="130" t="e">
        <f>#REF!</f>
        <v>#REF!</v>
      </c>
      <c r="R24" s="131" t="e">
        <f>#REF!</f>
        <v>#REF!</v>
      </c>
      <c r="S24" s="132" t="e">
        <f>#REF!</f>
        <v>#REF!</v>
      </c>
      <c r="T24" s="4" t="e">
        <f>#REF!</f>
        <v>#REF!</v>
      </c>
      <c r="U24" s="133" t="e">
        <f>#REF!</f>
        <v>#REF!</v>
      </c>
      <c r="V24" s="3" t="e">
        <f>#REF!</f>
        <v>#REF!</v>
      </c>
      <c r="W24" s="4" t="e">
        <f>#REF!</f>
        <v>#REF!</v>
      </c>
      <c r="X24" s="4" t="e">
        <f>#REF!</f>
        <v>#REF!</v>
      </c>
      <c r="Y24" s="4" t="e">
        <f>#REF!</f>
        <v>#REF!</v>
      </c>
      <c r="Z24" s="4" t="e">
        <f>#REF!</f>
        <v>#REF!</v>
      </c>
      <c r="AA24" s="4" t="e">
        <f>#REF!</f>
        <v>#REF!</v>
      </c>
      <c r="AB24" s="5" t="e">
        <f>#REF!</f>
        <v>#REF!</v>
      </c>
      <c r="AC24" s="5" t="e">
        <f>#REF!</f>
        <v>#REF!</v>
      </c>
      <c r="AD24" s="5" t="e">
        <f>#REF!</f>
        <v>#REF!</v>
      </c>
      <c r="AE24" s="2" t="e">
        <f>#REF!</f>
        <v>#REF!</v>
      </c>
      <c r="AF24" s="29" t="e">
        <f t="shared" si="0"/>
        <v>#REF!</v>
      </c>
      <c r="AG24" s="30" t="e">
        <f t="shared" si="2"/>
        <v>#REF!</v>
      </c>
      <c r="AH24" s="30" t="e">
        <f t="shared" si="3"/>
        <v>#REF!</v>
      </c>
      <c r="AI24" s="30" t="e">
        <f t="shared" si="4"/>
        <v>#REF!</v>
      </c>
      <c r="AJ24" s="30" t="e">
        <f t="shared" si="5"/>
        <v>#REF!</v>
      </c>
      <c r="AK24" s="31" t="e">
        <f t="shared" si="6"/>
        <v>#REF!</v>
      </c>
      <c r="AL24" s="22"/>
      <c r="AM24" s="122" t="e">
        <f t="shared" si="7"/>
        <v>#REF!</v>
      </c>
      <c r="AN24" s="122" t="e">
        <f t="shared" si="8"/>
        <v>#REF!</v>
      </c>
      <c r="AO24" s="122" t="e">
        <f t="shared" si="9"/>
        <v>#REF!</v>
      </c>
      <c r="AP24" s="122" t="e">
        <f t="shared" si="10"/>
        <v>#REF!</v>
      </c>
      <c r="AQ24" s="122" t="e">
        <f t="shared" si="11"/>
        <v>#REF!</v>
      </c>
    </row>
    <row r="25" spans="1:43" ht="20.149999999999999" customHeight="1" x14ac:dyDescent="0.2">
      <c r="A25" s="1">
        <v>15</v>
      </c>
      <c r="B25" s="82" t="s">
        <v>37</v>
      </c>
      <c r="C25" s="170" t="e">
        <f>#REF!</f>
        <v>#REF!</v>
      </c>
      <c r="D25" s="124" t="e">
        <f>#REF!</f>
        <v>#REF!</v>
      </c>
      <c r="E25" s="124" t="e">
        <f>#REF!</f>
        <v>#REF!</v>
      </c>
      <c r="F25" s="125" t="e">
        <f>#REF!</f>
        <v>#REF!</v>
      </c>
      <c r="G25" s="125" t="e">
        <f>#REF!</f>
        <v>#REF!</v>
      </c>
      <c r="H25" s="125" t="e">
        <f>#REF!</f>
        <v>#REF!</v>
      </c>
      <c r="I25" s="125" t="e">
        <f>#REF!</f>
        <v>#REF!</v>
      </c>
      <c r="J25" s="171" t="e">
        <f>#REF!</f>
        <v>#REF!</v>
      </c>
      <c r="K25" s="126" t="e">
        <f>#REF!</f>
        <v>#REF!</v>
      </c>
      <c r="L25" s="127" t="e">
        <f t="shared" si="1"/>
        <v>#REF!</v>
      </c>
      <c r="M25" s="127" t="e">
        <f>#REF!</f>
        <v>#REF!</v>
      </c>
      <c r="N25" s="127" t="e">
        <f>#REF!</f>
        <v>#REF!</v>
      </c>
      <c r="O25" s="128" t="e">
        <f>#REF!</f>
        <v>#REF!</v>
      </c>
      <c r="P25" s="129" t="e">
        <f>#REF!</f>
        <v>#REF!</v>
      </c>
      <c r="Q25" s="130" t="e">
        <f>#REF!</f>
        <v>#REF!</v>
      </c>
      <c r="R25" s="131" t="e">
        <f>#REF!</f>
        <v>#REF!</v>
      </c>
      <c r="S25" s="132" t="e">
        <f>#REF!</f>
        <v>#REF!</v>
      </c>
      <c r="T25" s="4" t="e">
        <f>#REF!</f>
        <v>#REF!</v>
      </c>
      <c r="U25" s="133" t="e">
        <f>#REF!</f>
        <v>#REF!</v>
      </c>
      <c r="V25" s="3" t="e">
        <f>#REF!</f>
        <v>#REF!</v>
      </c>
      <c r="W25" s="4" t="e">
        <f>#REF!</f>
        <v>#REF!</v>
      </c>
      <c r="X25" s="4" t="e">
        <f>#REF!</f>
        <v>#REF!</v>
      </c>
      <c r="Y25" s="4" t="e">
        <f>#REF!</f>
        <v>#REF!</v>
      </c>
      <c r="Z25" s="4" t="e">
        <f>#REF!</f>
        <v>#REF!</v>
      </c>
      <c r="AA25" s="4" t="e">
        <f>#REF!</f>
        <v>#REF!</v>
      </c>
      <c r="AB25" s="5" t="e">
        <f>#REF!</f>
        <v>#REF!</v>
      </c>
      <c r="AC25" s="5" t="e">
        <f>#REF!</f>
        <v>#REF!</v>
      </c>
      <c r="AD25" s="5" t="e">
        <f>#REF!</f>
        <v>#REF!</v>
      </c>
      <c r="AE25" s="2" t="e">
        <f>#REF!</f>
        <v>#REF!</v>
      </c>
      <c r="AF25" s="29" t="e">
        <f t="shared" si="0"/>
        <v>#REF!</v>
      </c>
      <c r="AG25" s="30" t="e">
        <f t="shared" si="2"/>
        <v>#REF!</v>
      </c>
      <c r="AH25" s="30" t="e">
        <f t="shared" si="3"/>
        <v>#REF!</v>
      </c>
      <c r="AI25" s="30" t="e">
        <f t="shared" si="4"/>
        <v>#REF!</v>
      </c>
      <c r="AJ25" s="30" t="e">
        <f t="shared" si="5"/>
        <v>#REF!</v>
      </c>
      <c r="AK25" s="31" t="e">
        <f t="shared" si="6"/>
        <v>#REF!</v>
      </c>
      <c r="AL25" s="22"/>
      <c r="AM25" s="122" t="e">
        <f t="shared" si="7"/>
        <v>#REF!</v>
      </c>
      <c r="AN25" s="122" t="e">
        <f t="shared" si="8"/>
        <v>#REF!</v>
      </c>
      <c r="AO25" s="122" t="e">
        <f t="shared" si="9"/>
        <v>#REF!</v>
      </c>
      <c r="AP25" s="122" t="e">
        <f t="shared" si="10"/>
        <v>#REF!</v>
      </c>
      <c r="AQ25" s="122" t="e">
        <f t="shared" si="11"/>
        <v>#REF!</v>
      </c>
    </row>
    <row r="26" spans="1:43" ht="20.149999999999999" customHeight="1" x14ac:dyDescent="0.2">
      <c r="A26" s="1">
        <v>16</v>
      </c>
      <c r="B26" s="82" t="s">
        <v>38</v>
      </c>
      <c r="C26" s="170" t="e">
        <f>#REF!</f>
        <v>#REF!</v>
      </c>
      <c r="D26" s="124" t="e">
        <f>#REF!</f>
        <v>#REF!</v>
      </c>
      <c r="E26" s="124" t="e">
        <f>#REF!</f>
        <v>#REF!</v>
      </c>
      <c r="F26" s="125" t="e">
        <f>#REF!</f>
        <v>#REF!</v>
      </c>
      <c r="G26" s="125" t="e">
        <f>#REF!</f>
        <v>#REF!</v>
      </c>
      <c r="H26" s="125" t="e">
        <f>#REF!</f>
        <v>#REF!</v>
      </c>
      <c r="I26" s="125" t="e">
        <f>#REF!</f>
        <v>#REF!</v>
      </c>
      <c r="J26" s="171" t="e">
        <f>#REF!</f>
        <v>#REF!</v>
      </c>
      <c r="K26" s="126" t="e">
        <f>#REF!</f>
        <v>#REF!</v>
      </c>
      <c r="L26" s="127" t="e">
        <f t="shared" si="1"/>
        <v>#REF!</v>
      </c>
      <c r="M26" s="127" t="e">
        <f>#REF!</f>
        <v>#REF!</v>
      </c>
      <c r="N26" s="127" t="e">
        <f>#REF!</f>
        <v>#REF!</v>
      </c>
      <c r="O26" s="128" t="e">
        <f>#REF!</f>
        <v>#REF!</v>
      </c>
      <c r="P26" s="129" t="e">
        <f>#REF!</f>
        <v>#REF!</v>
      </c>
      <c r="Q26" s="130" t="e">
        <f>#REF!</f>
        <v>#REF!</v>
      </c>
      <c r="R26" s="131" t="e">
        <f>#REF!</f>
        <v>#REF!</v>
      </c>
      <c r="S26" s="132" t="e">
        <f>#REF!</f>
        <v>#REF!</v>
      </c>
      <c r="T26" s="4" t="e">
        <f>#REF!</f>
        <v>#REF!</v>
      </c>
      <c r="U26" s="133" t="e">
        <f>#REF!</f>
        <v>#REF!</v>
      </c>
      <c r="V26" s="3" t="e">
        <f>#REF!</f>
        <v>#REF!</v>
      </c>
      <c r="W26" s="4" t="e">
        <f>#REF!</f>
        <v>#REF!</v>
      </c>
      <c r="X26" s="4" t="e">
        <f>#REF!</f>
        <v>#REF!</v>
      </c>
      <c r="Y26" s="4" t="e">
        <f>#REF!</f>
        <v>#REF!</v>
      </c>
      <c r="Z26" s="4" t="e">
        <f>#REF!</f>
        <v>#REF!</v>
      </c>
      <c r="AA26" s="4" t="e">
        <f>#REF!</f>
        <v>#REF!</v>
      </c>
      <c r="AB26" s="5" t="e">
        <f>#REF!</f>
        <v>#REF!</v>
      </c>
      <c r="AC26" s="5" t="e">
        <f>#REF!</f>
        <v>#REF!</v>
      </c>
      <c r="AD26" s="5" t="e">
        <f>#REF!</f>
        <v>#REF!</v>
      </c>
      <c r="AE26" s="2" t="e">
        <f>#REF!</f>
        <v>#REF!</v>
      </c>
      <c r="AF26" s="29" t="e">
        <f t="shared" si="0"/>
        <v>#REF!</v>
      </c>
      <c r="AG26" s="30" t="e">
        <f t="shared" si="2"/>
        <v>#REF!</v>
      </c>
      <c r="AH26" s="30" t="e">
        <f t="shared" si="3"/>
        <v>#REF!</v>
      </c>
      <c r="AI26" s="30" t="e">
        <f t="shared" si="4"/>
        <v>#REF!</v>
      </c>
      <c r="AJ26" s="30" t="e">
        <f t="shared" si="5"/>
        <v>#REF!</v>
      </c>
      <c r="AK26" s="31" t="e">
        <f t="shared" si="6"/>
        <v>#REF!</v>
      </c>
      <c r="AL26" s="22"/>
      <c r="AM26" s="122" t="e">
        <f t="shared" si="7"/>
        <v>#REF!</v>
      </c>
      <c r="AN26" s="122" t="e">
        <f t="shared" si="8"/>
        <v>#REF!</v>
      </c>
      <c r="AO26" s="122" t="e">
        <f t="shared" si="9"/>
        <v>#REF!</v>
      </c>
      <c r="AP26" s="122" t="e">
        <f t="shared" si="10"/>
        <v>#REF!</v>
      </c>
      <c r="AQ26" s="122" t="e">
        <f t="shared" si="11"/>
        <v>#REF!</v>
      </c>
    </row>
    <row r="27" spans="1:43" ht="20.149999999999999" customHeight="1" x14ac:dyDescent="0.2">
      <c r="A27" s="1">
        <v>17</v>
      </c>
      <c r="B27" s="82" t="s">
        <v>39</v>
      </c>
      <c r="C27" s="170" t="e">
        <f>#REF!</f>
        <v>#REF!</v>
      </c>
      <c r="D27" s="124" t="e">
        <f>#REF!</f>
        <v>#REF!</v>
      </c>
      <c r="E27" s="124" t="e">
        <f>#REF!</f>
        <v>#REF!</v>
      </c>
      <c r="F27" s="125" t="e">
        <f>#REF!</f>
        <v>#REF!</v>
      </c>
      <c r="G27" s="125" t="e">
        <f>#REF!</f>
        <v>#REF!</v>
      </c>
      <c r="H27" s="125" t="e">
        <f>#REF!</f>
        <v>#REF!</v>
      </c>
      <c r="I27" s="125" t="e">
        <f>#REF!</f>
        <v>#REF!</v>
      </c>
      <c r="J27" s="171" t="e">
        <f>#REF!</f>
        <v>#REF!</v>
      </c>
      <c r="K27" s="126" t="e">
        <f>#REF!</f>
        <v>#REF!</v>
      </c>
      <c r="L27" s="127" t="e">
        <f t="shared" si="1"/>
        <v>#REF!</v>
      </c>
      <c r="M27" s="127" t="e">
        <f>#REF!</f>
        <v>#REF!</v>
      </c>
      <c r="N27" s="127" t="e">
        <f>#REF!</f>
        <v>#REF!</v>
      </c>
      <c r="O27" s="128" t="e">
        <f>#REF!</f>
        <v>#REF!</v>
      </c>
      <c r="P27" s="129" t="e">
        <f>#REF!</f>
        <v>#REF!</v>
      </c>
      <c r="Q27" s="130" t="e">
        <f>#REF!</f>
        <v>#REF!</v>
      </c>
      <c r="R27" s="131" t="e">
        <f>#REF!</f>
        <v>#REF!</v>
      </c>
      <c r="S27" s="132" t="e">
        <f>#REF!</f>
        <v>#REF!</v>
      </c>
      <c r="T27" s="4" t="e">
        <f>#REF!</f>
        <v>#REF!</v>
      </c>
      <c r="U27" s="133" t="e">
        <f>#REF!</f>
        <v>#REF!</v>
      </c>
      <c r="V27" s="3" t="e">
        <f>#REF!</f>
        <v>#REF!</v>
      </c>
      <c r="W27" s="4" t="e">
        <f>#REF!</f>
        <v>#REF!</v>
      </c>
      <c r="X27" s="4" t="e">
        <f>#REF!</f>
        <v>#REF!</v>
      </c>
      <c r="Y27" s="4" t="e">
        <f>#REF!</f>
        <v>#REF!</v>
      </c>
      <c r="Z27" s="4" t="e">
        <f>#REF!</f>
        <v>#REF!</v>
      </c>
      <c r="AA27" s="4" t="e">
        <f>#REF!</f>
        <v>#REF!</v>
      </c>
      <c r="AB27" s="5" t="e">
        <f>#REF!</f>
        <v>#REF!</v>
      </c>
      <c r="AC27" s="5" t="e">
        <f>#REF!</f>
        <v>#REF!</v>
      </c>
      <c r="AD27" s="5" t="e">
        <f>#REF!</f>
        <v>#REF!</v>
      </c>
      <c r="AE27" s="2" t="e">
        <f>#REF!</f>
        <v>#REF!</v>
      </c>
      <c r="AF27" s="29" t="e">
        <f t="shared" si="0"/>
        <v>#REF!</v>
      </c>
      <c r="AG27" s="30" t="e">
        <f t="shared" si="2"/>
        <v>#REF!</v>
      </c>
      <c r="AH27" s="30" t="e">
        <f t="shared" si="3"/>
        <v>#REF!</v>
      </c>
      <c r="AI27" s="30" t="e">
        <f t="shared" si="4"/>
        <v>#REF!</v>
      </c>
      <c r="AJ27" s="30" t="e">
        <f t="shared" si="5"/>
        <v>#REF!</v>
      </c>
      <c r="AK27" s="31" t="e">
        <f t="shared" si="6"/>
        <v>#REF!</v>
      </c>
      <c r="AL27" s="22"/>
      <c r="AM27" s="122" t="e">
        <f t="shared" si="7"/>
        <v>#REF!</v>
      </c>
      <c r="AN27" s="122" t="e">
        <f t="shared" si="8"/>
        <v>#REF!</v>
      </c>
      <c r="AO27" s="122" t="e">
        <f t="shared" si="9"/>
        <v>#REF!</v>
      </c>
      <c r="AP27" s="122" t="e">
        <f t="shared" si="10"/>
        <v>#REF!</v>
      </c>
      <c r="AQ27" s="122" t="e">
        <f t="shared" si="11"/>
        <v>#REF!</v>
      </c>
    </row>
    <row r="28" spans="1:43" ht="20.149999999999999" customHeight="1" x14ac:dyDescent="0.2">
      <c r="A28" s="1">
        <v>18</v>
      </c>
      <c r="B28" s="82" t="s">
        <v>68</v>
      </c>
      <c r="C28" s="170" t="e">
        <f>#REF!</f>
        <v>#REF!</v>
      </c>
      <c r="D28" s="124" t="e">
        <f>#REF!</f>
        <v>#REF!</v>
      </c>
      <c r="E28" s="124" t="e">
        <f>#REF!</f>
        <v>#REF!</v>
      </c>
      <c r="F28" s="125" t="e">
        <f>#REF!</f>
        <v>#REF!</v>
      </c>
      <c r="G28" s="125" t="e">
        <f>#REF!</f>
        <v>#REF!</v>
      </c>
      <c r="H28" s="125" t="e">
        <f>#REF!</f>
        <v>#REF!</v>
      </c>
      <c r="I28" s="125" t="e">
        <f>#REF!</f>
        <v>#REF!</v>
      </c>
      <c r="J28" s="171" t="e">
        <f>#REF!</f>
        <v>#REF!</v>
      </c>
      <c r="K28" s="126" t="e">
        <f>#REF!</f>
        <v>#REF!</v>
      </c>
      <c r="L28" s="127" t="e">
        <f t="shared" si="1"/>
        <v>#REF!</v>
      </c>
      <c r="M28" s="127" t="e">
        <f>#REF!</f>
        <v>#REF!</v>
      </c>
      <c r="N28" s="127" t="e">
        <f>#REF!</f>
        <v>#REF!</v>
      </c>
      <c r="O28" s="128" t="e">
        <f>#REF!</f>
        <v>#REF!</v>
      </c>
      <c r="P28" s="129" t="e">
        <f>#REF!</f>
        <v>#REF!</v>
      </c>
      <c r="Q28" s="130" t="e">
        <f>#REF!</f>
        <v>#REF!</v>
      </c>
      <c r="R28" s="131" t="e">
        <f>#REF!</f>
        <v>#REF!</v>
      </c>
      <c r="S28" s="132" t="e">
        <f>#REF!</f>
        <v>#REF!</v>
      </c>
      <c r="T28" s="4" t="e">
        <f>#REF!</f>
        <v>#REF!</v>
      </c>
      <c r="U28" s="133" t="e">
        <f>#REF!</f>
        <v>#REF!</v>
      </c>
      <c r="V28" s="3" t="e">
        <f>#REF!</f>
        <v>#REF!</v>
      </c>
      <c r="W28" s="4" t="e">
        <f>#REF!</f>
        <v>#REF!</v>
      </c>
      <c r="X28" s="4" t="e">
        <f>#REF!</f>
        <v>#REF!</v>
      </c>
      <c r="Y28" s="4" t="e">
        <f>#REF!</f>
        <v>#REF!</v>
      </c>
      <c r="Z28" s="4" t="e">
        <f>#REF!</f>
        <v>#REF!</v>
      </c>
      <c r="AA28" s="4" t="e">
        <f>#REF!</f>
        <v>#REF!</v>
      </c>
      <c r="AB28" s="5" t="e">
        <f>#REF!</f>
        <v>#REF!</v>
      </c>
      <c r="AC28" s="5" t="e">
        <f>#REF!</f>
        <v>#REF!</v>
      </c>
      <c r="AD28" s="5" t="e">
        <f>#REF!</f>
        <v>#REF!</v>
      </c>
      <c r="AE28" s="2" t="e">
        <f>#REF!</f>
        <v>#REF!</v>
      </c>
      <c r="AF28" s="29" t="e">
        <f t="shared" si="0"/>
        <v>#REF!</v>
      </c>
      <c r="AG28" s="30" t="e">
        <f t="shared" si="2"/>
        <v>#REF!</v>
      </c>
      <c r="AH28" s="30" t="e">
        <f t="shared" si="3"/>
        <v>#REF!</v>
      </c>
      <c r="AI28" s="30" t="e">
        <f t="shared" si="4"/>
        <v>#REF!</v>
      </c>
      <c r="AJ28" s="30" t="e">
        <f t="shared" si="5"/>
        <v>#REF!</v>
      </c>
      <c r="AK28" s="31" t="e">
        <f t="shared" si="6"/>
        <v>#REF!</v>
      </c>
      <c r="AL28" s="22"/>
      <c r="AM28" s="122" t="e">
        <f t="shared" si="7"/>
        <v>#REF!</v>
      </c>
      <c r="AN28" s="122" t="e">
        <f t="shared" si="8"/>
        <v>#REF!</v>
      </c>
      <c r="AO28" s="122" t="e">
        <f t="shared" si="9"/>
        <v>#REF!</v>
      </c>
      <c r="AP28" s="122" t="e">
        <f t="shared" si="10"/>
        <v>#REF!</v>
      </c>
      <c r="AQ28" s="122" t="e">
        <f t="shared" si="11"/>
        <v>#REF!</v>
      </c>
    </row>
    <row r="29" spans="1:43" ht="20.149999999999999" customHeight="1" x14ac:dyDescent="0.2">
      <c r="A29" s="1">
        <v>19</v>
      </c>
      <c r="B29" s="82" t="s">
        <v>40</v>
      </c>
      <c r="C29" s="170" t="e">
        <f>#REF!</f>
        <v>#REF!</v>
      </c>
      <c r="D29" s="124" t="e">
        <f>#REF!</f>
        <v>#REF!</v>
      </c>
      <c r="E29" s="124" t="e">
        <f>#REF!</f>
        <v>#REF!</v>
      </c>
      <c r="F29" s="125" t="e">
        <f>#REF!</f>
        <v>#REF!</v>
      </c>
      <c r="G29" s="125" t="e">
        <f>#REF!</f>
        <v>#REF!</v>
      </c>
      <c r="H29" s="125" t="e">
        <f>#REF!</f>
        <v>#REF!</v>
      </c>
      <c r="I29" s="125" t="e">
        <f>#REF!</f>
        <v>#REF!</v>
      </c>
      <c r="J29" s="171" t="e">
        <f>#REF!</f>
        <v>#REF!</v>
      </c>
      <c r="K29" s="126" t="e">
        <f>#REF!</f>
        <v>#REF!</v>
      </c>
      <c r="L29" s="127" t="e">
        <f t="shared" si="1"/>
        <v>#REF!</v>
      </c>
      <c r="M29" s="127" t="e">
        <f>#REF!</f>
        <v>#REF!</v>
      </c>
      <c r="N29" s="127" t="e">
        <f>#REF!</f>
        <v>#REF!</v>
      </c>
      <c r="O29" s="128" t="e">
        <f>#REF!</f>
        <v>#REF!</v>
      </c>
      <c r="P29" s="129" t="e">
        <f>#REF!</f>
        <v>#REF!</v>
      </c>
      <c r="Q29" s="130" t="e">
        <f>#REF!</f>
        <v>#REF!</v>
      </c>
      <c r="R29" s="131" t="e">
        <f>#REF!</f>
        <v>#REF!</v>
      </c>
      <c r="S29" s="132" t="e">
        <f>#REF!</f>
        <v>#REF!</v>
      </c>
      <c r="T29" s="4" t="e">
        <f>#REF!</f>
        <v>#REF!</v>
      </c>
      <c r="U29" s="133" t="e">
        <f>#REF!</f>
        <v>#REF!</v>
      </c>
      <c r="V29" s="3" t="e">
        <f>#REF!</f>
        <v>#REF!</v>
      </c>
      <c r="W29" s="4" t="e">
        <f>#REF!</f>
        <v>#REF!</v>
      </c>
      <c r="X29" s="4" t="e">
        <f>#REF!</f>
        <v>#REF!</v>
      </c>
      <c r="Y29" s="4" t="e">
        <f>#REF!</f>
        <v>#REF!</v>
      </c>
      <c r="Z29" s="4" t="e">
        <f>#REF!</f>
        <v>#REF!</v>
      </c>
      <c r="AA29" s="4" t="e">
        <f>#REF!</f>
        <v>#REF!</v>
      </c>
      <c r="AB29" s="5" t="e">
        <f>#REF!</f>
        <v>#REF!</v>
      </c>
      <c r="AC29" s="5" t="e">
        <f>#REF!</f>
        <v>#REF!</v>
      </c>
      <c r="AD29" s="5" t="e">
        <f>#REF!</f>
        <v>#REF!</v>
      </c>
      <c r="AE29" s="2" t="e">
        <f>#REF!</f>
        <v>#REF!</v>
      </c>
      <c r="AF29" s="29" t="e">
        <f t="shared" si="0"/>
        <v>#REF!</v>
      </c>
      <c r="AG29" s="30" t="e">
        <f t="shared" si="2"/>
        <v>#REF!</v>
      </c>
      <c r="AH29" s="30" t="e">
        <f t="shared" si="3"/>
        <v>#REF!</v>
      </c>
      <c r="AI29" s="30" t="e">
        <f t="shared" si="4"/>
        <v>#REF!</v>
      </c>
      <c r="AJ29" s="30" t="e">
        <f t="shared" si="5"/>
        <v>#REF!</v>
      </c>
      <c r="AK29" s="31" t="e">
        <f t="shared" si="6"/>
        <v>#REF!</v>
      </c>
      <c r="AL29" s="22"/>
      <c r="AM29" s="122" t="e">
        <f t="shared" si="7"/>
        <v>#REF!</v>
      </c>
      <c r="AN29" s="122" t="e">
        <f t="shared" si="8"/>
        <v>#REF!</v>
      </c>
      <c r="AO29" s="122" t="e">
        <f t="shared" si="9"/>
        <v>#REF!</v>
      </c>
      <c r="AP29" s="122" t="e">
        <f t="shared" si="10"/>
        <v>#REF!</v>
      </c>
      <c r="AQ29" s="122" t="e">
        <f t="shared" si="11"/>
        <v>#REF!</v>
      </c>
    </row>
    <row r="30" spans="1:43" ht="20.149999999999999" customHeight="1" x14ac:dyDescent="0.2">
      <c r="A30" s="1">
        <v>20</v>
      </c>
      <c r="B30" s="82" t="s">
        <v>41</v>
      </c>
      <c r="C30" s="170" t="e">
        <f>#REF!</f>
        <v>#REF!</v>
      </c>
      <c r="D30" s="124" t="e">
        <f>#REF!</f>
        <v>#REF!</v>
      </c>
      <c r="E30" s="124" t="e">
        <f>#REF!</f>
        <v>#REF!</v>
      </c>
      <c r="F30" s="125" t="e">
        <f>#REF!</f>
        <v>#REF!</v>
      </c>
      <c r="G30" s="125" t="e">
        <f>#REF!</f>
        <v>#REF!</v>
      </c>
      <c r="H30" s="125" t="e">
        <f>#REF!</f>
        <v>#REF!</v>
      </c>
      <c r="I30" s="125" t="e">
        <f>#REF!</f>
        <v>#REF!</v>
      </c>
      <c r="J30" s="171" t="e">
        <f>#REF!</f>
        <v>#REF!</v>
      </c>
      <c r="K30" s="126" t="e">
        <f>#REF!</f>
        <v>#REF!</v>
      </c>
      <c r="L30" s="127" t="e">
        <f t="shared" si="1"/>
        <v>#REF!</v>
      </c>
      <c r="M30" s="127" t="e">
        <f>#REF!</f>
        <v>#REF!</v>
      </c>
      <c r="N30" s="127" t="e">
        <f>#REF!</f>
        <v>#REF!</v>
      </c>
      <c r="O30" s="128" t="e">
        <f>#REF!</f>
        <v>#REF!</v>
      </c>
      <c r="P30" s="129" t="e">
        <f>#REF!</f>
        <v>#REF!</v>
      </c>
      <c r="Q30" s="130" t="e">
        <f>#REF!</f>
        <v>#REF!</v>
      </c>
      <c r="R30" s="131" t="e">
        <f>#REF!</f>
        <v>#REF!</v>
      </c>
      <c r="S30" s="132" t="e">
        <f>#REF!</f>
        <v>#REF!</v>
      </c>
      <c r="T30" s="4" t="e">
        <f>#REF!</f>
        <v>#REF!</v>
      </c>
      <c r="U30" s="133" t="e">
        <f>#REF!</f>
        <v>#REF!</v>
      </c>
      <c r="V30" s="3" t="e">
        <f>#REF!</f>
        <v>#REF!</v>
      </c>
      <c r="W30" s="4" t="e">
        <f>#REF!</f>
        <v>#REF!</v>
      </c>
      <c r="X30" s="4" t="e">
        <f>#REF!</f>
        <v>#REF!</v>
      </c>
      <c r="Y30" s="4" t="e">
        <f>#REF!</f>
        <v>#REF!</v>
      </c>
      <c r="Z30" s="4" t="e">
        <f>#REF!</f>
        <v>#REF!</v>
      </c>
      <c r="AA30" s="4" t="e">
        <f>#REF!</f>
        <v>#REF!</v>
      </c>
      <c r="AB30" s="5" t="e">
        <f>#REF!</f>
        <v>#REF!</v>
      </c>
      <c r="AC30" s="5" t="e">
        <f>#REF!</f>
        <v>#REF!</v>
      </c>
      <c r="AD30" s="5" t="e">
        <f>#REF!</f>
        <v>#REF!</v>
      </c>
      <c r="AE30" s="2" t="e">
        <f>#REF!</f>
        <v>#REF!</v>
      </c>
      <c r="AF30" s="29" t="e">
        <f t="shared" si="0"/>
        <v>#REF!</v>
      </c>
      <c r="AG30" s="30" t="e">
        <f t="shared" si="2"/>
        <v>#REF!</v>
      </c>
      <c r="AH30" s="30" t="e">
        <f t="shared" si="3"/>
        <v>#REF!</v>
      </c>
      <c r="AI30" s="30" t="e">
        <f t="shared" si="4"/>
        <v>#REF!</v>
      </c>
      <c r="AJ30" s="30" t="e">
        <f t="shared" si="5"/>
        <v>#REF!</v>
      </c>
      <c r="AK30" s="31" t="e">
        <f t="shared" si="6"/>
        <v>#REF!</v>
      </c>
      <c r="AL30" s="22"/>
      <c r="AM30" s="122" t="e">
        <f t="shared" si="7"/>
        <v>#REF!</v>
      </c>
      <c r="AN30" s="122" t="e">
        <f t="shared" si="8"/>
        <v>#REF!</v>
      </c>
      <c r="AO30" s="122" t="e">
        <f t="shared" si="9"/>
        <v>#REF!</v>
      </c>
      <c r="AP30" s="122" t="e">
        <f t="shared" si="10"/>
        <v>#REF!</v>
      </c>
      <c r="AQ30" s="122" t="e">
        <f t="shared" si="11"/>
        <v>#REF!</v>
      </c>
    </row>
    <row r="31" spans="1:43" ht="20.149999999999999" customHeight="1" x14ac:dyDescent="0.2">
      <c r="A31" s="1">
        <v>21</v>
      </c>
      <c r="B31" s="82" t="s">
        <v>42</v>
      </c>
      <c r="C31" s="170" t="e">
        <f>#REF!</f>
        <v>#REF!</v>
      </c>
      <c r="D31" s="124" t="e">
        <f>#REF!</f>
        <v>#REF!</v>
      </c>
      <c r="E31" s="124" t="e">
        <f>#REF!</f>
        <v>#REF!</v>
      </c>
      <c r="F31" s="125" t="e">
        <f>#REF!</f>
        <v>#REF!</v>
      </c>
      <c r="G31" s="125" t="e">
        <f>#REF!</f>
        <v>#REF!</v>
      </c>
      <c r="H31" s="125" t="e">
        <f>#REF!</f>
        <v>#REF!</v>
      </c>
      <c r="I31" s="125" t="e">
        <f>#REF!</f>
        <v>#REF!</v>
      </c>
      <c r="J31" s="171" t="e">
        <f>#REF!</f>
        <v>#REF!</v>
      </c>
      <c r="K31" s="126" t="e">
        <f>#REF!</f>
        <v>#REF!</v>
      </c>
      <c r="L31" s="127" t="e">
        <f t="shared" si="1"/>
        <v>#REF!</v>
      </c>
      <c r="M31" s="127" t="e">
        <f>#REF!</f>
        <v>#REF!</v>
      </c>
      <c r="N31" s="127" t="e">
        <f>#REF!</f>
        <v>#REF!</v>
      </c>
      <c r="O31" s="128" t="e">
        <f>#REF!</f>
        <v>#REF!</v>
      </c>
      <c r="P31" s="129" t="e">
        <f>#REF!</f>
        <v>#REF!</v>
      </c>
      <c r="Q31" s="130" t="e">
        <f>#REF!</f>
        <v>#REF!</v>
      </c>
      <c r="R31" s="131" t="e">
        <f>#REF!</f>
        <v>#REF!</v>
      </c>
      <c r="S31" s="132" t="e">
        <f>#REF!</f>
        <v>#REF!</v>
      </c>
      <c r="T31" s="4" t="e">
        <f>#REF!</f>
        <v>#REF!</v>
      </c>
      <c r="U31" s="133" t="e">
        <f>#REF!</f>
        <v>#REF!</v>
      </c>
      <c r="V31" s="3" t="e">
        <f>#REF!</f>
        <v>#REF!</v>
      </c>
      <c r="W31" s="4" t="e">
        <f>#REF!</f>
        <v>#REF!</v>
      </c>
      <c r="X31" s="4" t="e">
        <f>#REF!</f>
        <v>#REF!</v>
      </c>
      <c r="Y31" s="4" t="e">
        <f>#REF!</f>
        <v>#REF!</v>
      </c>
      <c r="Z31" s="4" t="e">
        <f>#REF!</f>
        <v>#REF!</v>
      </c>
      <c r="AA31" s="4" t="e">
        <f>#REF!</f>
        <v>#REF!</v>
      </c>
      <c r="AB31" s="5" t="e">
        <f>#REF!</f>
        <v>#REF!</v>
      </c>
      <c r="AC31" s="5" t="e">
        <f>#REF!</f>
        <v>#REF!</v>
      </c>
      <c r="AD31" s="5" t="e">
        <f>#REF!</f>
        <v>#REF!</v>
      </c>
      <c r="AE31" s="2" t="e">
        <f>#REF!</f>
        <v>#REF!</v>
      </c>
      <c r="AF31" s="29" t="e">
        <f t="shared" si="0"/>
        <v>#REF!</v>
      </c>
      <c r="AG31" s="30" t="e">
        <f t="shared" si="2"/>
        <v>#REF!</v>
      </c>
      <c r="AH31" s="30" t="e">
        <f t="shared" si="3"/>
        <v>#REF!</v>
      </c>
      <c r="AI31" s="30" t="e">
        <f t="shared" si="4"/>
        <v>#REF!</v>
      </c>
      <c r="AJ31" s="30" t="e">
        <f t="shared" si="5"/>
        <v>#REF!</v>
      </c>
      <c r="AK31" s="31" t="e">
        <f t="shared" si="6"/>
        <v>#REF!</v>
      </c>
      <c r="AL31" s="22"/>
      <c r="AM31" s="122" t="e">
        <f t="shared" si="7"/>
        <v>#REF!</v>
      </c>
      <c r="AN31" s="122" t="e">
        <f t="shared" si="8"/>
        <v>#REF!</v>
      </c>
      <c r="AO31" s="122" t="e">
        <f t="shared" si="9"/>
        <v>#REF!</v>
      </c>
      <c r="AP31" s="122" t="e">
        <f t="shared" si="10"/>
        <v>#REF!</v>
      </c>
      <c r="AQ31" s="122" t="e">
        <f t="shared" si="11"/>
        <v>#REF!</v>
      </c>
    </row>
    <row r="32" spans="1:43" ht="20.149999999999999" customHeight="1" x14ac:dyDescent="0.2">
      <c r="A32" s="1">
        <v>22</v>
      </c>
      <c r="B32" s="82" t="s">
        <v>43</v>
      </c>
      <c r="C32" s="170" t="e">
        <f>#REF!</f>
        <v>#REF!</v>
      </c>
      <c r="D32" s="124" t="e">
        <f>#REF!</f>
        <v>#REF!</v>
      </c>
      <c r="E32" s="124" t="e">
        <f>#REF!</f>
        <v>#REF!</v>
      </c>
      <c r="F32" s="125" t="e">
        <f>#REF!</f>
        <v>#REF!</v>
      </c>
      <c r="G32" s="125" t="e">
        <f>#REF!</f>
        <v>#REF!</v>
      </c>
      <c r="H32" s="125" t="e">
        <f>#REF!</f>
        <v>#REF!</v>
      </c>
      <c r="I32" s="125" t="e">
        <f>#REF!</f>
        <v>#REF!</v>
      </c>
      <c r="J32" s="171" t="e">
        <f>#REF!</f>
        <v>#REF!</v>
      </c>
      <c r="K32" s="126" t="e">
        <f>#REF!</f>
        <v>#REF!</v>
      </c>
      <c r="L32" s="127" t="e">
        <f t="shared" si="1"/>
        <v>#REF!</v>
      </c>
      <c r="M32" s="127" t="e">
        <f>#REF!</f>
        <v>#REF!</v>
      </c>
      <c r="N32" s="127" t="e">
        <f>#REF!</f>
        <v>#REF!</v>
      </c>
      <c r="O32" s="128" t="e">
        <f>#REF!</f>
        <v>#REF!</v>
      </c>
      <c r="P32" s="129" t="e">
        <f>#REF!</f>
        <v>#REF!</v>
      </c>
      <c r="Q32" s="130" t="e">
        <f>#REF!</f>
        <v>#REF!</v>
      </c>
      <c r="R32" s="131" t="e">
        <f>#REF!</f>
        <v>#REF!</v>
      </c>
      <c r="S32" s="132" t="e">
        <f>#REF!</f>
        <v>#REF!</v>
      </c>
      <c r="T32" s="4" t="e">
        <f>#REF!</f>
        <v>#REF!</v>
      </c>
      <c r="U32" s="133" t="e">
        <f>#REF!</f>
        <v>#REF!</v>
      </c>
      <c r="V32" s="3" t="e">
        <f>#REF!</f>
        <v>#REF!</v>
      </c>
      <c r="W32" s="4" t="e">
        <f>#REF!</f>
        <v>#REF!</v>
      </c>
      <c r="X32" s="4" t="e">
        <f>#REF!</f>
        <v>#REF!</v>
      </c>
      <c r="Y32" s="4" t="e">
        <f>#REF!</f>
        <v>#REF!</v>
      </c>
      <c r="Z32" s="4" t="e">
        <f>#REF!</f>
        <v>#REF!</v>
      </c>
      <c r="AA32" s="4" t="e">
        <f>#REF!</f>
        <v>#REF!</v>
      </c>
      <c r="AB32" s="5" t="e">
        <f>#REF!</f>
        <v>#REF!</v>
      </c>
      <c r="AC32" s="5" t="e">
        <f>#REF!</f>
        <v>#REF!</v>
      </c>
      <c r="AD32" s="5" t="e">
        <f>#REF!</f>
        <v>#REF!</v>
      </c>
      <c r="AE32" s="2" t="e">
        <f>#REF!</f>
        <v>#REF!</v>
      </c>
      <c r="AF32" s="29" t="e">
        <f t="shared" si="0"/>
        <v>#REF!</v>
      </c>
      <c r="AG32" s="30" t="e">
        <f t="shared" si="2"/>
        <v>#REF!</v>
      </c>
      <c r="AH32" s="30" t="e">
        <f t="shared" si="3"/>
        <v>#REF!</v>
      </c>
      <c r="AI32" s="30" t="e">
        <f t="shared" si="4"/>
        <v>#REF!</v>
      </c>
      <c r="AJ32" s="30" t="e">
        <f t="shared" si="5"/>
        <v>#REF!</v>
      </c>
      <c r="AK32" s="31" t="e">
        <f t="shared" si="6"/>
        <v>#REF!</v>
      </c>
      <c r="AL32" s="22"/>
      <c r="AM32" s="122" t="e">
        <f t="shared" si="7"/>
        <v>#REF!</v>
      </c>
      <c r="AN32" s="122" t="e">
        <f t="shared" si="8"/>
        <v>#REF!</v>
      </c>
      <c r="AO32" s="122" t="e">
        <f t="shared" si="9"/>
        <v>#REF!</v>
      </c>
      <c r="AP32" s="122" t="e">
        <f t="shared" si="10"/>
        <v>#REF!</v>
      </c>
      <c r="AQ32" s="122" t="e">
        <f t="shared" si="11"/>
        <v>#REF!</v>
      </c>
    </row>
    <row r="33" spans="1:43" ht="20.149999999999999" customHeight="1" x14ac:dyDescent="0.2">
      <c r="A33" s="1">
        <v>23</v>
      </c>
      <c r="B33" s="82" t="s">
        <v>44</v>
      </c>
      <c r="C33" s="170" t="e">
        <f>#REF!</f>
        <v>#REF!</v>
      </c>
      <c r="D33" s="124" t="e">
        <f>#REF!</f>
        <v>#REF!</v>
      </c>
      <c r="E33" s="124" t="e">
        <f>#REF!</f>
        <v>#REF!</v>
      </c>
      <c r="F33" s="125" t="e">
        <f>#REF!</f>
        <v>#REF!</v>
      </c>
      <c r="G33" s="125" t="e">
        <f>#REF!</f>
        <v>#REF!</v>
      </c>
      <c r="H33" s="125" t="e">
        <f>#REF!</f>
        <v>#REF!</v>
      </c>
      <c r="I33" s="125" t="e">
        <f>#REF!</f>
        <v>#REF!</v>
      </c>
      <c r="J33" s="171" t="e">
        <f>#REF!</f>
        <v>#REF!</v>
      </c>
      <c r="K33" s="126" t="e">
        <f>#REF!</f>
        <v>#REF!</v>
      </c>
      <c r="L33" s="127" t="e">
        <f t="shared" si="1"/>
        <v>#REF!</v>
      </c>
      <c r="M33" s="127" t="e">
        <f>#REF!</f>
        <v>#REF!</v>
      </c>
      <c r="N33" s="127" t="e">
        <f>#REF!</f>
        <v>#REF!</v>
      </c>
      <c r="O33" s="128" t="e">
        <f>#REF!</f>
        <v>#REF!</v>
      </c>
      <c r="P33" s="129" t="e">
        <f>#REF!</f>
        <v>#REF!</v>
      </c>
      <c r="Q33" s="130" t="e">
        <f>#REF!</f>
        <v>#REF!</v>
      </c>
      <c r="R33" s="131" t="e">
        <f>#REF!</f>
        <v>#REF!</v>
      </c>
      <c r="S33" s="132" t="e">
        <f>#REF!</f>
        <v>#REF!</v>
      </c>
      <c r="T33" s="4" t="e">
        <f>#REF!</f>
        <v>#REF!</v>
      </c>
      <c r="U33" s="133" t="e">
        <f>#REF!</f>
        <v>#REF!</v>
      </c>
      <c r="V33" s="3" t="e">
        <f>#REF!</f>
        <v>#REF!</v>
      </c>
      <c r="W33" s="4" t="e">
        <f>#REF!</f>
        <v>#REF!</v>
      </c>
      <c r="X33" s="4" t="e">
        <f>#REF!</f>
        <v>#REF!</v>
      </c>
      <c r="Y33" s="4" t="e">
        <f>#REF!</f>
        <v>#REF!</v>
      </c>
      <c r="Z33" s="4" t="e">
        <f>#REF!</f>
        <v>#REF!</v>
      </c>
      <c r="AA33" s="4" t="e">
        <f>#REF!</f>
        <v>#REF!</v>
      </c>
      <c r="AB33" s="5" t="e">
        <f>#REF!</f>
        <v>#REF!</v>
      </c>
      <c r="AC33" s="5" t="e">
        <f>#REF!</f>
        <v>#REF!</v>
      </c>
      <c r="AD33" s="5" t="e">
        <f>#REF!</f>
        <v>#REF!</v>
      </c>
      <c r="AE33" s="2" t="e">
        <f>#REF!</f>
        <v>#REF!</v>
      </c>
      <c r="AF33" s="29" t="e">
        <f t="shared" si="0"/>
        <v>#REF!</v>
      </c>
      <c r="AG33" s="30" t="e">
        <f t="shared" si="2"/>
        <v>#REF!</v>
      </c>
      <c r="AH33" s="30" t="e">
        <f t="shared" si="3"/>
        <v>#REF!</v>
      </c>
      <c r="AI33" s="30" t="e">
        <f t="shared" si="4"/>
        <v>#REF!</v>
      </c>
      <c r="AJ33" s="30" t="e">
        <f t="shared" si="5"/>
        <v>#REF!</v>
      </c>
      <c r="AK33" s="31" t="e">
        <f t="shared" si="6"/>
        <v>#REF!</v>
      </c>
      <c r="AL33" s="22"/>
      <c r="AM33" s="122" t="e">
        <f t="shared" si="7"/>
        <v>#REF!</v>
      </c>
      <c r="AN33" s="122" t="e">
        <f t="shared" si="8"/>
        <v>#REF!</v>
      </c>
      <c r="AO33" s="122" t="e">
        <f t="shared" si="9"/>
        <v>#REF!</v>
      </c>
      <c r="AP33" s="122" t="e">
        <f t="shared" si="10"/>
        <v>#REF!</v>
      </c>
      <c r="AQ33" s="122" t="e">
        <f t="shared" si="11"/>
        <v>#REF!</v>
      </c>
    </row>
    <row r="34" spans="1:43" ht="20.149999999999999" customHeight="1" x14ac:dyDescent="0.2">
      <c r="A34" s="1">
        <v>24</v>
      </c>
      <c r="B34" s="82" t="s">
        <v>70</v>
      </c>
      <c r="C34" s="170" t="e">
        <f>#REF!</f>
        <v>#REF!</v>
      </c>
      <c r="D34" s="124" t="e">
        <f>#REF!</f>
        <v>#REF!</v>
      </c>
      <c r="E34" s="124" t="e">
        <f>#REF!</f>
        <v>#REF!</v>
      </c>
      <c r="F34" s="125" t="e">
        <f>#REF!</f>
        <v>#REF!</v>
      </c>
      <c r="G34" s="125" t="e">
        <f>#REF!</f>
        <v>#REF!</v>
      </c>
      <c r="H34" s="125" t="e">
        <f>#REF!</f>
        <v>#REF!</v>
      </c>
      <c r="I34" s="125" t="e">
        <f>#REF!</f>
        <v>#REF!</v>
      </c>
      <c r="J34" s="171" t="e">
        <f>#REF!</f>
        <v>#REF!</v>
      </c>
      <c r="K34" s="126" t="e">
        <f>#REF!</f>
        <v>#REF!</v>
      </c>
      <c r="L34" s="127" t="e">
        <f t="shared" si="1"/>
        <v>#REF!</v>
      </c>
      <c r="M34" s="127" t="e">
        <f>#REF!</f>
        <v>#REF!</v>
      </c>
      <c r="N34" s="127" t="e">
        <f>#REF!</f>
        <v>#REF!</v>
      </c>
      <c r="O34" s="128" t="e">
        <f>#REF!</f>
        <v>#REF!</v>
      </c>
      <c r="P34" s="129" t="e">
        <f>#REF!</f>
        <v>#REF!</v>
      </c>
      <c r="Q34" s="130" t="e">
        <f>#REF!</f>
        <v>#REF!</v>
      </c>
      <c r="R34" s="131" t="e">
        <f>#REF!</f>
        <v>#REF!</v>
      </c>
      <c r="S34" s="132" t="e">
        <f>#REF!</f>
        <v>#REF!</v>
      </c>
      <c r="T34" s="4" t="e">
        <f>#REF!</f>
        <v>#REF!</v>
      </c>
      <c r="U34" s="133" t="e">
        <f>#REF!</f>
        <v>#REF!</v>
      </c>
      <c r="V34" s="3" t="e">
        <f>#REF!</f>
        <v>#REF!</v>
      </c>
      <c r="W34" s="4" t="e">
        <f>#REF!</f>
        <v>#REF!</v>
      </c>
      <c r="X34" s="4" t="e">
        <f>#REF!</f>
        <v>#REF!</v>
      </c>
      <c r="Y34" s="4" t="e">
        <f>#REF!</f>
        <v>#REF!</v>
      </c>
      <c r="Z34" s="4" t="e">
        <f>#REF!</f>
        <v>#REF!</v>
      </c>
      <c r="AA34" s="4" t="e">
        <f>#REF!</f>
        <v>#REF!</v>
      </c>
      <c r="AB34" s="5" t="e">
        <f>#REF!</f>
        <v>#REF!</v>
      </c>
      <c r="AC34" s="5" t="e">
        <f>#REF!</f>
        <v>#REF!</v>
      </c>
      <c r="AD34" s="5" t="e">
        <f>#REF!</f>
        <v>#REF!</v>
      </c>
      <c r="AE34" s="2" t="e">
        <f>#REF!</f>
        <v>#REF!</v>
      </c>
      <c r="AF34" s="29" t="e">
        <f t="shared" si="0"/>
        <v>#REF!</v>
      </c>
      <c r="AG34" s="30" t="e">
        <f t="shared" si="2"/>
        <v>#REF!</v>
      </c>
      <c r="AH34" s="30" t="e">
        <f t="shared" si="3"/>
        <v>#REF!</v>
      </c>
      <c r="AI34" s="30" t="e">
        <f t="shared" si="4"/>
        <v>#REF!</v>
      </c>
      <c r="AJ34" s="30" t="e">
        <f t="shared" si="5"/>
        <v>#REF!</v>
      </c>
      <c r="AK34" s="31" t="e">
        <f t="shared" si="6"/>
        <v>#REF!</v>
      </c>
      <c r="AL34" s="22"/>
      <c r="AM34" s="122" t="e">
        <f t="shared" si="7"/>
        <v>#REF!</v>
      </c>
      <c r="AN34" s="122" t="e">
        <f t="shared" si="8"/>
        <v>#REF!</v>
      </c>
      <c r="AO34" s="122" t="e">
        <f t="shared" si="9"/>
        <v>#REF!</v>
      </c>
      <c r="AP34" s="122" t="e">
        <f t="shared" si="10"/>
        <v>#REF!</v>
      </c>
      <c r="AQ34" s="122" t="e">
        <f t="shared" si="11"/>
        <v>#REF!</v>
      </c>
    </row>
    <row r="35" spans="1:43" ht="20.149999999999999" customHeight="1" x14ac:dyDescent="0.2">
      <c r="A35" s="1">
        <v>25</v>
      </c>
      <c r="B35" s="82" t="s">
        <v>45</v>
      </c>
      <c r="C35" s="170" t="e">
        <f>#REF!</f>
        <v>#REF!</v>
      </c>
      <c r="D35" s="124" t="e">
        <f>#REF!</f>
        <v>#REF!</v>
      </c>
      <c r="E35" s="124" t="e">
        <f>#REF!</f>
        <v>#REF!</v>
      </c>
      <c r="F35" s="125" t="e">
        <f>#REF!</f>
        <v>#REF!</v>
      </c>
      <c r="G35" s="125" t="e">
        <f>#REF!</f>
        <v>#REF!</v>
      </c>
      <c r="H35" s="125" t="e">
        <f>#REF!</f>
        <v>#REF!</v>
      </c>
      <c r="I35" s="125" t="e">
        <f>#REF!</f>
        <v>#REF!</v>
      </c>
      <c r="J35" s="171" t="e">
        <f>#REF!</f>
        <v>#REF!</v>
      </c>
      <c r="K35" s="126" t="e">
        <f>#REF!</f>
        <v>#REF!</v>
      </c>
      <c r="L35" s="127" t="e">
        <f t="shared" si="1"/>
        <v>#REF!</v>
      </c>
      <c r="M35" s="127" t="e">
        <f>#REF!</f>
        <v>#REF!</v>
      </c>
      <c r="N35" s="127" t="e">
        <f>#REF!</f>
        <v>#REF!</v>
      </c>
      <c r="O35" s="128" t="e">
        <f>#REF!</f>
        <v>#REF!</v>
      </c>
      <c r="P35" s="129" t="e">
        <f>#REF!</f>
        <v>#REF!</v>
      </c>
      <c r="Q35" s="130" t="e">
        <f>#REF!</f>
        <v>#REF!</v>
      </c>
      <c r="R35" s="131" t="e">
        <f>#REF!</f>
        <v>#REF!</v>
      </c>
      <c r="S35" s="132" t="e">
        <f>#REF!</f>
        <v>#REF!</v>
      </c>
      <c r="T35" s="4" t="e">
        <f>#REF!</f>
        <v>#REF!</v>
      </c>
      <c r="U35" s="133" t="e">
        <f>#REF!</f>
        <v>#REF!</v>
      </c>
      <c r="V35" s="3" t="e">
        <f>#REF!</f>
        <v>#REF!</v>
      </c>
      <c r="W35" s="4" t="e">
        <f>#REF!</f>
        <v>#REF!</v>
      </c>
      <c r="X35" s="4" t="e">
        <f>#REF!</f>
        <v>#REF!</v>
      </c>
      <c r="Y35" s="4" t="e">
        <f>#REF!</f>
        <v>#REF!</v>
      </c>
      <c r="Z35" s="4" t="e">
        <f>#REF!</f>
        <v>#REF!</v>
      </c>
      <c r="AA35" s="4" t="e">
        <f>#REF!</f>
        <v>#REF!</v>
      </c>
      <c r="AB35" s="5" t="e">
        <f>#REF!</f>
        <v>#REF!</v>
      </c>
      <c r="AC35" s="5" t="e">
        <f>#REF!</f>
        <v>#REF!</v>
      </c>
      <c r="AD35" s="5" t="e">
        <f>#REF!</f>
        <v>#REF!</v>
      </c>
      <c r="AE35" s="2" t="e">
        <f>#REF!</f>
        <v>#REF!</v>
      </c>
      <c r="AF35" s="29" t="e">
        <f t="shared" si="0"/>
        <v>#REF!</v>
      </c>
      <c r="AG35" s="30" t="e">
        <f t="shared" si="2"/>
        <v>#REF!</v>
      </c>
      <c r="AH35" s="30" t="e">
        <f t="shared" si="3"/>
        <v>#REF!</v>
      </c>
      <c r="AI35" s="30" t="e">
        <f t="shared" si="4"/>
        <v>#REF!</v>
      </c>
      <c r="AJ35" s="30" t="e">
        <f t="shared" si="5"/>
        <v>#REF!</v>
      </c>
      <c r="AK35" s="31" t="e">
        <f t="shared" si="6"/>
        <v>#REF!</v>
      </c>
      <c r="AL35" s="22"/>
      <c r="AM35" s="122" t="e">
        <f t="shared" si="7"/>
        <v>#REF!</v>
      </c>
      <c r="AN35" s="122" t="e">
        <f t="shared" si="8"/>
        <v>#REF!</v>
      </c>
      <c r="AO35" s="122" t="e">
        <f t="shared" si="9"/>
        <v>#REF!</v>
      </c>
      <c r="AP35" s="122" t="e">
        <f t="shared" si="10"/>
        <v>#REF!</v>
      </c>
      <c r="AQ35" s="122" t="e">
        <f t="shared" si="11"/>
        <v>#REF!</v>
      </c>
    </row>
    <row r="36" spans="1:43" ht="20.149999999999999" customHeight="1" x14ac:dyDescent="0.2">
      <c r="A36" s="1">
        <v>26</v>
      </c>
      <c r="B36" s="82" t="s">
        <v>46</v>
      </c>
      <c r="C36" s="170" t="e">
        <f>#REF!</f>
        <v>#REF!</v>
      </c>
      <c r="D36" s="124" t="e">
        <f>#REF!</f>
        <v>#REF!</v>
      </c>
      <c r="E36" s="124" t="e">
        <f>#REF!</f>
        <v>#REF!</v>
      </c>
      <c r="F36" s="125" t="e">
        <f>#REF!</f>
        <v>#REF!</v>
      </c>
      <c r="G36" s="125" t="e">
        <f>#REF!</f>
        <v>#REF!</v>
      </c>
      <c r="H36" s="125" t="e">
        <f>#REF!</f>
        <v>#REF!</v>
      </c>
      <c r="I36" s="125" t="e">
        <f>#REF!</f>
        <v>#REF!</v>
      </c>
      <c r="J36" s="171" t="e">
        <f>#REF!</f>
        <v>#REF!</v>
      </c>
      <c r="K36" s="126" t="e">
        <f>#REF!</f>
        <v>#REF!</v>
      </c>
      <c r="L36" s="127" t="e">
        <f t="shared" si="1"/>
        <v>#REF!</v>
      </c>
      <c r="M36" s="127" t="e">
        <f>#REF!</f>
        <v>#REF!</v>
      </c>
      <c r="N36" s="127" t="e">
        <f>#REF!</f>
        <v>#REF!</v>
      </c>
      <c r="O36" s="128" t="e">
        <f>#REF!</f>
        <v>#REF!</v>
      </c>
      <c r="P36" s="129" t="e">
        <f>#REF!</f>
        <v>#REF!</v>
      </c>
      <c r="Q36" s="130" t="e">
        <f>#REF!</f>
        <v>#REF!</v>
      </c>
      <c r="R36" s="131" t="e">
        <f>#REF!</f>
        <v>#REF!</v>
      </c>
      <c r="S36" s="132" t="e">
        <f>#REF!</f>
        <v>#REF!</v>
      </c>
      <c r="T36" s="4" t="e">
        <f>#REF!</f>
        <v>#REF!</v>
      </c>
      <c r="U36" s="133" t="e">
        <f>#REF!</f>
        <v>#REF!</v>
      </c>
      <c r="V36" s="3" t="e">
        <f>#REF!</f>
        <v>#REF!</v>
      </c>
      <c r="W36" s="4" t="e">
        <f>#REF!</f>
        <v>#REF!</v>
      </c>
      <c r="X36" s="4" t="e">
        <f>#REF!</f>
        <v>#REF!</v>
      </c>
      <c r="Y36" s="4" t="e">
        <f>#REF!</f>
        <v>#REF!</v>
      </c>
      <c r="Z36" s="4" t="e">
        <f>#REF!</f>
        <v>#REF!</v>
      </c>
      <c r="AA36" s="4" t="e">
        <f>#REF!</f>
        <v>#REF!</v>
      </c>
      <c r="AB36" s="5" t="e">
        <f>#REF!</f>
        <v>#REF!</v>
      </c>
      <c r="AC36" s="5" t="e">
        <f>#REF!</f>
        <v>#REF!</v>
      </c>
      <c r="AD36" s="5" t="e">
        <f>#REF!</f>
        <v>#REF!</v>
      </c>
      <c r="AE36" s="2" t="e">
        <f>#REF!</f>
        <v>#REF!</v>
      </c>
      <c r="AF36" s="29" t="e">
        <f t="shared" si="0"/>
        <v>#REF!</v>
      </c>
      <c r="AG36" s="30" t="e">
        <f t="shared" si="2"/>
        <v>#REF!</v>
      </c>
      <c r="AH36" s="30" t="e">
        <f t="shared" si="3"/>
        <v>#REF!</v>
      </c>
      <c r="AI36" s="30" t="e">
        <f t="shared" si="4"/>
        <v>#REF!</v>
      </c>
      <c r="AJ36" s="30" t="e">
        <f t="shared" si="5"/>
        <v>#REF!</v>
      </c>
      <c r="AK36" s="31" t="e">
        <f t="shared" si="6"/>
        <v>#REF!</v>
      </c>
      <c r="AL36" s="22"/>
      <c r="AM36" s="122" t="e">
        <f t="shared" si="7"/>
        <v>#REF!</v>
      </c>
      <c r="AN36" s="122" t="e">
        <f t="shared" si="8"/>
        <v>#REF!</v>
      </c>
      <c r="AO36" s="122" t="e">
        <f t="shared" si="9"/>
        <v>#REF!</v>
      </c>
      <c r="AP36" s="122" t="e">
        <f t="shared" si="10"/>
        <v>#REF!</v>
      </c>
      <c r="AQ36" s="122" t="e">
        <f t="shared" si="11"/>
        <v>#REF!</v>
      </c>
    </row>
    <row r="37" spans="1:43" ht="20.149999999999999" customHeight="1" x14ac:dyDescent="0.2">
      <c r="A37" s="1">
        <v>27</v>
      </c>
      <c r="B37" s="82" t="s">
        <v>47</v>
      </c>
      <c r="C37" s="170" t="e">
        <f>#REF!</f>
        <v>#REF!</v>
      </c>
      <c r="D37" s="124" t="e">
        <f>#REF!</f>
        <v>#REF!</v>
      </c>
      <c r="E37" s="124" t="e">
        <f>#REF!</f>
        <v>#REF!</v>
      </c>
      <c r="F37" s="125" t="e">
        <f>#REF!</f>
        <v>#REF!</v>
      </c>
      <c r="G37" s="125" t="e">
        <f>#REF!</f>
        <v>#REF!</v>
      </c>
      <c r="H37" s="125" t="e">
        <f>#REF!</f>
        <v>#REF!</v>
      </c>
      <c r="I37" s="125" t="e">
        <f>#REF!</f>
        <v>#REF!</v>
      </c>
      <c r="J37" s="171" t="e">
        <f>#REF!</f>
        <v>#REF!</v>
      </c>
      <c r="K37" s="126" t="e">
        <f>#REF!</f>
        <v>#REF!</v>
      </c>
      <c r="L37" s="127" t="e">
        <f t="shared" si="1"/>
        <v>#REF!</v>
      </c>
      <c r="M37" s="127" t="e">
        <f>#REF!</f>
        <v>#REF!</v>
      </c>
      <c r="N37" s="127" t="e">
        <f>#REF!</f>
        <v>#REF!</v>
      </c>
      <c r="O37" s="128" t="e">
        <f>#REF!</f>
        <v>#REF!</v>
      </c>
      <c r="P37" s="129" t="e">
        <f>#REF!</f>
        <v>#REF!</v>
      </c>
      <c r="Q37" s="130" t="e">
        <f>#REF!</f>
        <v>#REF!</v>
      </c>
      <c r="R37" s="131" t="e">
        <f>#REF!</f>
        <v>#REF!</v>
      </c>
      <c r="S37" s="132" t="e">
        <f>#REF!</f>
        <v>#REF!</v>
      </c>
      <c r="T37" s="4" t="e">
        <f>#REF!</f>
        <v>#REF!</v>
      </c>
      <c r="U37" s="133" t="e">
        <f>#REF!</f>
        <v>#REF!</v>
      </c>
      <c r="V37" s="3" t="e">
        <f>#REF!</f>
        <v>#REF!</v>
      </c>
      <c r="W37" s="4" t="e">
        <f>#REF!</f>
        <v>#REF!</v>
      </c>
      <c r="X37" s="4" t="e">
        <f>#REF!</f>
        <v>#REF!</v>
      </c>
      <c r="Y37" s="4" t="e">
        <f>#REF!</f>
        <v>#REF!</v>
      </c>
      <c r="Z37" s="4" t="e">
        <f>#REF!</f>
        <v>#REF!</v>
      </c>
      <c r="AA37" s="4" t="e">
        <f>#REF!</f>
        <v>#REF!</v>
      </c>
      <c r="AB37" s="5" t="e">
        <f>#REF!</f>
        <v>#REF!</v>
      </c>
      <c r="AC37" s="5" t="e">
        <f>#REF!</f>
        <v>#REF!</v>
      </c>
      <c r="AD37" s="5" t="e">
        <f>#REF!</f>
        <v>#REF!</v>
      </c>
      <c r="AE37" s="2" t="e">
        <f>#REF!</f>
        <v>#REF!</v>
      </c>
      <c r="AF37" s="29" t="e">
        <f t="shared" si="0"/>
        <v>#REF!</v>
      </c>
      <c r="AG37" s="30" t="e">
        <f t="shared" si="2"/>
        <v>#REF!</v>
      </c>
      <c r="AH37" s="30" t="e">
        <f t="shared" si="3"/>
        <v>#REF!</v>
      </c>
      <c r="AI37" s="30" t="e">
        <f t="shared" si="4"/>
        <v>#REF!</v>
      </c>
      <c r="AJ37" s="30" t="e">
        <f t="shared" si="5"/>
        <v>#REF!</v>
      </c>
      <c r="AK37" s="31" t="e">
        <f t="shared" si="6"/>
        <v>#REF!</v>
      </c>
      <c r="AL37" s="22"/>
      <c r="AM37" s="122" t="e">
        <f t="shared" si="7"/>
        <v>#REF!</v>
      </c>
      <c r="AN37" s="122" t="e">
        <f t="shared" si="8"/>
        <v>#REF!</v>
      </c>
      <c r="AO37" s="122" t="e">
        <f t="shared" si="9"/>
        <v>#REF!</v>
      </c>
      <c r="AP37" s="122" t="e">
        <f t="shared" si="10"/>
        <v>#REF!</v>
      </c>
      <c r="AQ37" s="122" t="e">
        <f t="shared" si="11"/>
        <v>#REF!</v>
      </c>
    </row>
    <row r="38" spans="1:43" ht="20.149999999999999" customHeight="1" x14ac:dyDescent="0.2">
      <c r="A38" s="1">
        <v>28</v>
      </c>
      <c r="B38" s="82" t="s">
        <v>48</v>
      </c>
      <c r="C38" s="170" t="e">
        <f>#REF!</f>
        <v>#REF!</v>
      </c>
      <c r="D38" s="124" t="e">
        <f>#REF!</f>
        <v>#REF!</v>
      </c>
      <c r="E38" s="124" t="e">
        <f>#REF!</f>
        <v>#REF!</v>
      </c>
      <c r="F38" s="125" t="e">
        <f>#REF!</f>
        <v>#REF!</v>
      </c>
      <c r="G38" s="125" t="e">
        <f>#REF!</f>
        <v>#REF!</v>
      </c>
      <c r="H38" s="125" t="e">
        <f>#REF!</f>
        <v>#REF!</v>
      </c>
      <c r="I38" s="125" t="e">
        <f>#REF!</f>
        <v>#REF!</v>
      </c>
      <c r="J38" s="171" t="e">
        <f>#REF!</f>
        <v>#REF!</v>
      </c>
      <c r="K38" s="126" t="e">
        <f>#REF!</f>
        <v>#REF!</v>
      </c>
      <c r="L38" s="127" t="e">
        <f t="shared" si="1"/>
        <v>#REF!</v>
      </c>
      <c r="M38" s="127" t="e">
        <f>#REF!</f>
        <v>#REF!</v>
      </c>
      <c r="N38" s="127" t="e">
        <f>#REF!</f>
        <v>#REF!</v>
      </c>
      <c r="O38" s="128" t="e">
        <f>#REF!</f>
        <v>#REF!</v>
      </c>
      <c r="P38" s="129" t="e">
        <f>#REF!</f>
        <v>#REF!</v>
      </c>
      <c r="Q38" s="130" t="e">
        <f>#REF!</f>
        <v>#REF!</v>
      </c>
      <c r="R38" s="131" t="e">
        <f>#REF!</f>
        <v>#REF!</v>
      </c>
      <c r="S38" s="132" t="e">
        <f>#REF!</f>
        <v>#REF!</v>
      </c>
      <c r="T38" s="4" t="e">
        <f>#REF!</f>
        <v>#REF!</v>
      </c>
      <c r="U38" s="133" t="e">
        <f>#REF!</f>
        <v>#REF!</v>
      </c>
      <c r="V38" s="3" t="e">
        <f>#REF!</f>
        <v>#REF!</v>
      </c>
      <c r="W38" s="4" t="e">
        <f>#REF!</f>
        <v>#REF!</v>
      </c>
      <c r="X38" s="4" t="e">
        <f>#REF!</f>
        <v>#REF!</v>
      </c>
      <c r="Y38" s="4" t="e">
        <f>#REF!</f>
        <v>#REF!</v>
      </c>
      <c r="Z38" s="4" t="e">
        <f>#REF!</f>
        <v>#REF!</v>
      </c>
      <c r="AA38" s="4" t="e">
        <f>#REF!</f>
        <v>#REF!</v>
      </c>
      <c r="AB38" s="5" t="e">
        <f>#REF!</f>
        <v>#REF!</v>
      </c>
      <c r="AC38" s="5" t="e">
        <f>#REF!</f>
        <v>#REF!</v>
      </c>
      <c r="AD38" s="5" t="e">
        <f>#REF!</f>
        <v>#REF!</v>
      </c>
      <c r="AE38" s="2" t="e">
        <f>#REF!</f>
        <v>#REF!</v>
      </c>
      <c r="AF38" s="29" t="e">
        <f t="shared" si="0"/>
        <v>#REF!</v>
      </c>
      <c r="AG38" s="30" t="e">
        <f t="shared" si="2"/>
        <v>#REF!</v>
      </c>
      <c r="AH38" s="30" t="e">
        <f t="shared" si="3"/>
        <v>#REF!</v>
      </c>
      <c r="AI38" s="30" t="e">
        <f t="shared" si="4"/>
        <v>#REF!</v>
      </c>
      <c r="AJ38" s="30" t="e">
        <f t="shared" si="5"/>
        <v>#REF!</v>
      </c>
      <c r="AK38" s="31" t="e">
        <f t="shared" si="6"/>
        <v>#REF!</v>
      </c>
      <c r="AL38" s="22"/>
      <c r="AM38" s="122" t="e">
        <f t="shared" si="7"/>
        <v>#REF!</v>
      </c>
      <c r="AN38" s="122" t="e">
        <f t="shared" si="8"/>
        <v>#REF!</v>
      </c>
      <c r="AO38" s="122" t="e">
        <f t="shared" si="9"/>
        <v>#REF!</v>
      </c>
      <c r="AP38" s="122" t="e">
        <f t="shared" si="10"/>
        <v>#REF!</v>
      </c>
      <c r="AQ38" s="122" t="e">
        <f t="shared" si="11"/>
        <v>#REF!</v>
      </c>
    </row>
    <row r="39" spans="1:43" ht="20.149999999999999" customHeight="1" x14ac:dyDescent="0.2">
      <c r="A39" s="1">
        <v>29</v>
      </c>
      <c r="B39" s="82" t="s">
        <v>49</v>
      </c>
      <c r="C39" s="170" t="e">
        <f>#REF!</f>
        <v>#REF!</v>
      </c>
      <c r="D39" s="124" t="e">
        <f>#REF!</f>
        <v>#REF!</v>
      </c>
      <c r="E39" s="124" t="e">
        <f>#REF!</f>
        <v>#REF!</v>
      </c>
      <c r="F39" s="125" t="e">
        <f>#REF!</f>
        <v>#REF!</v>
      </c>
      <c r="G39" s="125" t="e">
        <f>#REF!</f>
        <v>#REF!</v>
      </c>
      <c r="H39" s="125" t="e">
        <f>#REF!</f>
        <v>#REF!</v>
      </c>
      <c r="I39" s="125" t="e">
        <f>#REF!</f>
        <v>#REF!</v>
      </c>
      <c r="J39" s="171" t="e">
        <f>#REF!</f>
        <v>#REF!</v>
      </c>
      <c r="K39" s="126" t="e">
        <f>#REF!</f>
        <v>#REF!</v>
      </c>
      <c r="L39" s="127" t="e">
        <f t="shared" si="1"/>
        <v>#REF!</v>
      </c>
      <c r="M39" s="127" t="e">
        <f>#REF!</f>
        <v>#REF!</v>
      </c>
      <c r="N39" s="127" t="e">
        <f>#REF!</f>
        <v>#REF!</v>
      </c>
      <c r="O39" s="128" t="e">
        <f>#REF!</f>
        <v>#REF!</v>
      </c>
      <c r="P39" s="129" t="e">
        <f>#REF!</f>
        <v>#REF!</v>
      </c>
      <c r="Q39" s="130" t="e">
        <f>#REF!</f>
        <v>#REF!</v>
      </c>
      <c r="R39" s="131" t="e">
        <f>#REF!</f>
        <v>#REF!</v>
      </c>
      <c r="S39" s="132" t="e">
        <f>#REF!</f>
        <v>#REF!</v>
      </c>
      <c r="T39" s="4" t="e">
        <f>#REF!</f>
        <v>#REF!</v>
      </c>
      <c r="U39" s="133" t="e">
        <f>#REF!</f>
        <v>#REF!</v>
      </c>
      <c r="V39" s="3" t="e">
        <f>#REF!</f>
        <v>#REF!</v>
      </c>
      <c r="W39" s="4" t="e">
        <f>#REF!</f>
        <v>#REF!</v>
      </c>
      <c r="X39" s="4" t="e">
        <f>#REF!</f>
        <v>#REF!</v>
      </c>
      <c r="Y39" s="4" t="e">
        <f>#REF!</f>
        <v>#REF!</v>
      </c>
      <c r="Z39" s="4" t="e">
        <f>#REF!</f>
        <v>#REF!</v>
      </c>
      <c r="AA39" s="4" t="e">
        <f>#REF!</f>
        <v>#REF!</v>
      </c>
      <c r="AB39" s="5" t="e">
        <f>#REF!</f>
        <v>#REF!</v>
      </c>
      <c r="AC39" s="5" t="e">
        <f>#REF!</f>
        <v>#REF!</v>
      </c>
      <c r="AD39" s="5" t="e">
        <f>#REF!</f>
        <v>#REF!</v>
      </c>
      <c r="AE39" s="2" t="e">
        <f>#REF!</f>
        <v>#REF!</v>
      </c>
      <c r="AF39" s="29" t="e">
        <f t="shared" si="0"/>
        <v>#REF!</v>
      </c>
      <c r="AG39" s="30" t="e">
        <f t="shared" si="2"/>
        <v>#REF!</v>
      </c>
      <c r="AH39" s="30" t="e">
        <f t="shared" si="3"/>
        <v>#REF!</v>
      </c>
      <c r="AI39" s="30" t="e">
        <f t="shared" si="4"/>
        <v>#REF!</v>
      </c>
      <c r="AJ39" s="30" t="e">
        <f t="shared" si="5"/>
        <v>#REF!</v>
      </c>
      <c r="AK39" s="31" t="e">
        <f t="shared" si="6"/>
        <v>#REF!</v>
      </c>
      <c r="AL39" s="22"/>
      <c r="AM39" s="122" t="e">
        <f t="shared" si="7"/>
        <v>#REF!</v>
      </c>
      <c r="AN39" s="122" t="e">
        <f t="shared" si="8"/>
        <v>#REF!</v>
      </c>
      <c r="AO39" s="122" t="e">
        <f t="shared" si="9"/>
        <v>#REF!</v>
      </c>
      <c r="AP39" s="122" t="e">
        <f t="shared" si="10"/>
        <v>#REF!</v>
      </c>
      <c r="AQ39" s="122" t="e">
        <f t="shared" si="11"/>
        <v>#REF!</v>
      </c>
    </row>
    <row r="40" spans="1:43" ht="20.149999999999999" customHeight="1" x14ac:dyDescent="0.2">
      <c r="A40" s="1">
        <v>30</v>
      </c>
      <c r="B40" s="82" t="s">
        <v>50</v>
      </c>
      <c r="C40" s="170" t="e">
        <f>#REF!</f>
        <v>#REF!</v>
      </c>
      <c r="D40" s="124" t="e">
        <f>#REF!</f>
        <v>#REF!</v>
      </c>
      <c r="E40" s="124" t="e">
        <f>#REF!</f>
        <v>#REF!</v>
      </c>
      <c r="F40" s="125" t="e">
        <f>#REF!</f>
        <v>#REF!</v>
      </c>
      <c r="G40" s="125" t="e">
        <f>#REF!</f>
        <v>#REF!</v>
      </c>
      <c r="H40" s="125" t="e">
        <f>#REF!</f>
        <v>#REF!</v>
      </c>
      <c r="I40" s="125" t="e">
        <f>#REF!</f>
        <v>#REF!</v>
      </c>
      <c r="J40" s="171" t="e">
        <f>#REF!</f>
        <v>#REF!</v>
      </c>
      <c r="K40" s="126" t="e">
        <f>#REF!</f>
        <v>#REF!</v>
      </c>
      <c r="L40" s="127" t="e">
        <f t="shared" si="1"/>
        <v>#REF!</v>
      </c>
      <c r="M40" s="127" t="e">
        <f>#REF!</f>
        <v>#REF!</v>
      </c>
      <c r="N40" s="127" t="e">
        <f>#REF!</f>
        <v>#REF!</v>
      </c>
      <c r="O40" s="128" t="e">
        <f>#REF!</f>
        <v>#REF!</v>
      </c>
      <c r="P40" s="129" t="e">
        <f>#REF!</f>
        <v>#REF!</v>
      </c>
      <c r="Q40" s="130" t="e">
        <f>#REF!</f>
        <v>#REF!</v>
      </c>
      <c r="R40" s="131" t="e">
        <f>#REF!</f>
        <v>#REF!</v>
      </c>
      <c r="S40" s="132" t="e">
        <f>#REF!</f>
        <v>#REF!</v>
      </c>
      <c r="T40" s="4" t="e">
        <f>#REF!</f>
        <v>#REF!</v>
      </c>
      <c r="U40" s="133" t="e">
        <f>#REF!</f>
        <v>#REF!</v>
      </c>
      <c r="V40" s="3" t="e">
        <f>#REF!</f>
        <v>#REF!</v>
      </c>
      <c r="W40" s="4" t="e">
        <f>#REF!</f>
        <v>#REF!</v>
      </c>
      <c r="X40" s="4" t="e">
        <f>#REF!</f>
        <v>#REF!</v>
      </c>
      <c r="Y40" s="4" t="e">
        <f>#REF!</f>
        <v>#REF!</v>
      </c>
      <c r="Z40" s="4" t="e">
        <f>#REF!</f>
        <v>#REF!</v>
      </c>
      <c r="AA40" s="4" t="e">
        <f>#REF!</f>
        <v>#REF!</v>
      </c>
      <c r="AB40" s="5" t="e">
        <f>#REF!</f>
        <v>#REF!</v>
      </c>
      <c r="AC40" s="5" t="e">
        <f>#REF!</f>
        <v>#REF!</v>
      </c>
      <c r="AD40" s="5" t="e">
        <f>#REF!</f>
        <v>#REF!</v>
      </c>
      <c r="AE40" s="2" t="e">
        <f>#REF!</f>
        <v>#REF!</v>
      </c>
      <c r="AF40" s="29" t="e">
        <f t="shared" si="0"/>
        <v>#REF!</v>
      </c>
      <c r="AG40" s="30" t="e">
        <f t="shared" si="2"/>
        <v>#REF!</v>
      </c>
      <c r="AH40" s="30" t="e">
        <f t="shared" si="3"/>
        <v>#REF!</v>
      </c>
      <c r="AI40" s="30" t="e">
        <f t="shared" si="4"/>
        <v>#REF!</v>
      </c>
      <c r="AJ40" s="30" t="e">
        <f t="shared" si="5"/>
        <v>#REF!</v>
      </c>
      <c r="AK40" s="31" t="e">
        <f t="shared" si="6"/>
        <v>#REF!</v>
      </c>
      <c r="AL40" s="22"/>
      <c r="AM40" s="122" t="e">
        <f t="shared" si="7"/>
        <v>#REF!</v>
      </c>
      <c r="AN40" s="122" t="e">
        <f t="shared" si="8"/>
        <v>#REF!</v>
      </c>
      <c r="AO40" s="122" t="e">
        <f t="shared" si="9"/>
        <v>#REF!</v>
      </c>
      <c r="AP40" s="122" t="e">
        <f t="shared" si="10"/>
        <v>#REF!</v>
      </c>
      <c r="AQ40" s="122" t="e">
        <f t="shared" si="11"/>
        <v>#REF!</v>
      </c>
    </row>
    <row r="41" spans="1:43" ht="20.149999999999999" customHeight="1" x14ac:dyDescent="0.2">
      <c r="A41" s="1">
        <v>31</v>
      </c>
      <c r="B41" s="82" t="s">
        <v>51</v>
      </c>
      <c r="C41" s="170" t="e">
        <f>#REF!</f>
        <v>#REF!</v>
      </c>
      <c r="D41" s="124" t="e">
        <f>#REF!</f>
        <v>#REF!</v>
      </c>
      <c r="E41" s="124" t="e">
        <f>#REF!</f>
        <v>#REF!</v>
      </c>
      <c r="F41" s="125" t="e">
        <f>#REF!</f>
        <v>#REF!</v>
      </c>
      <c r="G41" s="125" t="e">
        <f>#REF!</f>
        <v>#REF!</v>
      </c>
      <c r="H41" s="125" t="e">
        <f>#REF!</f>
        <v>#REF!</v>
      </c>
      <c r="I41" s="125" t="e">
        <f>#REF!</f>
        <v>#REF!</v>
      </c>
      <c r="J41" s="171" t="e">
        <f>#REF!</f>
        <v>#REF!</v>
      </c>
      <c r="K41" s="126" t="e">
        <f>#REF!</f>
        <v>#REF!</v>
      </c>
      <c r="L41" s="127" t="e">
        <f t="shared" si="1"/>
        <v>#REF!</v>
      </c>
      <c r="M41" s="127" t="e">
        <f>#REF!</f>
        <v>#REF!</v>
      </c>
      <c r="N41" s="127" t="e">
        <f>#REF!</f>
        <v>#REF!</v>
      </c>
      <c r="O41" s="128" t="e">
        <f>#REF!</f>
        <v>#REF!</v>
      </c>
      <c r="P41" s="129" t="e">
        <f>#REF!</f>
        <v>#REF!</v>
      </c>
      <c r="Q41" s="130" t="e">
        <f>#REF!</f>
        <v>#REF!</v>
      </c>
      <c r="R41" s="131" t="e">
        <f>#REF!</f>
        <v>#REF!</v>
      </c>
      <c r="S41" s="132" t="e">
        <f>#REF!</f>
        <v>#REF!</v>
      </c>
      <c r="T41" s="4" t="e">
        <f>#REF!</f>
        <v>#REF!</v>
      </c>
      <c r="U41" s="133" t="e">
        <f>#REF!</f>
        <v>#REF!</v>
      </c>
      <c r="V41" s="3" t="e">
        <f>#REF!</f>
        <v>#REF!</v>
      </c>
      <c r="W41" s="4" t="e">
        <f>#REF!</f>
        <v>#REF!</v>
      </c>
      <c r="X41" s="4" t="e">
        <f>#REF!</f>
        <v>#REF!</v>
      </c>
      <c r="Y41" s="4" t="e">
        <f>#REF!</f>
        <v>#REF!</v>
      </c>
      <c r="Z41" s="4" t="e">
        <f>#REF!</f>
        <v>#REF!</v>
      </c>
      <c r="AA41" s="4" t="e">
        <f>#REF!</f>
        <v>#REF!</v>
      </c>
      <c r="AB41" s="5" t="e">
        <f>#REF!</f>
        <v>#REF!</v>
      </c>
      <c r="AC41" s="5" t="e">
        <f>#REF!</f>
        <v>#REF!</v>
      </c>
      <c r="AD41" s="5" t="e">
        <f>#REF!</f>
        <v>#REF!</v>
      </c>
      <c r="AE41" s="2" t="e">
        <f>#REF!</f>
        <v>#REF!</v>
      </c>
      <c r="AF41" s="29" t="e">
        <f t="shared" si="0"/>
        <v>#REF!</v>
      </c>
      <c r="AG41" s="30" t="e">
        <f t="shared" si="2"/>
        <v>#REF!</v>
      </c>
      <c r="AH41" s="30" t="e">
        <f t="shared" si="3"/>
        <v>#REF!</v>
      </c>
      <c r="AI41" s="30" t="e">
        <f t="shared" si="4"/>
        <v>#REF!</v>
      </c>
      <c r="AJ41" s="30" t="e">
        <f t="shared" si="5"/>
        <v>#REF!</v>
      </c>
      <c r="AK41" s="31" t="e">
        <f t="shared" si="6"/>
        <v>#REF!</v>
      </c>
      <c r="AL41" s="22"/>
      <c r="AM41" s="122" t="e">
        <f t="shared" si="7"/>
        <v>#REF!</v>
      </c>
      <c r="AN41" s="122" t="e">
        <f t="shared" si="8"/>
        <v>#REF!</v>
      </c>
      <c r="AO41" s="122" t="e">
        <f t="shared" si="9"/>
        <v>#REF!</v>
      </c>
      <c r="AP41" s="122" t="e">
        <f t="shared" si="10"/>
        <v>#REF!</v>
      </c>
      <c r="AQ41" s="122" t="e">
        <f t="shared" si="11"/>
        <v>#REF!</v>
      </c>
    </row>
    <row r="42" spans="1:43" ht="20.149999999999999" customHeight="1" x14ac:dyDescent="0.2">
      <c r="A42" s="1">
        <v>32</v>
      </c>
      <c r="B42" s="82" t="s">
        <v>52</v>
      </c>
      <c r="C42" s="170" t="e">
        <f>#REF!</f>
        <v>#REF!</v>
      </c>
      <c r="D42" s="124" t="e">
        <f>#REF!</f>
        <v>#REF!</v>
      </c>
      <c r="E42" s="124" t="e">
        <f>#REF!</f>
        <v>#REF!</v>
      </c>
      <c r="F42" s="125" t="e">
        <f>#REF!</f>
        <v>#REF!</v>
      </c>
      <c r="G42" s="125" t="e">
        <f>#REF!</f>
        <v>#REF!</v>
      </c>
      <c r="H42" s="125" t="e">
        <f>#REF!</f>
        <v>#REF!</v>
      </c>
      <c r="I42" s="125" t="e">
        <f>#REF!</f>
        <v>#REF!</v>
      </c>
      <c r="J42" s="171" t="e">
        <f>#REF!</f>
        <v>#REF!</v>
      </c>
      <c r="K42" s="126" t="e">
        <f>#REF!</f>
        <v>#REF!</v>
      </c>
      <c r="L42" s="127" t="e">
        <f t="shared" si="1"/>
        <v>#REF!</v>
      </c>
      <c r="M42" s="127" t="e">
        <f>#REF!</f>
        <v>#REF!</v>
      </c>
      <c r="N42" s="127" t="e">
        <f>#REF!</f>
        <v>#REF!</v>
      </c>
      <c r="O42" s="128" t="e">
        <f>#REF!</f>
        <v>#REF!</v>
      </c>
      <c r="P42" s="129" t="e">
        <f>#REF!</f>
        <v>#REF!</v>
      </c>
      <c r="Q42" s="130" t="e">
        <f>#REF!</f>
        <v>#REF!</v>
      </c>
      <c r="R42" s="131" t="e">
        <f>#REF!</f>
        <v>#REF!</v>
      </c>
      <c r="S42" s="132" t="e">
        <f>#REF!</f>
        <v>#REF!</v>
      </c>
      <c r="T42" s="4" t="e">
        <f>#REF!</f>
        <v>#REF!</v>
      </c>
      <c r="U42" s="133" t="e">
        <f>#REF!</f>
        <v>#REF!</v>
      </c>
      <c r="V42" s="3" t="e">
        <f>#REF!</f>
        <v>#REF!</v>
      </c>
      <c r="W42" s="4" t="e">
        <f>#REF!</f>
        <v>#REF!</v>
      </c>
      <c r="X42" s="4" t="e">
        <f>#REF!</f>
        <v>#REF!</v>
      </c>
      <c r="Y42" s="4" t="e">
        <f>#REF!</f>
        <v>#REF!</v>
      </c>
      <c r="Z42" s="4" t="e">
        <f>#REF!</f>
        <v>#REF!</v>
      </c>
      <c r="AA42" s="4" t="e">
        <f>#REF!</f>
        <v>#REF!</v>
      </c>
      <c r="AB42" s="5" t="e">
        <f>#REF!</f>
        <v>#REF!</v>
      </c>
      <c r="AC42" s="5" t="e">
        <f>#REF!</f>
        <v>#REF!</v>
      </c>
      <c r="AD42" s="5" t="e">
        <f>#REF!</f>
        <v>#REF!</v>
      </c>
      <c r="AE42" s="2" t="e">
        <f>#REF!</f>
        <v>#REF!</v>
      </c>
      <c r="AF42" s="29" t="e">
        <f t="shared" si="0"/>
        <v>#REF!</v>
      </c>
      <c r="AG42" s="30" t="e">
        <f t="shared" si="2"/>
        <v>#REF!</v>
      </c>
      <c r="AH42" s="30" t="e">
        <f t="shared" si="3"/>
        <v>#REF!</v>
      </c>
      <c r="AI42" s="30" t="e">
        <f t="shared" si="4"/>
        <v>#REF!</v>
      </c>
      <c r="AJ42" s="30" t="e">
        <f t="shared" si="5"/>
        <v>#REF!</v>
      </c>
      <c r="AK42" s="31" t="e">
        <f t="shared" si="6"/>
        <v>#REF!</v>
      </c>
      <c r="AL42" s="22"/>
      <c r="AM42" s="122" t="e">
        <f t="shared" si="7"/>
        <v>#REF!</v>
      </c>
      <c r="AN42" s="122" t="e">
        <f t="shared" si="8"/>
        <v>#REF!</v>
      </c>
      <c r="AO42" s="122" t="e">
        <f t="shared" si="9"/>
        <v>#REF!</v>
      </c>
      <c r="AP42" s="122" t="e">
        <f t="shared" si="10"/>
        <v>#REF!</v>
      </c>
      <c r="AQ42" s="122" t="e">
        <f t="shared" si="11"/>
        <v>#REF!</v>
      </c>
    </row>
    <row r="43" spans="1:43" ht="20.149999999999999" customHeight="1" x14ac:dyDescent="0.2">
      <c r="A43" s="1">
        <v>33</v>
      </c>
      <c r="B43" s="82" t="s">
        <v>53</v>
      </c>
      <c r="C43" s="170" t="e">
        <f>#REF!</f>
        <v>#REF!</v>
      </c>
      <c r="D43" s="124" t="e">
        <f>#REF!</f>
        <v>#REF!</v>
      </c>
      <c r="E43" s="124" t="e">
        <f>#REF!</f>
        <v>#REF!</v>
      </c>
      <c r="F43" s="125" t="e">
        <f>#REF!</f>
        <v>#REF!</v>
      </c>
      <c r="G43" s="125" t="e">
        <f>#REF!</f>
        <v>#REF!</v>
      </c>
      <c r="H43" s="125" t="e">
        <f>#REF!</f>
        <v>#REF!</v>
      </c>
      <c r="I43" s="125" t="e">
        <f>#REF!</f>
        <v>#REF!</v>
      </c>
      <c r="J43" s="171" t="e">
        <f>#REF!</f>
        <v>#REF!</v>
      </c>
      <c r="K43" s="126" t="e">
        <f>#REF!</f>
        <v>#REF!</v>
      </c>
      <c r="L43" s="127" t="e">
        <f t="shared" si="1"/>
        <v>#REF!</v>
      </c>
      <c r="M43" s="127" t="e">
        <f>#REF!</f>
        <v>#REF!</v>
      </c>
      <c r="N43" s="127" t="e">
        <f>#REF!</f>
        <v>#REF!</v>
      </c>
      <c r="O43" s="128" t="e">
        <f>#REF!</f>
        <v>#REF!</v>
      </c>
      <c r="P43" s="129" t="e">
        <f>#REF!</f>
        <v>#REF!</v>
      </c>
      <c r="Q43" s="130" t="e">
        <f>#REF!</f>
        <v>#REF!</v>
      </c>
      <c r="R43" s="131" t="e">
        <f>#REF!</f>
        <v>#REF!</v>
      </c>
      <c r="S43" s="132" t="e">
        <f>#REF!</f>
        <v>#REF!</v>
      </c>
      <c r="T43" s="4" t="e">
        <f>#REF!</f>
        <v>#REF!</v>
      </c>
      <c r="U43" s="133" t="e">
        <f>#REF!</f>
        <v>#REF!</v>
      </c>
      <c r="V43" s="3" t="e">
        <f>#REF!</f>
        <v>#REF!</v>
      </c>
      <c r="W43" s="4" t="e">
        <f>#REF!</f>
        <v>#REF!</v>
      </c>
      <c r="X43" s="4" t="e">
        <f>#REF!</f>
        <v>#REF!</v>
      </c>
      <c r="Y43" s="4" t="e">
        <f>#REF!</f>
        <v>#REF!</v>
      </c>
      <c r="Z43" s="4" t="e">
        <f>#REF!</f>
        <v>#REF!</v>
      </c>
      <c r="AA43" s="4" t="e">
        <f>#REF!</f>
        <v>#REF!</v>
      </c>
      <c r="AB43" s="5" t="e">
        <f>#REF!</f>
        <v>#REF!</v>
      </c>
      <c r="AC43" s="5" t="e">
        <f>#REF!</f>
        <v>#REF!</v>
      </c>
      <c r="AD43" s="5" t="e">
        <f>#REF!</f>
        <v>#REF!</v>
      </c>
      <c r="AE43" s="2" t="e">
        <f>#REF!</f>
        <v>#REF!</v>
      </c>
      <c r="AF43" s="29" t="e">
        <f t="shared" si="0"/>
        <v>#REF!</v>
      </c>
      <c r="AG43" s="30" t="e">
        <f t="shared" si="2"/>
        <v>#REF!</v>
      </c>
      <c r="AH43" s="30" t="e">
        <f t="shared" si="3"/>
        <v>#REF!</v>
      </c>
      <c r="AI43" s="30" t="e">
        <f t="shared" si="4"/>
        <v>#REF!</v>
      </c>
      <c r="AJ43" s="30" t="e">
        <f t="shared" si="5"/>
        <v>#REF!</v>
      </c>
      <c r="AK43" s="31" t="e">
        <f t="shared" si="6"/>
        <v>#REF!</v>
      </c>
      <c r="AL43" s="22"/>
      <c r="AM43" s="122" t="e">
        <f t="shared" si="7"/>
        <v>#REF!</v>
      </c>
      <c r="AN43" s="122" t="e">
        <f t="shared" si="8"/>
        <v>#REF!</v>
      </c>
      <c r="AO43" s="122" t="e">
        <f t="shared" si="9"/>
        <v>#REF!</v>
      </c>
      <c r="AP43" s="122" t="e">
        <f t="shared" si="10"/>
        <v>#REF!</v>
      </c>
      <c r="AQ43" s="122" t="e">
        <f t="shared" si="11"/>
        <v>#REF!</v>
      </c>
    </row>
    <row r="44" spans="1:43" ht="20.149999999999999" customHeight="1" x14ac:dyDescent="0.2">
      <c r="A44" s="1">
        <v>34</v>
      </c>
      <c r="B44" s="82" t="s">
        <v>54</v>
      </c>
      <c r="C44" s="170" t="e">
        <f>#REF!</f>
        <v>#REF!</v>
      </c>
      <c r="D44" s="124" t="e">
        <f>#REF!</f>
        <v>#REF!</v>
      </c>
      <c r="E44" s="124" t="e">
        <f>#REF!</f>
        <v>#REF!</v>
      </c>
      <c r="F44" s="125" t="e">
        <f>#REF!</f>
        <v>#REF!</v>
      </c>
      <c r="G44" s="125" t="e">
        <f>#REF!</f>
        <v>#REF!</v>
      </c>
      <c r="H44" s="125" t="e">
        <f>#REF!</f>
        <v>#REF!</v>
      </c>
      <c r="I44" s="125" t="e">
        <f>#REF!</f>
        <v>#REF!</v>
      </c>
      <c r="J44" s="171" t="e">
        <f>#REF!</f>
        <v>#REF!</v>
      </c>
      <c r="K44" s="126" t="e">
        <f>#REF!</f>
        <v>#REF!</v>
      </c>
      <c r="L44" s="127" t="e">
        <f t="shared" si="1"/>
        <v>#REF!</v>
      </c>
      <c r="M44" s="127" t="e">
        <f>#REF!</f>
        <v>#REF!</v>
      </c>
      <c r="N44" s="127" t="e">
        <f>#REF!</f>
        <v>#REF!</v>
      </c>
      <c r="O44" s="128" t="e">
        <f>#REF!</f>
        <v>#REF!</v>
      </c>
      <c r="P44" s="129" t="e">
        <f>#REF!</f>
        <v>#REF!</v>
      </c>
      <c r="Q44" s="130" t="e">
        <f>#REF!</f>
        <v>#REF!</v>
      </c>
      <c r="R44" s="131" t="e">
        <f>#REF!</f>
        <v>#REF!</v>
      </c>
      <c r="S44" s="132" t="e">
        <f>#REF!</f>
        <v>#REF!</v>
      </c>
      <c r="T44" s="4" t="e">
        <f>#REF!</f>
        <v>#REF!</v>
      </c>
      <c r="U44" s="133" t="e">
        <f>#REF!</f>
        <v>#REF!</v>
      </c>
      <c r="V44" s="3" t="e">
        <f>#REF!</f>
        <v>#REF!</v>
      </c>
      <c r="W44" s="4" t="e">
        <f>#REF!</f>
        <v>#REF!</v>
      </c>
      <c r="X44" s="4" t="e">
        <f>#REF!</f>
        <v>#REF!</v>
      </c>
      <c r="Y44" s="4" t="e">
        <f>#REF!</f>
        <v>#REF!</v>
      </c>
      <c r="Z44" s="4" t="e">
        <f>#REF!</f>
        <v>#REF!</v>
      </c>
      <c r="AA44" s="4" t="e">
        <f>#REF!</f>
        <v>#REF!</v>
      </c>
      <c r="AB44" s="5" t="e">
        <f>#REF!</f>
        <v>#REF!</v>
      </c>
      <c r="AC44" s="5" t="e">
        <f>#REF!</f>
        <v>#REF!</v>
      </c>
      <c r="AD44" s="5" t="e">
        <f>#REF!</f>
        <v>#REF!</v>
      </c>
      <c r="AE44" s="2" t="e">
        <f>#REF!</f>
        <v>#REF!</v>
      </c>
      <c r="AF44" s="29" t="e">
        <f t="shared" si="0"/>
        <v>#REF!</v>
      </c>
      <c r="AG44" s="30" t="e">
        <f t="shared" si="2"/>
        <v>#REF!</v>
      </c>
      <c r="AH44" s="30" t="e">
        <f t="shared" si="3"/>
        <v>#REF!</v>
      </c>
      <c r="AI44" s="30" t="e">
        <f t="shared" si="4"/>
        <v>#REF!</v>
      </c>
      <c r="AJ44" s="30" t="e">
        <f t="shared" si="5"/>
        <v>#REF!</v>
      </c>
      <c r="AK44" s="31" t="e">
        <f t="shared" si="6"/>
        <v>#REF!</v>
      </c>
      <c r="AL44" s="22"/>
      <c r="AM44" s="122" t="e">
        <f t="shared" si="7"/>
        <v>#REF!</v>
      </c>
      <c r="AN44" s="122" t="e">
        <f t="shared" si="8"/>
        <v>#REF!</v>
      </c>
      <c r="AO44" s="122" t="e">
        <f t="shared" si="9"/>
        <v>#REF!</v>
      </c>
      <c r="AP44" s="122" t="e">
        <f t="shared" si="10"/>
        <v>#REF!</v>
      </c>
      <c r="AQ44" s="122" t="e">
        <f t="shared" si="11"/>
        <v>#REF!</v>
      </c>
    </row>
    <row r="45" spans="1:43" ht="20.149999999999999" customHeight="1" x14ac:dyDescent="0.2">
      <c r="A45" s="1">
        <v>35</v>
      </c>
      <c r="B45" s="82" t="s">
        <v>55</v>
      </c>
      <c r="C45" s="170" t="e">
        <f>#REF!</f>
        <v>#REF!</v>
      </c>
      <c r="D45" s="124" t="e">
        <f>#REF!</f>
        <v>#REF!</v>
      </c>
      <c r="E45" s="124" t="e">
        <f>#REF!</f>
        <v>#REF!</v>
      </c>
      <c r="F45" s="125" t="e">
        <f>#REF!</f>
        <v>#REF!</v>
      </c>
      <c r="G45" s="125" t="e">
        <f>#REF!</f>
        <v>#REF!</v>
      </c>
      <c r="H45" s="125" t="e">
        <f>#REF!</f>
        <v>#REF!</v>
      </c>
      <c r="I45" s="125" t="e">
        <f>#REF!</f>
        <v>#REF!</v>
      </c>
      <c r="J45" s="171" t="e">
        <f>#REF!</f>
        <v>#REF!</v>
      </c>
      <c r="K45" s="126" t="e">
        <f>#REF!</f>
        <v>#REF!</v>
      </c>
      <c r="L45" s="127" t="e">
        <f t="shared" si="1"/>
        <v>#REF!</v>
      </c>
      <c r="M45" s="127" t="e">
        <f>#REF!</f>
        <v>#REF!</v>
      </c>
      <c r="N45" s="127" t="e">
        <f>#REF!</f>
        <v>#REF!</v>
      </c>
      <c r="O45" s="128" t="e">
        <f>#REF!</f>
        <v>#REF!</v>
      </c>
      <c r="P45" s="129" t="e">
        <f>#REF!</f>
        <v>#REF!</v>
      </c>
      <c r="Q45" s="130" t="e">
        <f>#REF!</f>
        <v>#REF!</v>
      </c>
      <c r="R45" s="131" t="e">
        <f>#REF!</f>
        <v>#REF!</v>
      </c>
      <c r="S45" s="132" t="e">
        <f>#REF!</f>
        <v>#REF!</v>
      </c>
      <c r="T45" s="4" t="e">
        <f>#REF!</f>
        <v>#REF!</v>
      </c>
      <c r="U45" s="133" t="e">
        <f>#REF!</f>
        <v>#REF!</v>
      </c>
      <c r="V45" s="3" t="e">
        <f>#REF!</f>
        <v>#REF!</v>
      </c>
      <c r="W45" s="4" t="e">
        <f>#REF!</f>
        <v>#REF!</v>
      </c>
      <c r="X45" s="4" t="e">
        <f>#REF!</f>
        <v>#REF!</v>
      </c>
      <c r="Y45" s="4" t="e">
        <f>#REF!</f>
        <v>#REF!</v>
      </c>
      <c r="Z45" s="4" t="e">
        <f>#REF!</f>
        <v>#REF!</v>
      </c>
      <c r="AA45" s="4" t="e">
        <f>#REF!</f>
        <v>#REF!</v>
      </c>
      <c r="AB45" s="5" t="e">
        <f>#REF!</f>
        <v>#REF!</v>
      </c>
      <c r="AC45" s="5" t="e">
        <f>#REF!</f>
        <v>#REF!</v>
      </c>
      <c r="AD45" s="5" t="e">
        <f>#REF!</f>
        <v>#REF!</v>
      </c>
      <c r="AE45" s="2" t="e">
        <f>#REF!</f>
        <v>#REF!</v>
      </c>
      <c r="AF45" s="29" t="e">
        <f t="shared" si="0"/>
        <v>#REF!</v>
      </c>
      <c r="AG45" s="30" t="e">
        <f t="shared" si="2"/>
        <v>#REF!</v>
      </c>
      <c r="AH45" s="30" t="e">
        <f t="shared" si="3"/>
        <v>#REF!</v>
      </c>
      <c r="AI45" s="30" t="e">
        <f t="shared" si="4"/>
        <v>#REF!</v>
      </c>
      <c r="AJ45" s="30" t="e">
        <f t="shared" si="5"/>
        <v>#REF!</v>
      </c>
      <c r="AK45" s="31" t="e">
        <f t="shared" si="6"/>
        <v>#REF!</v>
      </c>
      <c r="AL45" s="22"/>
      <c r="AM45" s="122" t="e">
        <f t="shared" si="7"/>
        <v>#REF!</v>
      </c>
      <c r="AN45" s="122" t="e">
        <f t="shared" si="8"/>
        <v>#REF!</v>
      </c>
      <c r="AO45" s="122" t="e">
        <f t="shared" si="9"/>
        <v>#REF!</v>
      </c>
      <c r="AP45" s="122" t="e">
        <f t="shared" si="10"/>
        <v>#REF!</v>
      </c>
      <c r="AQ45" s="122" t="e">
        <f t="shared" si="11"/>
        <v>#REF!</v>
      </c>
    </row>
    <row r="46" spans="1:43" ht="20.149999999999999" customHeight="1" x14ac:dyDescent="0.2">
      <c r="A46" s="1">
        <v>36</v>
      </c>
      <c r="B46" s="82" t="s">
        <v>56</v>
      </c>
      <c r="C46" s="170" t="e">
        <f>#REF!</f>
        <v>#REF!</v>
      </c>
      <c r="D46" s="124" t="e">
        <f>#REF!</f>
        <v>#REF!</v>
      </c>
      <c r="E46" s="124" t="e">
        <f>#REF!</f>
        <v>#REF!</v>
      </c>
      <c r="F46" s="125" t="e">
        <f>#REF!</f>
        <v>#REF!</v>
      </c>
      <c r="G46" s="125" t="e">
        <f>#REF!</f>
        <v>#REF!</v>
      </c>
      <c r="H46" s="125" t="e">
        <f>#REF!</f>
        <v>#REF!</v>
      </c>
      <c r="I46" s="125" t="e">
        <f>#REF!</f>
        <v>#REF!</v>
      </c>
      <c r="J46" s="171" t="e">
        <f>#REF!</f>
        <v>#REF!</v>
      </c>
      <c r="K46" s="126" t="e">
        <f>#REF!</f>
        <v>#REF!</v>
      </c>
      <c r="L46" s="127" t="e">
        <f t="shared" si="1"/>
        <v>#REF!</v>
      </c>
      <c r="M46" s="127" t="e">
        <f>#REF!</f>
        <v>#REF!</v>
      </c>
      <c r="N46" s="127" t="e">
        <f>#REF!</f>
        <v>#REF!</v>
      </c>
      <c r="O46" s="128" t="e">
        <f>#REF!</f>
        <v>#REF!</v>
      </c>
      <c r="P46" s="129" t="e">
        <f>#REF!</f>
        <v>#REF!</v>
      </c>
      <c r="Q46" s="130" t="e">
        <f>#REF!</f>
        <v>#REF!</v>
      </c>
      <c r="R46" s="131" t="e">
        <f>#REF!</f>
        <v>#REF!</v>
      </c>
      <c r="S46" s="132" t="e">
        <f>#REF!</f>
        <v>#REF!</v>
      </c>
      <c r="T46" s="4" t="e">
        <f>#REF!</f>
        <v>#REF!</v>
      </c>
      <c r="U46" s="133" t="e">
        <f>#REF!</f>
        <v>#REF!</v>
      </c>
      <c r="V46" s="3" t="e">
        <f>#REF!</f>
        <v>#REF!</v>
      </c>
      <c r="W46" s="4" t="e">
        <f>#REF!</f>
        <v>#REF!</v>
      </c>
      <c r="X46" s="4" t="e">
        <f>#REF!</f>
        <v>#REF!</v>
      </c>
      <c r="Y46" s="4" t="e">
        <f>#REF!</f>
        <v>#REF!</v>
      </c>
      <c r="Z46" s="4" t="e">
        <f>#REF!</f>
        <v>#REF!</v>
      </c>
      <c r="AA46" s="4" t="e">
        <f>#REF!</f>
        <v>#REF!</v>
      </c>
      <c r="AB46" s="5" t="e">
        <f>#REF!</f>
        <v>#REF!</v>
      </c>
      <c r="AC46" s="5" t="e">
        <f>#REF!</f>
        <v>#REF!</v>
      </c>
      <c r="AD46" s="5" t="e">
        <f>#REF!</f>
        <v>#REF!</v>
      </c>
      <c r="AE46" s="2" t="e">
        <f>#REF!</f>
        <v>#REF!</v>
      </c>
      <c r="AF46" s="29" t="e">
        <f t="shared" si="0"/>
        <v>#REF!</v>
      </c>
      <c r="AG46" s="30" t="e">
        <f t="shared" si="2"/>
        <v>#REF!</v>
      </c>
      <c r="AH46" s="30" t="e">
        <f t="shared" si="3"/>
        <v>#REF!</v>
      </c>
      <c r="AI46" s="30" t="e">
        <f t="shared" si="4"/>
        <v>#REF!</v>
      </c>
      <c r="AJ46" s="30" t="e">
        <f t="shared" si="5"/>
        <v>#REF!</v>
      </c>
      <c r="AK46" s="31" t="e">
        <f t="shared" si="6"/>
        <v>#REF!</v>
      </c>
      <c r="AL46" s="22"/>
      <c r="AM46" s="122" t="e">
        <f t="shared" si="7"/>
        <v>#REF!</v>
      </c>
      <c r="AN46" s="122" t="e">
        <f t="shared" si="8"/>
        <v>#REF!</v>
      </c>
      <c r="AO46" s="122" t="e">
        <f t="shared" si="9"/>
        <v>#REF!</v>
      </c>
      <c r="AP46" s="122" t="e">
        <f t="shared" si="10"/>
        <v>#REF!</v>
      </c>
      <c r="AQ46" s="122" t="e">
        <f t="shared" si="11"/>
        <v>#REF!</v>
      </c>
    </row>
    <row r="47" spans="1:43" ht="20.149999999999999" customHeight="1" x14ac:dyDescent="0.2">
      <c r="A47" s="1">
        <v>37</v>
      </c>
      <c r="B47" s="82" t="s">
        <v>57</v>
      </c>
      <c r="C47" s="170" t="e">
        <f>#REF!</f>
        <v>#REF!</v>
      </c>
      <c r="D47" s="124" t="e">
        <f>#REF!</f>
        <v>#REF!</v>
      </c>
      <c r="E47" s="124" t="e">
        <f>#REF!</f>
        <v>#REF!</v>
      </c>
      <c r="F47" s="125" t="e">
        <f>#REF!</f>
        <v>#REF!</v>
      </c>
      <c r="G47" s="125" t="e">
        <f>#REF!</f>
        <v>#REF!</v>
      </c>
      <c r="H47" s="125" t="e">
        <f>#REF!</f>
        <v>#REF!</v>
      </c>
      <c r="I47" s="125" t="e">
        <f>#REF!</f>
        <v>#REF!</v>
      </c>
      <c r="J47" s="171" t="e">
        <f>#REF!</f>
        <v>#REF!</v>
      </c>
      <c r="K47" s="126" t="e">
        <f>#REF!</f>
        <v>#REF!</v>
      </c>
      <c r="L47" s="127" t="e">
        <f t="shared" si="1"/>
        <v>#REF!</v>
      </c>
      <c r="M47" s="127" t="e">
        <f>#REF!</f>
        <v>#REF!</v>
      </c>
      <c r="N47" s="127" t="e">
        <f>#REF!</f>
        <v>#REF!</v>
      </c>
      <c r="O47" s="128" t="e">
        <f>#REF!</f>
        <v>#REF!</v>
      </c>
      <c r="P47" s="129" t="e">
        <f>#REF!</f>
        <v>#REF!</v>
      </c>
      <c r="Q47" s="130" t="e">
        <f>#REF!</f>
        <v>#REF!</v>
      </c>
      <c r="R47" s="131" t="e">
        <f>#REF!</f>
        <v>#REF!</v>
      </c>
      <c r="S47" s="132" t="e">
        <f>#REF!</f>
        <v>#REF!</v>
      </c>
      <c r="T47" s="4" t="e">
        <f>#REF!</f>
        <v>#REF!</v>
      </c>
      <c r="U47" s="133" t="e">
        <f>#REF!</f>
        <v>#REF!</v>
      </c>
      <c r="V47" s="3" t="e">
        <f>#REF!</f>
        <v>#REF!</v>
      </c>
      <c r="W47" s="4" t="e">
        <f>#REF!</f>
        <v>#REF!</v>
      </c>
      <c r="X47" s="4" t="e">
        <f>#REF!</f>
        <v>#REF!</v>
      </c>
      <c r="Y47" s="4" t="e">
        <f>#REF!</f>
        <v>#REF!</v>
      </c>
      <c r="Z47" s="4" t="e">
        <f>#REF!</f>
        <v>#REF!</v>
      </c>
      <c r="AA47" s="4" t="e">
        <f>#REF!</f>
        <v>#REF!</v>
      </c>
      <c r="AB47" s="5" t="e">
        <f>#REF!</f>
        <v>#REF!</v>
      </c>
      <c r="AC47" s="5" t="e">
        <f>#REF!</f>
        <v>#REF!</v>
      </c>
      <c r="AD47" s="5" t="e">
        <f>#REF!</f>
        <v>#REF!</v>
      </c>
      <c r="AE47" s="2" t="e">
        <f>#REF!</f>
        <v>#REF!</v>
      </c>
      <c r="AF47" s="29" t="e">
        <f t="shared" si="0"/>
        <v>#REF!</v>
      </c>
      <c r="AG47" s="30" t="e">
        <f t="shared" si="2"/>
        <v>#REF!</v>
      </c>
      <c r="AH47" s="30" t="e">
        <f t="shared" si="3"/>
        <v>#REF!</v>
      </c>
      <c r="AI47" s="30" t="e">
        <f t="shared" si="4"/>
        <v>#REF!</v>
      </c>
      <c r="AJ47" s="30" t="e">
        <f t="shared" si="5"/>
        <v>#REF!</v>
      </c>
      <c r="AK47" s="31" t="e">
        <f t="shared" si="6"/>
        <v>#REF!</v>
      </c>
      <c r="AL47" s="22"/>
      <c r="AM47" s="122" t="e">
        <f t="shared" si="7"/>
        <v>#REF!</v>
      </c>
      <c r="AN47" s="122" t="e">
        <f t="shared" si="8"/>
        <v>#REF!</v>
      </c>
      <c r="AO47" s="122" t="e">
        <f t="shared" si="9"/>
        <v>#REF!</v>
      </c>
      <c r="AP47" s="122" t="e">
        <f t="shared" si="10"/>
        <v>#REF!</v>
      </c>
      <c r="AQ47" s="122" t="e">
        <f t="shared" si="11"/>
        <v>#REF!</v>
      </c>
    </row>
    <row r="48" spans="1:43" ht="20.149999999999999" customHeight="1" x14ac:dyDescent="0.2">
      <c r="A48" s="1">
        <v>38</v>
      </c>
      <c r="B48" s="82" t="s">
        <v>58</v>
      </c>
      <c r="C48" s="170" t="e">
        <f>#REF!</f>
        <v>#REF!</v>
      </c>
      <c r="D48" s="124" t="e">
        <f>#REF!</f>
        <v>#REF!</v>
      </c>
      <c r="E48" s="124" t="e">
        <f>#REF!</f>
        <v>#REF!</v>
      </c>
      <c r="F48" s="125" t="e">
        <f>#REF!</f>
        <v>#REF!</v>
      </c>
      <c r="G48" s="125" t="e">
        <f>#REF!</f>
        <v>#REF!</v>
      </c>
      <c r="H48" s="125" t="e">
        <f>#REF!</f>
        <v>#REF!</v>
      </c>
      <c r="I48" s="125" t="e">
        <f>#REF!</f>
        <v>#REF!</v>
      </c>
      <c r="J48" s="171" t="e">
        <f>#REF!</f>
        <v>#REF!</v>
      </c>
      <c r="K48" s="126" t="e">
        <f>#REF!</f>
        <v>#REF!</v>
      </c>
      <c r="L48" s="127" t="e">
        <f t="shared" si="1"/>
        <v>#REF!</v>
      </c>
      <c r="M48" s="127" t="e">
        <f>#REF!</f>
        <v>#REF!</v>
      </c>
      <c r="N48" s="127" t="e">
        <f>#REF!</f>
        <v>#REF!</v>
      </c>
      <c r="O48" s="128" t="e">
        <f>#REF!</f>
        <v>#REF!</v>
      </c>
      <c r="P48" s="129" t="e">
        <f>#REF!</f>
        <v>#REF!</v>
      </c>
      <c r="Q48" s="130" t="e">
        <f>#REF!</f>
        <v>#REF!</v>
      </c>
      <c r="R48" s="131" t="e">
        <f>#REF!</f>
        <v>#REF!</v>
      </c>
      <c r="S48" s="132" t="e">
        <f>#REF!</f>
        <v>#REF!</v>
      </c>
      <c r="T48" s="4" t="e">
        <f>#REF!</f>
        <v>#REF!</v>
      </c>
      <c r="U48" s="133" t="e">
        <f>#REF!</f>
        <v>#REF!</v>
      </c>
      <c r="V48" s="3" t="e">
        <f>#REF!</f>
        <v>#REF!</v>
      </c>
      <c r="W48" s="4" t="e">
        <f>#REF!</f>
        <v>#REF!</v>
      </c>
      <c r="X48" s="4" t="e">
        <f>#REF!</f>
        <v>#REF!</v>
      </c>
      <c r="Y48" s="4" t="e">
        <f>#REF!</f>
        <v>#REF!</v>
      </c>
      <c r="Z48" s="4" t="e">
        <f>#REF!</f>
        <v>#REF!</v>
      </c>
      <c r="AA48" s="4" t="e">
        <f>#REF!</f>
        <v>#REF!</v>
      </c>
      <c r="AB48" s="5" t="e">
        <f>#REF!</f>
        <v>#REF!</v>
      </c>
      <c r="AC48" s="5" t="e">
        <f>#REF!</f>
        <v>#REF!</v>
      </c>
      <c r="AD48" s="5" t="e">
        <f>#REF!</f>
        <v>#REF!</v>
      </c>
      <c r="AE48" s="2" t="e">
        <f>#REF!</f>
        <v>#REF!</v>
      </c>
      <c r="AF48" s="29" t="e">
        <f t="shared" si="0"/>
        <v>#REF!</v>
      </c>
      <c r="AG48" s="30" t="e">
        <f t="shared" si="2"/>
        <v>#REF!</v>
      </c>
      <c r="AH48" s="30" t="e">
        <f t="shared" si="3"/>
        <v>#REF!</v>
      </c>
      <c r="AI48" s="30" t="e">
        <f t="shared" si="4"/>
        <v>#REF!</v>
      </c>
      <c r="AJ48" s="30" t="e">
        <f t="shared" si="5"/>
        <v>#REF!</v>
      </c>
      <c r="AK48" s="31" t="e">
        <f t="shared" si="6"/>
        <v>#REF!</v>
      </c>
      <c r="AL48" s="22"/>
      <c r="AM48" s="122" t="e">
        <f t="shared" si="7"/>
        <v>#REF!</v>
      </c>
      <c r="AN48" s="122" t="e">
        <f t="shared" si="8"/>
        <v>#REF!</v>
      </c>
      <c r="AO48" s="122" t="e">
        <f t="shared" si="9"/>
        <v>#REF!</v>
      </c>
      <c r="AP48" s="122" t="e">
        <f t="shared" si="10"/>
        <v>#REF!</v>
      </c>
      <c r="AQ48" s="122" t="e">
        <f t="shared" si="11"/>
        <v>#REF!</v>
      </c>
    </row>
    <row r="49" spans="1:43" ht="20.149999999999999" customHeight="1" x14ac:dyDescent="0.2">
      <c r="A49" s="1">
        <v>39</v>
      </c>
      <c r="B49" s="82" t="s">
        <v>59</v>
      </c>
      <c r="C49" s="170" t="e">
        <f>#REF!</f>
        <v>#REF!</v>
      </c>
      <c r="D49" s="124" t="e">
        <f>#REF!</f>
        <v>#REF!</v>
      </c>
      <c r="E49" s="124" t="e">
        <f>#REF!</f>
        <v>#REF!</v>
      </c>
      <c r="F49" s="125" t="e">
        <f>#REF!</f>
        <v>#REF!</v>
      </c>
      <c r="G49" s="125" t="e">
        <f>#REF!</f>
        <v>#REF!</v>
      </c>
      <c r="H49" s="125" t="e">
        <f>#REF!</f>
        <v>#REF!</v>
      </c>
      <c r="I49" s="125" t="e">
        <f>#REF!</f>
        <v>#REF!</v>
      </c>
      <c r="J49" s="171" t="e">
        <f>#REF!</f>
        <v>#REF!</v>
      </c>
      <c r="K49" s="126" t="e">
        <f>#REF!</f>
        <v>#REF!</v>
      </c>
      <c r="L49" s="127" t="e">
        <f t="shared" si="1"/>
        <v>#REF!</v>
      </c>
      <c r="M49" s="127" t="e">
        <f>#REF!</f>
        <v>#REF!</v>
      </c>
      <c r="N49" s="127" t="e">
        <f>#REF!</f>
        <v>#REF!</v>
      </c>
      <c r="O49" s="128" t="e">
        <f>#REF!</f>
        <v>#REF!</v>
      </c>
      <c r="P49" s="129" t="e">
        <f>#REF!</f>
        <v>#REF!</v>
      </c>
      <c r="Q49" s="130" t="e">
        <f>#REF!</f>
        <v>#REF!</v>
      </c>
      <c r="R49" s="131" t="e">
        <f>#REF!</f>
        <v>#REF!</v>
      </c>
      <c r="S49" s="132" t="e">
        <f>#REF!</f>
        <v>#REF!</v>
      </c>
      <c r="T49" s="4" t="e">
        <f>#REF!</f>
        <v>#REF!</v>
      </c>
      <c r="U49" s="133" t="e">
        <f>#REF!</f>
        <v>#REF!</v>
      </c>
      <c r="V49" s="3" t="e">
        <f>#REF!</f>
        <v>#REF!</v>
      </c>
      <c r="W49" s="4" t="e">
        <f>#REF!</f>
        <v>#REF!</v>
      </c>
      <c r="X49" s="4" t="e">
        <f>#REF!</f>
        <v>#REF!</v>
      </c>
      <c r="Y49" s="4" t="e">
        <f>#REF!</f>
        <v>#REF!</v>
      </c>
      <c r="Z49" s="4" t="e">
        <f>#REF!</f>
        <v>#REF!</v>
      </c>
      <c r="AA49" s="4" t="e">
        <f>#REF!</f>
        <v>#REF!</v>
      </c>
      <c r="AB49" s="5" t="e">
        <f>#REF!</f>
        <v>#REF!</v>
      </c>
      <c r="AC49" s="5" t="e">
        <f>#REF!</f>
        <v>#REF!</v>
      </c>
      <c r="AD49" s="5" t="e">
        <f>#REF!</f>
        <v>#REF!</v>
      </c>
      <c r="AE49" s="2" t="e">
        <f>#REF!</f>
        <v>#REF!</v>
      </c>
      <c r="AF49" s="29" t="e">
        <f t="shared" si="0"/>
        <v>#REF!</v>
      </c>
      <c r="AG49" s="30" t="e">
        <f t="shared" si="2"/>
        <v>#REF!</v>
      </c>
      <c r="AH49" s="30" t="e">
        <f t="shared" si="3"/>
        <v>#REF!</v>
      </c>
      <c r="AI49" s="30" t="e">
        <f t="shared" si="4"/>
        <v>#REF!</v>
      </c>
      <c r="AJ49" s="30" t="e">
        <f t="shared" si="5"/>
        <v>#REF!</v>
      </c>
      <c r="AK49" s="31" t="e">
        <f t="shared" si="6"/>
        <v>#REF!</v>
      </c>
      <c r="AL49" s="22"/>
      <c r="AM49" s="122" t="e">
        <f t="shared" si="7"/>
        <v>#REF!</v>
      </c>
      <c r="AN49" s="122" t="e">
        <f t="shared" si="8"/>
        <v>#REF!</v>
      </c>
      <c r="AO49" s="122" t="e">
        <f t="shared" si="9"/>
        <v>#REF!</v>
      </c>
      <c r="AP49" s="122" t="e">
        <f t="shared" si="10"/>
        <v>#REF!</v>
      </c>
      <c r="AQ49" s="122" t="e">
        <f t="shared" si="11"/>
        <v>#REF!</v>
      </c>
    </row>
    <row r="50" spans="1:43" ht="20.149999999999999" customHeight="1" x14ac:dyDescent="0.2">
      <c r="A50" s="1">
        <v>40</v>
      </c>
      <c r="B50" s="82" t="s">
        <v>60</v>
      </c>
      <c r="C50" s="170" t="e">
        <f>#REF!</f>
        <v>#REF!</v>
      </c>
      <c r="D50" s="124" t="e">
        <f>#REF!</f>
        <v>#REF!</v>
      </c>
      <c r="E50" s="124" t="e">
        <f>#REF!</f>
        <v>#REF!</v>
      </c>
      <c r="F50" s="125" t="e">
        <f>#REF!</f>
        <v>#REF!</v>
      </c>
      <c r="G50" s="125" t="e">
        <f>#REF!</f>
        <v>#REF!</v>
      </c>
      <c r="H50" s="125" t="e">
        <f>#REF!</f>
        <v>#REF!</v>
      </c>
      <c r="I50" s="125" t="e">
        <f>#REF!</f>
        <v>#REF!</v>
      </c>
      <c r="J50" s="171" t="e">
        <f>#REF!</f>
        <v>#REF!</v>
      </c>
      <c r="K50" s="126" t="e">
        <f>#REF!</f>
        <v>#REF!</v>
      </c>
      <c r="L50" s="127" t="e">
        <f t="shared" si="1"/>
        <v>#REF!</v>
      </c>
      <c r="M50" s="127" t="e">
        <f>#REF!</f>
        <v>#REF!</v>
      </c>
      <c r="N50" s="127" t="e">
        <f>#REF!</f>
        <v>#REF!</v>
      </c>
      <c r="O50" s="128" t="e">
        <f>#REF!</f>
        <v>#REF!</v>
      </c>
      <c r="P50" s="129" t="e">
        <f>#REF!</f>
        <v>#REF!</v>
      </c>
      <c r="Q50" s="130" t="e">
        <f>#REF!</f>
        <v>#REF!</v>
      </c>
      <c r="R50" s="131" t="e">
        <f>#REF!</f>
        <v>#REF!</v>
      </c>
      <c r="S50" s="132" t="e">
        <f>#REF!</f>
        <v>#REF!</v>
      </c>
      <c r="T50" s="4" t="e">
        <f>#REF!</f>
        <v>#REF!</v>
      </c>
      <c r="U50" s="133" t="e">
        <f>#REF!</f>
        <v>#REF!</v>
      </c>
      <c r="V50" s="3" t="e">
        <f>#REF!</f>
        <v>#REF!</v>
      </c>
      <c r="W50" s="4" t="e">
        <f>#REF!</f>
        <v>#REF!</v>
      </c>
      <c r="X50" s="4" t="e">
        <f>#REF!</f>
        <v>#REF!</v>
      </c>
      <c r="Y50" s="4" t="e">
        <f>#REF!</f>
        <v>#REF!</v>
      </c>
      <c r="Z50" s="4" t="e">
        <f>#REF!</f>
        <v>#REF!</v>
      </c>
      <c r="AA50" s="4" t="e">
        <f>#REF!</f>
        <v>#REF!</v>
      </c>
      <c r="AB50" s="5" t="e">
        <f>#REF!</f>
        <v>#REF!</v>
      </c>
      <c r="AC50" s="5" t="e">
        <f>#REF!</f>
        <v>#REF!</v>
      </c>
      <c r="AD50" s="5" t="e">
        <f>#REF!</f>
        <v>#REF!</v>
      </c>
      <c r="AE50" s="2" t="e">
        <f>#REF!</f>
        <v>#REF!</v>
      </c>
      <c r="AF50" s="29" t="e">
        <f t="shared" si="0"/>
        <v>#REF!</v>
      </c>
      <c r="AG50" s="30" t="e">
        <f t="shared" si="2"/>
        <v>#REF!</v>
      </c>
      <c r="AH50" s="30" t="e">
        <f t="shared" si="3"/>
        <v>#REF!</v>
      </c>
      <c r="AI50" s="30" t="e">
        <f t="shared" si="4"/>
        <v>#REF!</v>
      </c>
      <c r="AJ50" s="30" t="e">
        <f t="shared" si="5"/>
        <v>#REF!</v>
      </c>
      <c r="AK50" s="31" t="e">
        <f t="shared" si="6"/>
        <v>#REF!</v>
      </c>
      <c r="AL50" s="22"/>
      <c r="AM50" s="122" t="e">
        <f t="shared" si="7"/>
        <v>#REF!</v>
      </c>
      <c r="AN50" s="122" t="e">
        <f t="shared" si="8"/>
        <v>#REF!</v>
      </c>
      <c r="AO50" s="122" t="e">
        <f t="shared" si="9"/>
        <v>#REF!</v>
      </c>
      <c r="AP50" s="122" t="e">
        <f t="shared" si="10"/>
        <v>#REF!</v>
      </c>
      <c r="AQ50" s="122" t="e">
        <f t="shared" si="11"/>
        <v>#REF!</v>
      </c>
    </row>
    <row r="51" spans="1:43" ht="20.149999999999999" customHeight="1" x14ac:dyDescent="0.2">
      <c r="A51" s="1">
        <v>41</v>
      </c>
      <c r="B51" s="82" t="s">
        <v>61</v>
      </c>
      <c r="C51" s="170" t="e">
        <f>#REF!</f>
        <v>#REF!</v>
      </c>
      <c r="D51" s="124" t="e">
        <f>#REF!</f>
        <v>#REF!</v>
      </c>
      <c r="E51" s="124" t="e">
        <f>#REF!</f>
        <v>#REF!</v>
      </c>
      <c r="F51" s="125" t="e">
        <f>#REF!</f>
        <v>#REF!</v>
      </c>
      <c r="G51" s="125" t="e">
        <f>#REF!</f>
        <v>#REF!</v>
      </c>
      <c r="H51" s="125" t="e">
        <f>#REF!</f>
        <v>#REF!</v>
      </c>
      <c r="I51" s="125" t="e">
        <f>#REF!</f>
        <v>#REF!</v>
      </c>
      <c r="J51" s="171" t="e">
        <f>#REF!</f>
        <v>#REF!</v>
      </c>
      <c r="K51" s="126" t="e">
        <f>#REF!</f>
        <v>#REF!</v>
      </c>
      <c r="L51" s="127" t="e">
        <f t="shared" si="1"/>
        <v>#REF!</v>
      </c>
      <c r="M51" s="127" t="e">
        <f>#REF!</f>
        <v>#REF!</v>
      </c>
      <c r="N51" s="127" t="e">
        <f>#REF!</f>
        <v>#REF!</v>
      </c>
      <c r="O51" s="128" t="e">
        <f>#REF!</f>
        <v>#REF!</v>
      </c>
      <c r="P51" s="129" t="e">
        <f>#REF!</f>
        <v>#REF!</v>
      </c>
      <c r="Q51" s="130" t="e">
        <f>#REF!</f>
        <v>#REF!</v>
      </c>
      <c r="R51" s="131" t="e">
        <f>#REF!</f>
        <v>#REF!</v>
      </c>
      <c r="S51" s="132" t="e">
        <f>#REF!</f>
        <v>#REF!</v>
      </c>
      <c r="T51" s="4" t="e">
        <f>#REF!</f>
        <v>#REF!</v>
      </c>
      <c r="U51" s="133" t="e">
        <f>#REF!</f>
        <v>#REF!</v>
      </c>
      <c r="V51" s="3" t="e">
        <f>#REF!</f>
        <v>#REF!</v>
      </c>
      <c r="W51" s="4" t="e">
        <f>#REF!</f>
        <v>#REF!</v>
      </c>
      <c r="X51" s="4" t="e">
        <f>#REF!</f>
        <v>#REF!</v>
      </c>
      <c r="Y51" s="4" t="e">
        <f>#REF!</f>
        <v>#REF!</v>
      </c>
      <c r="Z51" s="4" t="e">
        <f>#REF!</f>
        <v>#REF!</v>
      </c>
      <c r="AA51" s="4" t="e">
        <f>#REF!</f>
        <v>#REF!</v>
      </c>
      <c r="AB51" s="5" t="e">
        <f>#REF!</f>
        <v>#REF!</v>
      </c>
      <c r="AC51" s="5" t="e">
        <f>#REF!</f>
        <v>#REF!</v>
      </c>
      <c r="AD51" s="5" t="e">
        <f>#REF!</f>
        <v>#REF!</v>
      </c>
      <c r="AE51" s="2" t="e">
        <f>#REF!</f>
        <v>#REF!</v>
      </c>
      <c r="AF51" s="29" t="e">
        <f t="shared" si="0"/>
        <v>#REF!</v>
      </c>
      <c r="AG51" s="30" t="e">
        <f t="shared" si="2"/>
        <v>#REF!</v>
      </c>
      <c r="AH51" s="30" t="e">
        <f t="shared" si="3"/>
        <v>#REF!</v>
      </c>
      <c r="AI51" s="30" t="e">
        <f t="shared" si="4"/>
        <v>#REF!</v>
      </c>
      <c r="AJ51" s="30" t="e">
        <f t="shared" si="5"/>
        <v>#REF!</v>
      </c>
      <c r="AK51" s="31" t="e">
        <f t="shared" si="6"/>
        <v>#REF!</v>
      </c>
      <c r="AL51" s="22"/>
      <c r="AM51" s="122" t="e">
        <f t="shared" si="7"/>
        <v>#REF!</v>
      </c>
      <c r="AN51" s="122" t="e">
        <f t="shared" si="8"/>
        <v>#REF!</v>
      </c>
      <c r="AO51" s="122" t="e">
        <f t="shared" si="9"/>
        <v>#REF!</v>
      </c>
      <c r="AP51" s="122" t="e">
        <f t="shared" si="10"/>
        <v>#REF!</v>
      </c>
      <c r="AQ51" s="122" t="e">
        <f t="shared" si="11"/>
        <v>#REF!</v>
      </c>
    </row>
    <row r="52" spans="1:43" ht="20.149999999999999" customHeight="1" x14ac:dyDescent="0.2">
      <c r="A52" s="1">
        <v>42</v>
      </c>
      <c r="B52" s="82" t="s">
        <v>62</v>
      </c>
      <c r="C52" s="170" t="e">
        <f>#REF!</f>
        <v>#REF!</v>
      </c>
      <c r="D52" s="124" t="e">
        <f>#REF!</f>
        <v>#REF!</v>
      </c>
      <c r="E52" s="124" t="e">
        <f>#REF!</f>
        <v>#REF!</v>
      </c>
      <c r="F52" s="125" t="e">
        <f>#REF!</f>
        <v>#REF!</v>
      </c>
      <c r="G52" s="125" t="e">
        <f>#REF!</f>
        <v>#REF!</v>
      </c>
      <c r="H52" s="125" t="e">
        <f>#REF!</f>
        <v>#REF!</v>
      </c>
      <c r="I52" s="125" t="e">
        <f>#REF!</f>
        <v>#REF!</v>
      </c>
      <c r="J52" s="171" t="e">
        <f>#REF!</f>
        <v>#REF!</v>
      </c>
      <c r="K52" s="126" t="e">
        <f>#REF!</f>
        <v>#REF!</v>
      </c>
      <c r="L52" s="127" t="e">
        <f t="shared" si="1"/>
        <v>#REF!</v>
      </c>
      <c r="M52" s="127" t="e">
        <f>#REF!</f>
        <v>#REF!</v>
      </c>
      <c r="N52" s="127" t="e">
        <f>#REF!</f>
        <v>#REF!</v>
      </c>
      <c r="O52" s="128" t="e">
        <f>#REF!</f>
        <v>#REF!</v>
      </c>
      <c r="P52" s="129" t="e">
        <f>#REF!</f>
        <v>#REF!</v>
      </c>
      <c r="Q52" s="130" t="e">
        <f>#REF!</f>
        <v>#REF!</v>
      </c>
      <c r="R52" s="131" t="e">
        <f>#REF!</f>
        <v>#REF!</v>
      </c>
      <c r="S52" s="132" t="e">
        <f>#REF!</f>
        <v>#REF!</v>
      </c>
      <c r="T52" s="4" t="e">
        <f>#REF!</f>
        <v>#REF!</v>
      </c>
      <c r="U52" s="133" t="e">
        <f>#REF!</f>
        <v>#REF!</v>
      </c>
      <c r="V52" s="3" t="e">
        <f>#REF!</f>
        <v>#REF!</v>
      </c>
      <c r="W52" s="4" t="e">
        <f>#REF!</f>
        <v>#REF!</v>
      </c>
      <c r="X52" s="4" t="e">
        <f>#REF!</f>
        <v>#REF!</v>
      </c>
      <c r="Y52" s="4" t="e">
        <f>#REF!</f>
        <v>#REF!</v>
      </c>
      <c r="Z52" s="4" t="e">
        <f>#REF!</f>
        <v>#REF!</v>
      </c>
      <c r="AA52" s="4" t="e">
        <f>#REF!</f>
        <v>#REF!</v>
      </c>
      <c r="AB52" s="5" t="e">
        <f>#REF!</f>
        <v>#REF!</v>
      </c>
      <c r="AC52" s="5" t="e">
        <f>#REF!</f>
        <v>#REF!</v>
      </c>
      <c r="AD52" s="5" t="e">
        <f>#REF!</f>
        <v>#REF!</v>
      </c>
      <c r="AE52" s="2" t="e">
        <f>#REF!</f>
        <v>#REF!</v>
      </c>
      <c r="AF52" s="29" t="e">
        <f t="shared" si="0"/>
        <v>#REF!</v>
      </c>
      <c r="AG52" s="30" t="e">
        <f t="shared" si="2"/>
        <v>#REF!</v>
      </c>
      <c r="AH52" s="30" t="e">
        <f t="shared" si="3"/>
        <v>#REF!</v>
      </c>
      <c r="AI52" s="30" t="e">
        <f t="shared" si="4"/>
        <v>#REF!</v>
      </c>
      <c r="AJ52" s="30" t="e">
        <f t="shared" si="5"/>
        <v>#REF!</v>
      </c>
      <c r="AK52" s="31" t="e">
        <f t="shared" si="6"/>
        <v>#REF!</v>
      </c>
      <c r="AL52" s="22"/>
      <c r="AM52" s="122" t="e">
        <f t="shared" si="7"/>
        <v>#REF!</v>
      </c>
      <c r="AN52" s="122" t="e">
        <f t="shared" si="8"/>
        <v>#REF!</v>
      </c>
      <c r="AO52" s="122" t="e">
        <f t="shared" si="9"/>
        <v>#REF!</v>
      </c>
      <c r="AP52" s="122" t="e">
        <f t="shared" si="10"/>
        <v>#REF!</v>
      </c>
      <c r="AQ52" s="122" t="e">
        <f t="shared" si="11"/>
        <v>#REF!</v>
      </c>
    </row>
    <row r="53" spans="1:43" ht="20.149999999999999" customHeight="1" thickBot="1" x14ac:dyDescent="0.25">
      <c r="A53" s="1">
        <v>43</v>
      </c>
      <c r="B53" s="134" t="s">
        <v>63</v>
      </c>
      <c r="C53" s="172" t="e">
        <f>#REF!</f>
        <v>#REF!</v>
      </c>
      <c r="D53" s="136" t="e">
        <f>#REF!</f>
        <v>#REF!</v>
      </c>
      <c r="E53" s="136" t="e">
        <f>#REF!</f>
        <v>#REF!</v>
      </c>
      <c r="F53" s="137" t="e">
        <f>#REF!</f>
        <v>#REF!</v>
      </c>
      <c r="G53" s="137" t="e">
        <f>#REF!</f>
        <v>#REF!</v>
      </c>
      <c r="H53" s="137" t="e">
        <f>#REF!</f>
        <v>#REF!</v>
      </c>
      <c r="I53" s="137" t="e">
        <f>#REF!</f>
        <v>#REF!</v>
      </c>
      <c r="J53" s="173" t="e">
        <f>#REF!</f>
        <v>#REF!</v>
      </c>
      <c r="K53" s="138" t="e">
        <f>#REF!</f>
        <v>#REF!</v>
      </c>
      <c r="L53" s="139" t="e">
        <f t="shared" si="1"/>
        <v>#REF!</v>
      </c>
      <c r="M53" s="139" t="e">
        <f>#REF!</f>
        <v>#REF!</v>
      </c>
      <c r="N53" s="139" t="e">
        <f>#REF!</f>
        <v>#REF!</v>
      </c>
      <c r="O53" s="140" t="e">
        <f>#REF!</f>
        <v>#REF!</v>
      </c>
      <c r="P53" s="141" t="e">
        <f>#REF!</f>
        <v>#REF!</v>
      </c>
      <c r="Q53" s="142" t="e">
        <f>#REF!</f>
        <v>#REF!</v>
      </c>
      <c r="R53" s="143" t="e">
        <f>#REF!</f>
        <v>#REF!</v>
      </c>
      <c r="S53" s="144" t="e">
        <f>#REF!</f>
        <v>#REF!</v>
      </c>
      <c r="T53" s="17" t="e">
        <f>#REF!</f>
        <v>#REF!</v>
      </c>
      <c r="U53" s="145" t="e">
        <f>#REF!</f>
        <v>#REF!</v>
      </c>
      <c r="V53" s="16" t="e">
        <f>#REF!</f>
        <v>#REF!</v>
      </c>
      <c r="W53" s="17" t="e">
        <f>#REF!</f>
        <v>#REF!</v>
      </c>
      <c r="X53" s="17" t="e">
        <f>#REF!</f>
        <v>#REF!</v>
      </c>
      <c r="Y53" s="17" t="e">
        <f>#REF!</f>
        <v>#REF!</v>
      </c>
      <c r="Z53" s="17" t="e">
        <f>#REF!</f>
        <v>#REF!</v>
      </c>
      <c r="AA53" s="17" t="e">
        <f>#REF!</f>
        <v>#REF!</v>
      </c>
      <c r="AB53" s="18" t="e">
        <f>#REF!</f>
        <v>#REF!</v>
      </c>
      <c r="AC53" s="18" t="e">
        <f>#REF!</f>
        <v>#REF!</v>
      </c>
      <c r="AD53" s="18" t="e">
        <f>#REF!</f>
        <v>#REF!</v>
      </c>
      <c r="AE53" s="19" t="e">
        <f>#REF!</f>
        <v>#REF!</v>
      </c>
      <c r="AF53" s="32" t="e">
        <f t="shared" si="0"/>
        <v>#REF!</v>
      </c>
      <c r="AG53" s="33" t="e">
        <f t="shared" si="2"/>
        <v>#REF!</v>
      </c>
      <c r="AH53" s="33" t="e">
        <f t="shared" si="3"/>
        <v>#REF!</v>
      </c>
      <c r="AI53" s="33" t="e">
        <f t="shared" si="4"/>
        <v>#REF!</v>
      </c>
      <c r="AJ53" s="33" t="e">
        <f t="shared" si="5"/>
        <v>#REF!</v>
      </c>
      <c r="AK53" s="34" t="e">
        <f t="shared" si="6"/>
        <v>#REF!</v>
      </c>
      <c r="AL53" s="22"/>
      <c r="AM53" s="122" t="e">
        <f t="shared" si="7"/>
        <v>#REF!</v>
      </c>
      <c r="AN53" s="122" t="e">
        <f t="shared" si="8"/>
        <v>#REF!</v>
      </c>
      <c r="AO53" s="122" t="e">
        <f t="shared" si="9"/>
        <v>#REF!</v>
      </c>
      <c r="AP53" s="122" t="e">
        <f t="shared" si="10"/>
        <v>#REF!</v>
      </c>
      <c r="AQ53" s="122" t="e">
        <f t="shared" si="11"/>
        <v>#REF!</v>
      </c>
    </row>
    <row r="54" spans="1:43" ht="20.149999999999999" customHeight="1" thickBot="1" x14ac:dyDescent="0.25">
      <c r="B54" s="146" t="s">
        <v>124</v>
      </c>
      <c r="C54" s="149" t="e">
        <f>SUM(C11:C53)</f>
        <v>#REF!</v>
      </c>
      <c r="D54" s="148" t="e">
        <f t="shared" ref="D54:AE54" si="12">SUM(D11:D53)</f>
        <v>#REF!</v>
      </c>
      <c r="E54" s="148" t="e">
        <f t="shared" si="12"/>
        <v>#REF!</v>
      </c>
      <c r="F54" s="148" t="e">
        <f t="shared" si="12"/>
        <v>#REF!</v>
      </c>
      <c r="G54" s="148" t="e">
        <f t="shared" si="12"/>
        <v>#REF!</v>
      </c>
      <c r="H54" s="148" t="e">
        <f t="shared" si="12"/>
        <v>#REF!</v>
      </c>
      <c r="I54" s="148" t="e">
        <f t="shared" si="12"/>
        <v>#REF!</v>
      </c>
      <c r="J54" s="150" t="e">
        <f t="shared" si="12"/>
        <v>#REF!</v>
      </c>
      <c r="K54" s="149" t="e">
        <f t="shared" si="12"/>
        <v>#REF!</v>
      </c>
      <c r="L54" s="148" t="e">
        <f t="shared" si="12"/>
        <v>#REF!</v>
      </c>
      <c r="M54" s="148" t="e">
        <f t="shared" si="12"/>
        <v>#REF!</v>
      </c>
      <c r="N54" s="148" t="e">
        <f t="shared" si="12"/>
        <v>#REF!</v>
      </c>
      <c r="O54" s="148" t="e">
        <f t="shared" si="12"/>
        <v>#REF!</v>
      </c>
      <c r="P54" s="148" t="e">
        <f t="shared" si="12"/>
        <v>#REF!</v>
      </c>
      <c r="Q54" s="148" t="e">
        <f t="shared" si="12"/>
        <v>#REF!</v>
      </c>
      <c r="R54" s="148" t="e">
        <f t="shared" si="12"/>
        <v>#REF!</v>
      </c>
      <c r="S54" s="148" t="e">
        <f t="shared" si="12"/>
        <v>#REF!</v>
      </c>
      <c r="T54" s="148" t="e">
        <f t="shared" si="12"/>
        <v>#REF!</v>
      </c>
      <c r="U54" s="150" t="e">
        <f t="shared" si="12"/>
        <v>#REF!</v>
      </c>
      <c r="V54" s="149" t="e">
        <f t="shared" si="12"/>
        <v>#REF!</v>
      </c>
      <c r="W54" s="148" t="e">
        <f t="shared" si="12"/>
        <v>#REF!</v>
      </c>
      <c r="X54" s="148" t="e">
        <f t="shared" si="12"/>
        <v>#REF!</v>
      </c>
      <c r="Y54" s="148" t="e">
        <f t="shared" si="12"/>
        <v>#REF!</v>
      </c>
      <c r="Z54" s="148" t="e">
        <f t="shared" si="12"/>
        <v>#REF!</v>
      </c>
      <c r="AA54" s="148" t="e">
        <f t="shared" si="12"/>
        <v>#REF!</v>
      </c>
      <c r="AB54" s="148" t="e">
        <f t="shared" si="12"/>
        <v>#REF!</v>
      </c>
      <c r="AC54" s="148" t="e">
        <f t="shared" si="12"/>
        <v>#REF!</v>
      </c>
      <c r="AD54" s="148" t="e">
        <f t="shared" si="12"/>
        <v>#REF!</v>
      </c>
      <c r="AE54" s="150" t="e">
        <f t="shared" si="12"/>
        <v>#REF!</v>
      </c>
      <c r="AF54" s="23" t="e">
        <f t="shared" si="0"/>
        <v>#REF!</v>
      </c>
      <c r="AG54" s="24" t="e">
        <f t="shared" si="2"/>
        <v>#REF!</v>
      </c>
      <c r="AH54" s="24" t="e">
        <f t="shared" si="3"/>
        <v>#REF!</v>
      </c>
      <c r="AI54" s="24" t="e">
        <f t="shared" si="4"/>
        <v>#REF!</v>
      </c>
      <c r="AJ54" s="24" t="e">
        <f t="shared" si="5"/>
        <v>#REF!</v>
      </c>
      <c r="AK54" s="25" t="e">
        <f t="shared" si="6"/>
        <v>#REF!</v>
      </c>
      <c r="AL54" s="22"/>
      <c r="AM54" s="122" t="e">
        <f t="shared" si="7"/>
        <v>#REF!</v>
      </c>
      <c r="AN54" s="122" t="e">
        <f t="shared" si="8"/>
        <v>#REF!</v>
      </c>
      <c r="AO54" s="122" t="e">
        <f t="shared" si="9"/>
        <v>#REF!</v>
      </c>
      <c r="AP54" s="122" t="e">
        <f t="shared" si="10"/>
        <v>#REF!</v>
      </c>
      <c r="AQ54" s="122" t="e">
        <f t="shared" si="11"/>
        <v>#REF!</v>
      </c>
    </row>
    <row r="55" spans="1:43" ht="20.149999999999999" customHeight="1" thickBot="1" x14ac:dyDescent="0.25"/>
    <row r="56" spans="1:43" ht="20.149999999999999" customHeight="1" x14ac:dyDescent="0.2">
      <c r="B56" s="39" t="s">
        <v>190</v>
      </c>
      <c r="C56" s="70" t="e">
        <f>C11</f>
        <v>#REF!</v>
      </c>
      <c r="D56" s="41" t="e">
        <f t="shared" ref="D56:AE56" si="13">D11</f>
        <v>#REF!</v>
      </c>
      <c r="E56" s="41" t="e">
        <f t="shared" si="13"/>
        <v>#REF!</v>
      </c>
      <c r="F56" s="41" t="e">
        <f t="shared" si="13"/>
        <v>#REF!</v>
      </c>
      <c r="G56" s="41" t="e">
        <f t="shared" si="13"/>
        <v>#REF!</v>
      </c>
      <c r="H56" s="41" t="e">
        <f t="shared" si="13"/>
        <v>#REF!</v>
      </c>
      <c r="I56" s="41" t="e">
        <f t="shared" si="13"/>
        <v>#REF!</v>
      </c>
      <c r="J56" s="83" t="e">
        <f t="shared" si="13"/>
        <v>#REF!</v>
      </c>
      <c r="K56" s="40" t="e">
        <f t="shared" si="13"/>
        <v>#REF!</v>
      </c>
      <c r="L56" s="41" t="e">
        <f t="shared" si="13"/>
        <v>#REF!</v>
      </c>
      <c r="M56" s="41" t="e">
        <f t="shared" si="13"/>
        <v>#REF!</v>
      </c>
      <c r="N56" s="41" t="e">
        <f t="shared" si="13"/>
        <v>#REF!</v>
      </c>
      <c r="O56" s="152" t="e">
        <f t="shared" si="13"/>
        <v>#REF!</v>
      </c>
      <c r="P56" s="72" t="e">
        <f t="shared" si="13"/>
        <v>#REF!</v>
      </c>
      <c r="Q56" s="41" t="e">
        <f t="shared" si="13"/>
        <v>#REF!</v>
      </c>
      <c r="R56" s="41" t="e">
        <f t="shared" si="13"/>
        <v>#REF!</v>
      </c>
      <c r="S56" s="41" t="e">
        <f t="shared" si="13"/>
        <v>#REF!</v>
      </c>
      <c r="T56" s="41" t="e">
        <f t="shared" si="13"/>
        <v>#REF!</v>
      </c>
      <c r="U56" s="153" t="e">
        <f t="shared" si="13"/>
        <v>#REF!</v>
      </c>
      <c r="V56" s="41" t="e">
        <f t="shared" si="13"/>
        <v>#REF!</v>
      </c>
      <c r="W56" s="41" t="e">
        <f t="shared" si="13"/>
        <v>#REF!</v>
      </c>
      <c r="X56" s="41" t="e">
        <f t="shared" si="13"/>
        <v>#REF!</v>
      </c>
      <c r="Y56" s="41" t="e">
        <f t="shared" si="13"/>
        <v>#REF!</v>
      </c>
      <c r="Z56" s="41" t="e">
        <f t="shared" si="13"/>
        <v>#REF!</v>
      </c>
      <c r="AA56" s="41" t="e">
        <f t="shared" si="13"/>
        <v>#REF!</v>
      </c>
      <c r="AB56" s="41" t="e">
        <f t="shared" si="13"/>
        <v>#REF!</v>
      </c>
      <c r="AC56" s="41" t="e">
        <f t="shared" si="13"/>
        <v>#REF!</v>
      </c>
      <c r="AD56" s="41" t="e">
        <f t="shared" si="13"/>
        <v>#REF!</v>
      </c>
      <c r="AE56" s="153" t="e">
        <f t="shared" si="13"/>
        <v>#REF!</v>
      </c>
      <c r="AF56" s="35" t="e">
        <f t="shared" ref="AF56:AF66" si="14">K56/C56*100</f>
        <v>#REF!</v>
      </c>
      <c r="AG56" s="36" t="e">
        <f t="shared" ref="AG56:AG66" si="15">L56/K56*100</f>
        <v>#REF!</v>
      </c>
      <c r="AH56" s="36" t="e">
        <f t="shared" ref="AH56:AH66" si="16">T56/K56*100</f>
        <v>#REF!</v>
      </c>
      <c r="AI56" s="36" t="e">
        <f t="shared" ref="AI56:AI66" si="17">N56/C56*100</f>
        <v>#REF!</v>
      </c>
      <c r="AJ56" s="36" t="e">
        <f t="shared" ref="AJ56:AJ66" si="18">P56/N56*100</f>
        <v>#REF!</v>
      </c>
      <c r="AK56" s="37" t="e">
        <f t="shared" ref="AK56:AK66" si="19">N56/K56*100</f>
        <v>#REF!</v>
      </c>
      <c r="AM56" s="122" t="e">
        <f t="shared" ref="AM56:AM66" si="20">IF(C56=D56+E56+F56+G56+H56+I56+J56,".","エラー")</f>
        <v>#REF!</v>
      </c>
      <c r="AN56" s="122" t="e">
        <f t="shared" ref="AN56:AN66" si="21">IF(K56=L56+T56+U56,".","エラー")</f>
        <v>#REF!</v>
      </c>
      <c r="AO56" s="122" t="e">
        <f t="shared" ref="AO56:AO66" si="22">IF(O56=V56+W56+X56+Y56+Z56+AA56,".","エラー")</f>
        <v>#REF!</v>
      </c>
      <c r="AP56" s="122" t="e">
        <f t="shared" ref="AP56:AP66" si="23">IF(P56=V56+W56,".","エラー")</f>
        <v>#REF!</v>
      </c>
      <c r="AQ56" s="122" t="e">
        <f t="shared" ref="AQ56:AQ66" si="24">IF(S56&lt;=AB56+AC56+AD56+AE56,".","エラー")</f>
        <v>#REF!</v>
      </c>
    </row>
    <row r="57" spans="1:43" ht="20.149999999999999" customHeight="1" x14ac:dyDescent="0.2">
      <c r="B57" s="47" t="s">
        <v>191</v>
      </c>
      <c r="C57" s="74" t="e">
        <f>C13+C16+C24+C27</f>
        <v>#REF!</v>
      </c>
      <c r="D57" s="49" t="e">
        <f t="shared" ref="D57:AE57" si="25">D13+D16+D24+D27</f>
        <v>#REF!</v>
      </c>
      <c r="E57" s="49" t="e">
        <f t="shared" si="25"/>
        <v>#REF!</v>
      </c>
      <c r="F57" s="49" t="e">
        <f t="shared" si="25"/>
        <v>#REF!</v>
      </c>
      <c r="G57" s="49" t="e">
        <f t="shared" si="25"/>
        <v>#REF!</v>
      </c>
      <c r="H57" s="49" t="e">
        <f t="shared" si="25"/>
        <v>#REF!</v>
      </c>
      <c r="I57" s="49" t="e">
        <f t="shared" si="25"/>
        <v>#REF!</v>
      </c>
      <c r="J57" s="84" t="e">
        <f t="shared" si="25"/>
        <v>#REF!</v>
      </c>
      <c r="K57" s="48" t="e">
        <f t="shared" si="25"/>
        <v>#REF!</v>
      </c>
      <c r="L57" s="49" t="e">
        <f t="shared" si="25"/>
        <v>#REF!</v>
      </c>
      <c r="M57" s="49" t="e">
        <f t="shared" si="25"/>
        <v>#REF!</v>
      </c>
      <c r="N57" s="49" t="e">
        <f t="shared" si="25"/>
        <v>#REF!</v>
      </c>
      <c r="O57" s="154" t="e">
        <f t="shared" si="25"/>
        <v>#REF!</v>
      </c>
      <c r="P57" s="76" t="e">
        <f t="shared" si="25"/>
        <v>#REF!</v>
      </c>
      <c r="Q57" s="49" t="e">
        <f t="shared" si="25"/>
        <v>#REF!</v>
      </c>
      <c r="R57" s="49" t="e">
        <f t="shared" si="25"/>
        <v>#REF!</v>
      </c>
      <c r="S57" s="49" t="e">
        <f t="shared" si="25"/>
        <v>#REF!</v>
      </c>
      <c r="T57" s="49" t="e">
        <f t="shared" si="25"/>
        <v>#REF!</v>
      </c>
      <c r="U57" s="155" t="e">
        <f t="shared" si="25"/>
        <v>#REF!</v>
      </c>
      <c r="V57" s="49" t="e">
        <f t="shared" si="25"/>
        <v>#REF!</v>
      </c>
      <c r="W57" s="49" t="e">
        <f t="shared" si="25"/>
        <v>#REF!</v>
      </c>
      <c r="X57" s="49" t="e">
        <f t="shared" si="25"/>
        <v>#REF!</v>
      </c>
      <c r="Y57" s="49" t="e">
        <f t="shared" si="25"/>
        <v>#REF!</v>
      </c>
      <c r="Z57" s="49" t="e">
        <f t="shared" si="25"/>
        <v>#REF!</v>
      </c>
      <c r="AA57" s="49" t="e">
        <f t="shared" si="25"/>
        <v>#REF!</v>
      </c>
      <c r="AB57" s="49" t="e">
        <f t="shared" si="25"/>
        <v>#REF!</v>
      </c>
      <c r="AC57" s="49" t="e">
        <f t="shared" si="25"/>
        <v>#REF!</v>
      </c>
      <c r="AD57" s="49" t="e">
        <f t="shared" si="25"/>
        <v>#REF!</v>
      </c>
      <c r="AE57" s="155" t="e">
        <f t="shared" si="25"/>
        <v>#REF!</v>
      </c>
      <c r="AF57" s="29" t="e">
        <f t="shared" si="14"/>
        <v>#REF!</v>
      </c>
      <c r="AG57" s="30" t="e">
        <f t="shared" si="15"/>
        <v>#REF!</v>
      </c>
      <c r="AH57" s="30" t="e">
        <f t="shared" si="16"/>
        <v>#REF!</v>
      </c>
      <c r="AI57" s="30" t="e">
        <f t="shared" si="17"/>
        <v>#REF!</v>
      </c>
      <c r="AJ57" s="30" t="e">
        <f t="shared" si="18"/>
        <v>#REF!</v>
      </c>
      <c r="AK57" s="31" t="e">
        <f t="shared" si="19"/>
        <v>#REF!</v>
      </c>
      <c r="AM57" s="122" t="e">
        <f t="shared" si="20"/>
        <v>#REF!</v>
      </c>
      <c r="AN57" s="122" t="e">
        <f t="shared" si="21"/>
        <v>#REF!</v>
      </c>
      <c r="AO57" s="122" t="e">
        <f t="shared" si="22"/>
        <v>#REF!</v>
      </c>
      <c r="AP57" s="122" t="e">
        <f t="shared" si="23"/>
        <v>#REF!</v>
      </c>
      <c r="AQ57" s="122" t="e">
        <f t="shared" si="24"/>
        <v>#REF!</v>
      </c>
    </row>
    <row r="58" spans="1:43" ht="20.149999999999999" customHeight="1" x14ac:dyDescent="0.2">
      <c r="B58" s="47" t="s">
        <v>192</v>
      </c>
      <c r="C58" s="74" t="e">
        <f>C23+C20+C30+C31</f>
        <v>#REF!</v>
      </c>
      <c r="D58" s="49" t="e">
        <f t="shared" ref="D58:AE58" si="26">D23+D20+D30+D31</f>
        <v>#REF!</v>
      </c>
      <c r="E58" s="49" t="e">
        <f t="shared" si="26"/>
        <v>#REF!</v>
      </c>
      <c r="F58" s="49" t="e">
        <f t="shared" si="26"/>
        <v>#REF!</v>
      </c>
      <c r="G58" s="49" t="e">
        <f t="shared" si="26"/>
        <v>#REF!</v>
      </c>
      <c r="H58" s="49" t="e">
        <f t="shared" si="26"/>
        <v>#REF!</v>
      </c>
      <c r="I58" s="49" t="e">
        <f t="shared" si="26"/>
        <v>#REF!</v>
      </c>
      <c r="J58" s="84" t="e">
        <f t="shared" si="26"/>
        <v>#REF!</v>
      </c>
      <c r="K58" s="48" t="e">
        <f t="shared" si="26"/>
        <v>#REF!</v>
      </c>
      <c r="L58" s="49" t="e">
        <f t="shared" si="26"/>
        <v>#REF!</v>
      </c>
      <c r="M58" s="49" t="e">
        <f t="shared" si="26"/>
        <v>#REF!</v>
      </c>
      <c r="N58" s="49" t="e">
        <f t="shared" si="26"/>
        <v>#REF!</v>
      </c>
      <c r="O58" s="154" t="e">
        <f t="shared" si="26"/>
        <v>#REF!</v>
      </c>
      <c r="P58" s="76" t="e">
        <f t="shared" si="26"/>
        <v>#REF!</v>
      </c>
      <c r="Q58" s="49" t="e">
        <f t="shared" si="26"/>
        <v>#REF!</v>
      </c>
      <c r="R58" s="49" t="e">
        <f t="shared" si="26"/>
        <v>#REF!</v>
      </c>
      <c r="S58" s="49" t="e">
        <f t="shared" si="26"/>
        <v>#REF!</v>
      </c>
      <c r="T58" s="49" t="e">
        <f t="shared" si="26"/>
        <v>#REF!</v>
      </c>
      <c r="U58" s="155" t="e">
        <f t="shared" si="26"/>
        <v>#REF!</v>
      </c>
      <c r="V58" s="49" t="e">
        <f t="shared" si="26"/>
        <v>#REF!</v>
      </c>
      <c r="W58" s="49" t="e">
        <f t="shared" si="26"/>
        <v>#REF!</v>
      </c>
      <c r="X58" s="49" t="e">
        <f t="shared" si="26"/>
        <v>#REF!</v>
      </c>
      <c r="Y58" s="49" t="e">
        <f t="shared" si="26"/>
        <v>#REF!</v>
      </c>
      <c r="Z58" s="49" t="e">
        <f t="shared" si="26"/>
        <v>#REF!</v>
      </c>
      <c r="AA58" s="49" t="e">
        <f t="shared" si="26"/>
        <v>#REF!</v>
      </c>
      <c r="AB58" s="49" t="e">
        <f t="shared" si="26"/>
        <v>#REF!</v>
      </c>
      <c r="AC58" s="49" t="e">
        <f t="shared" si="26"/>
        <v>#REF!</v>
      </c>
      <c r="AD58" s="49" t="e">
        <f t="shared" si="26"/>
        <v>#REF!</v>
      </c>
      <c r="AE58" s="155" t="e">
        <f t="shared" si="26"/>
        <v>#REF!</v>
      </c>
      <c r="AF58" s="29" t="e">
        <f t="shared" si="14"/>
        <v>#REF!</v>
      </c>
      <c r="AG58" s="30" t="e">
        <f t="shared" si="15"/>
        <v>#REF!</v>
      </c>
      <c r="AH58" s="30" t="e">
        <f t="shared" si="16"/>
        <v>#REF!</v>
      </c>
      <c r="AI58" s="30" t="e">
        <f t="shared" si="17"/>
        <v>#REF!</v>
      </c>
      <c r="AJ58" s="30" t="e">
        <f t="shared" si="18"/>
        <v>#REF!</v>
      </c>
      <c r="AK58" s="31" t="e">
        <f t="shared" si="19"/>
        <v>#REF!</v>
      </c>
      <c r="AM58" s="122" t="e">
        <f t="shared" si="20"/>
        <v>#REF!</v>
      </c>
      <c r="AN58" s="122" t="e">
        <f t="shared" si="21"/>
        <v>#REF!</v>
      </c>
      <c r="AO58" s="122" t="e">
        <f t="shared" si="22"/>
        <v>#REF!</v>
      </c>
      <c r="AP58" s="122" t="e">
        <f t="shared" si="23"/>
        <v>#REF!</v>
      </c>
      <c r="AQ58" s="122" t="e">
        <f t="shared" si="24"/>
        <v>#REF!</v>
      </c>
    </row>
    <row r="59" spans="1:43" ht="20.149999999999999" customHeight="1" x14ac:dyDescent="0.2">
      <c r="B59" s="47" t="s">
        <v>193</v>
      </c>
      <c r="C59" s="74" t="e">
        <f>C14+C15+C19+C32+C33</f>
        <v>#REF!</v>
      </c>
      <c r="D59" s="49" t="e">
        <f t="shared" ref="D59:AE59" si="27">D14+D15+D19+D32+D33</f>
        <v>#REF!</v>
      </c>
      <c r="E59" s="49" t="e">
        <f t="shared" si="27"/>
        <v>#REF!</v>
      </c>
      <c r="F59" s="49" t="e">
        <f t="shared" si="27"/>
        <v>#REF!</v>
      </c>
      <c r="G59" s="49" t="e">
        <f t="shared" si="27"/>
        <v>#REF!</v>
      </c>
      <c r="H59" s="49" t="e">
        <f t="shared" si="27"/>
        <v>#REF!</v>
      </c>
      <c r="I59" s="49" t="e">
        <f t="shared" si="27"/>
        <v>#REF!</v>
      </c>
      <c r="J59" s="84" t="e">
        <f t="shared" si="27"/>
        <v>#REF!</v>
      </c>
      <c r="K59" s="48" t="e">
        <f t="shared" si="27"/>
        <v>#REF!</v>
      </c>
      <c r="L59" s="49" t="e">
        <f t="shared" si="27"/>
        <v>#REF!</v>
      </c>
      <c r="M59" s="49" t="e">
        <f t="shared" si="27"/>
        <v>#REF!</v>
      </c>
      <c r="N59" s="49" t="e">
        <f t="shared" si="27"/>
        <v>#REF!</v>
      </c>
      <c r="O59" s="154" t="e">
        <f t="shared" si="27"/>
        <v>#REF!</v>
      </c>
      <c r="P59" s="76" t="e">
        <f t="shared" si="27"/>
        <v>#REF!</v>
      </c>
      <c r="Q59" s="49" t="e">
        <f t="shared" si="27"/>
        <v>#REF!</v>
      </c>
      <c r="R59" s="49" t="e">
        <f t="shared" si="27"/>
        <v>#REF!</v>
      </c>
      <c r="S59" s="49" t="e">
        <f t="shared" si="27"/>
        <v>#REF!</v>
      </c>
      <c r="T59" s="49" t="e">
        <f t="shared" si="27"/>
        <v>#REF!</v>
      </c>
      <c r="U59" s="155" t="e">
        <f t="shared" si="27"/>
        <v>#REF!</v>
      </c>
      <c r="V59" s="49" t="e">
        <f t="shared" si="27"/>
        <v>#REF!</v>
      </c>
      <c r="W59" s="49" t="e">
        <f t="shared" si="27"/>
        <v>#REF!</v>
      </c>
      <c r="X59" s="49" t="e">
        <f t="shared" si="27"/>
        <v>#REF!</v>
      </c>
      <c r="Y59" s="49" t="e">
        <f t="shared" si="27"/>
        <v>#REF!</v>
      </c>
      <c r="Z59" s="49" t="e">
        <f t="shared" si="27"/>
        <v>#REF!</v>
      </c>
      <c r="AA59" s="49" t="e">
        <f t="shared" si="27"/>
        <v>#REF!</v>
      </c>
      <c r="AB59" s="49" t="e">
        <f t="shared" si="27"/>
        <v>#REF!</v>
      </c>
      <c r="AC59" s="49" t="e">
        <f t="shared" si="27"/>
        <v>#REF!</v>
      </c>
      <c r="AD59" s="49" t="e">
        <f t="shared" si="27"/>
        <v>#REF!</v>
      </c>
      <c r="AE59" s="155" t="e">
        <f t="shared" si="27"/>
        <v>#REF!</v>
      </c>
      <c r="AF59" s="29" t="e">
        <f t="shared" si="14"/>
        <v>#REF!</v>
      </c>
      <c r="AG59" s="30" t="e">
        <f t="shared" si="15"/>
        <v>#REF!</v>
      </c>
      <c r="AH59" s="30" t="e">
        <f t="shared" si="16"/>
        <v>#REF!</v>
      </c>
      <c r="AI59" s="30" t="e">
        <f t="shared" si="17"/>
        <v>#REF!</v>
      </c>
      <c r="AJ59" s="30" t="e">
        <f t="shared" si="18"/>
        <v>#REF!</v>
      </c>
      <c r="AK59" s="31" t="e">
        <f t="shared" si="19"/>
        <v>#REF!</v>
      </c>
      <c r="AM59" s="122" t="e">
        <f t="shared" si="20"/>
        <v>#REF!</v>
      </c>
      <c r="AN59" s="122" t="e">
        <f t="shared" si="21"/>
        <v>#REF!</v>
      </c>
      <c r="AO59" s="122" t="e">
        <f t="shared" si="22"/>
        <v>#REF!</v>
      </c>
      <c r="AP59" s="122" t="e">
        <f t="shared" si="23"/>
        <v>#REF!</v>
      </c>
      <c r="AQ59" s="122" t="e">
        <f t="shared" si="24"/>
        <v>#REF!</v>
      </c>
    </row>
    <row r="60" spans="1:43" ht="20.149999999999999" customHeight="1" x14ac:dyDescent="0.2">
      <c r="B60" s="47" t="s">
        <v>194</v>
      </c>
      <c r="C60" s="74" t="e">
        <f>C22+C28+C29+C34</f>
        <v>#REF!</v>
      </c>
      <c r="D60" s="49" t="e">
        <f t="shared" ref="D60:AE60" si="28">D22+D28+D29+D34</f>
        <v>#REF!</v>
      </c>
      <c r="E60" s="49" t="e">
        <f t="shared" si="28"/>
        <v>#REF!</v>
      </c>
      <c r="F60" s="49" t="e">
        <f t="shared" si="28"/>
        <v>#REF!</v>
      </c>
      <c r="G60" s="49" t="e">
        <f t="shared" si="28"/>
        <v>#REF!</v>
      </c>
      <c r="H60" s="49" t="e">
        <f t="shared" si="28"/>
        <v>#REF!</v>
      </c>
      <c r="I60" s="49" t="e">
        <f t="shared" si="28"/>
        <v>#REF!</v>
      </c>
      <c r="J60" s="84" t="e">
        <f t="shared" si="28"/>
        <v>#REF!</v>
      </c>
      <c r="K60" s="48" t="e">
        <f t="shared" si="28"/>
        <v>#REF!</v>
      </c>
      <c r="L60" s="49" t="e">
        <f t="shared" si="28"/>
        <v>#REF!</v>
      </c>
      <c r="M60" s="49" t="e">
        <f t="shared" si="28"/>
        <v>#REF!</v>
      </c>
      <c r="N60" s="49" t="e">
        <f t="shared" si="28"/>
        <v>#REF!</v>
      </c>
      <c r="O60" s="154" t="e">
        <f t="shared" si="28"/>
        <v>#REF!</v>
      </c>
      <c r="P60" s="76" t="e">
        <f t="shared" si="28"/>
        <v>#REF!</v>
      </c>
      <c r="Q60" s="49" t="e">
        <f t="shared" si="28"/>
        <v>#REF!</v>
      </c>
      <c r="R60" s="49" t="e">
        <f t="shared" si="28"/>
        <v>#REF!</v>
      </c>
      <c r="S60" s="49" t="e">
        <f t="shared" si="28"/>
        <v>#REF!</v>
      </c>
      <c r="T60" s="49" t="e">
        <f t="shared" si="28"/>
        <v>#REF!</v>
      </c>
      <c r="U60" s="155" t="e">
        <f t="shared" si="28"/>
        <v>#REF!</v>
      </c>
      <c r="V60" s="49" t="e">
        <f t="shared" si="28"/>
        <v>#REF!</v>
      </c>
      <c r="W60" s="49" t="e">
        <f t="shared" si="28"/>
        <v>#REF!</v>
      </c>
      <c r="X60" s="49" t="e">
        <f t="shared" si="28"/>
        <v>#REF!</v>
      </c>
      <c r="Y60" s="49" t="e">
        <f t="shared" si="28"/>
        <v>#REF!</v>
      </c>
      <c r="Z60" s="49" t="e">
        <f t="shared" si="28"/>
        <v>#REF!</v>
      </c>
      <c r="AA60" s="49" t="e">
        <f t="shared" si="28"/>
        <v>#REF!</v>
      </c>
      <c r="AB60" s="49" t="e">
        <f t="shared" si="28"/>
        <v>#REF!</v>
      </c>
      <c r="AC60" s="49" t="e">
        <f t="shared" si="28"/>
        <v>#REF!</v>
      </c>
      <c r="AD60" s="49" t="e">
        <f t="shared" si="28"/>
        <v>#REF!</v>
      </c>
      <c r="AE60" s="155" t="e">
        <f t="shared" si="28"/>
        <v>#REF!</v>
      </c>
      <c r="AF60" s="29" t="e">
        <f t="shared" si="14"/>
        <v>#REF!</v>
      </c>
      <c r="AG60" s="30" t="e">
        <f t="shared" si="15"/>
        <v>#REF!</v>
      </c>
      <c r="AH60" s="30" t="e">
        <f t="shared" si="16"/>
        <v>#REF!</v>
      </c>
      <c r="AI60" s="30" t="e">
        <f t="shared" si="17"/>
        <v>#REF!</v>
      </c>
      <c r="AJ60" s="30" t="e">
        <f t="shared" si="18"/>
        <v>#REF!</v>
      </c>
      <c r="AK60" s="31" t="e">
        <f t="shared" si="19"/>
        <v>#REF!</v>
      </c>
      <c r="AM60" s="122" t="e">
        <f t="shared" si="20"/>
        <v>#REF!</v>
      </c>
      <c r="AN60" s="122" t="e">
        <f t="shared" si="21"/>
        <v>#REF!</v>
      </c>
      <c r="AO60" s="122" t="e">
        <f t="shared" si="22"/>
        <v>#REF!</v>
      </c>
      <c r="AP60" s="122" t="e">
        <f t="shared" si="23"/>
        <v>#REF!</v>
      </c>
      <c r="AQ60" s="122" t="e">
        <f t="shared" si="24"/>
        <v>#REF!</v>
      </c>
    </row>
    <row r="61" spans="1:43" ht="20.149999999999999" customHeight="1" x14ac:dyDescent="0.2">
      <c r="B61" s="47" t="s">
        <v>195</v>
      </c>
      <c r="C61" s="74" t="e">
        <f>C12+C18+C21+C25+C35+C36+C37+C38+C39</f>
        <v>#REF!</v>
      </c>
      <c r="D61" s="49" t="e">
        <f t="shared" ref="D61:AE61" si="29">D12+D18+D21+D25+D35+D36+D37+D38+D39</f>
        <v>#REF!</v>
      </c>
      <c r="E61" s="49" t="e">
        <f t="shared" si="29"/>
        <v>#REF!</v>
      </c>
      <c r="F61" s="49" t="e">
        <f t="shared" si="29"/>
        <v>#REF!</v>
      </c>
      <c r="G61" s="49" t="e">
        <f t="shared" si="29"/>
        <v>#REF!</v>
      </c>
      <c r="H61" s="49" t="e">
        <f t="shared" si="29"/>
        <v>#REF!</v>
      </c>
      <c r="I61" s="49" t="e">
        <f t="shared" si="29"/>
        <v>#REF!</v>
      </c>
      <c r="J61" s="84" t="e">
        <f t="shared" si="29"/>
        <v>#REF!</v>
      </c>
      <c r="K61" s="48" t="e">
        <f t="shared" si="29"/>
        <v>#REF!</v>
      </c>
      <c r="L61" s="49" t="e">
        <f t="shared" si="29"/>
        <v>#REF!</v>
      </c>
      <c r="M61" s="49" t="e">
        <f t="shared" si="29"/>
        <v>#REF!</v>
      </c>
      <c r="N61" s="49" t="e">
        <f t="shared" si="29"/>
        <v>#REF!</v>
      </c>
      <c r="O61" s="154" t="e">
        <f t="shared" si="29"/>
        <v>#REF!</v>
      </c>
      <c r="P61" s="76" t="e">
        <f t="shared" si="29"/>
        <v>#REF!</v>
      </c>
      <c r="Q61" s="49" t="e">
        <f t="shared" si="29"/>
        <v>#REF!</v>
      </c>
      <c r="R61" s="49" t="e">
        <f t="shared" si="29"/>
        <v>#REF!</v>
      </c>
      <c r="S61" s="49" t="e">
        <f t="shared" si="29"/>
        <v>#REF!</v>
      </c>
      <c r="T61" s="49" t="e">
        <f t="shared" si="29"/>
        <v>#REF!</v>
      </c>
      <c r="U61" s="155" t="e">
        <f t="shared" si="29"/>
        <v>#REF!</v>
      </c>
      <c r="V61" s="49" t="e">
        <f t="shared" si="29"/>
        <v>#REF!</v>
      </c>
      <c r="W61" s="49" t="e">
        <f t="shared" si="29"/>
        <v>#REF!</v>
      </c>
      <c r="X61" s="49" t="e">
        <f t="shared" si="29"/>
        <v>#REF!</v>
      </c>
      <c r="Y61" s="49" t="e">
        <f t="shared" si="29"/>
        <v>#REF!</v>
      </c>
      <c r="Z61" s="49" t="e">
        <f t="shared" si="29"/>
        <v>#REF!</v>
      </c>
      <c r="AA61" s="49" t="e">
        <f t="shared" si="29"/>
        <v>#REF!</v>
      </c>
      <c r="AB61" s="49" t="e">
        <f t="shared" si="29"/>
        <v>#REF!</v>
      </c>
      <c r="AC61" s="49" t="e">
        <f t="shared" si="29"/>
        <v>#REF!</v>
      </c>
      <c r="AD61" s="49" t="e">
        <f t="shared" si="29"/>
        <v>#REF!</v>
      </c>
      <c r="AE61" s="155" t="e">
        <f t="shared" si="29"/>
        <v>#REF!</v>
      </c>
      <c r="AF61" s="29" t="e">
        <f t="shared" si="14"/>
        <v>#REF!</v>
      </c>
      <c r="AG61" s="30" t="e">
        <f t="shared" si="15"/>
        <v>#REF!</v>
      </c>
      <c r="AH61" s="30" t="e">
        <f t="shared" si="16"/>
        <v>#REF!</v>
      </c>
      <c r="AI61" s="30" t="e">
        <f t="shared" si="17"/>
        <v>#REF!</v>
      </c>
      <c r="AJ61" s="30" t="e">
        <f t="shared" si="18"/>
        <v>#REF!</v>
      </c>
      <c r="AK61" s="31" t="e">
        <f t="shared" si="19"/>
        <v>#REF!</v>
      </c>
      <c r="AM61" s="122" t="e">
        <f t="shared" si="20"/>
        <v>#REF!</v>
      </c>
      <c r="AN61" s="122" t="e">
        <f t="shared" si="21"/>
        <v>#REF!</v>
      </c>
      <c r="AO61" s="122" t="e">
        <f t="shared" si="22"/>
        <v>#REF!</v>
      </c>
      <c r="AP61" s="122" t="e">
        <f t="shared" si="23"/>
        <v>#REF!</v>
      </c>
      <c r="AQ61" s="122" t="e">
        <f t="shared" si="24"/>
        <v>#REF!</v>
      </c>
    </row>
    <row r="62" spans="1:43" ht="20.149999999999999" customHeight="1" x14ac:dyDescent="0.2">
      <c r="B62" s="47" t="s">
        <v>196</v>
      </c>
      <c r="C62" s="74" t="e">
        <f>C17+C40+C41</f>
        <v>#REF!</v>
      </c>
      <c r="D62" s="49" t="e">
        <f t="shared" ref="D62:AE62" si="30">D17+D40+D41</f>
        <v>#REF!</v>
      </c>
      <c r="E62" s="49" t="e">
        <f t="shared" si="30"/>
        <v>#REF!</v>
      </c>
      <c r="F62" s="49" t="e">
        <f t="shared" si="30"/>
        <v>#REF!</v>
      </c>
      <c r="G62" s="49" t="e">
        <f t="shared" si="30"/>
        <v>#REF!</v>
      </c>
      <c r="H62" s="49" t="e">
        <f t="shared" si="30"/>
        <v>#REF!</v>
      </c>
      <c r="I62" s="49" t="e">
        <f t="shared" si="30"/>
        <v>#REF!</v>
      </c>
      <c r="J62" s="84" t="e">
        <f t="shared" si="30"/>
        <v>#REF!</v>
      </c>
      <c r="K62" s="48" t="e">
        <f t="shared" si="30"/>
        <v>#REF!</v>
      </c>
      <c r="L62" s="49" t="e">
        <f t="shared" si="30"/>
        <v>#REF!</v>
      </c>
      <c r="M62" s="49" t="e">
        <f t="shared" si="30"/>
        <v>#REF!</v>
      </c>
      <c r="N62" s="49" t="e">
        <f t="shared" si="30"/>
        <v>#REF!</v>
      </c>
      <c r="O62" s="154" t="e">
        <f t="shared" si="30"/>
        <v>#REF!</v>
      </c>
      <c r="P62" s="76" t="e">
        <f t="shared" si="30"/>
        <v>#REF!</v>
      </c>
      <c r="Q62" s="49" t="e">
        <f t="shared" si="30"/>
        <v>#REF!</v>
      </c>
      <c r="R62" s="49" t="e">
        <f t="shared" si="30"/>
        <v>#REF!</v>
      </c>
      <c r="S62" s="49" t="e">
        <f t="shared" si="30"/>
        <v>#REF!</v>
      </c>
      <c r="T62" s="49" t="e">
        <f t="shared" si="30"/>
        <v>#REF!</v>
      </c>
      <c r="U62" s="155" t="e">
        <f t="shared" si="30"/>
        <v>#REF!</v>
      </c>
      <c r="V62" s="49" t="e">
        <f t="shared" si="30"/>
        <v>#REF!</v>
      </c>
      <c r="W62" s="49" t="e">
        <f t="shared" si="30"/>
        <v>#REF!</v>
      </c>
      <c r="X62" s="49" t="e">
        <f t="shared" si="30"/>
        <v>#REF!</v>
      </c>
      <c r="Y62" s="49" t="e">
        <f t="shared" si="30"/>
        <v>#REF!</v>
      </c>
      <c r="Z62" s="49" t="e">
        <f t="shared" si="30"/>
        <v>#REF!</v>
      </c>
      <c r="AA62" s="49" t="e">
        <f t="shared" si="30"/>
        <v>#REF!</v>
      </c>
      <c r="AB62" s="49" t="e">
        <f t="shared" si="30"/>
        <v>#REF!</v>
      </c>
      <c r="AC62" s="49" t="e">
        <f t="shared" si="30"/>
        <v>#REF!</v>
      </c>
      <c r="AD62" s="49" t="e">
        <f t="shared" si="30"/>
        <v>#REF!</v>
      </c>
      <c r="AE62" s="155" t="e">
        <f t="shared" si="30"/>
        <v>#REF!</v>
      </c>
      <c r="AF62" s="29" t="e">
        <f t="shared" si="14"/>
        <v>#REF!</v>
      </c>
      <c r="AG62" s="30" t="e">
        <f t="shared" si="15"/>
        <v>#REF!</v>
      </c>
      <c r="AH62" s="30" t="e">
        <f t="shared" si="16"/>
        <v>#REF!</v>
      </c>
      <c r="AI62" s="30" t="e">
        <f t="shared" si="17"/>
        <v>#REF!</v>
      </c>
      <c r="AJ62" s="30" t="e">
        <f t="shared" si="18"/>
        <v>#REF!</v>
      </c>
      <c r="AK62" s="31" t="e">
        <f t="shared" si="19"/>
        <v>#REF!</v>
      </c>
      <c r="AM62" s="122" t="e">
        <f t="shared" si="20"/>
        <v>#REF!</v>
      </c>
      <c r="AN62" s="122" t="e">
        <f t="shared" si="21"/>
        <v>#REF!</v>
      </c>
      <c r="AO62" s="122" t="e">
        <f t="shared" si="22"/>
        <v>#REF!</v>
      </c>
      <c r="AP62" s="122" t="e">
        <f t="shared" si="23"/>
        <v>#REF!</v>
      </c>
      <c r="AQ62" s="122" t="e">
        <f t="shared" si="24"/>
        <v>#REF!</v>
      </c>
    </row>
    <row r="63" spans="1:43" ht="20.149999999999999" customHeight="1" x14ac:dyDescent="0.2">
      <c r="B63" s="47" t="s">
        <v>197</v>
      </c>
      <c r="C63" s="74" t="e">
        <f>C42</f>
        <v>#REF!</v>
      </c>
      <c r="D63" s="49" t="e">
        <f t="shared" ref="D63:AE63" si="31">D42</f>
        <v>#REF!</v>
      </c>
      <c r="E63" s="49" t="e">
        <f t="shared" si="31"/>
        <v>#REF!</v>
      </c>
      <c r="F63" s="49" t="e">
        <f t="shared" si="31"/>
        <v>#REF!</v>
      </c>
      <c r="G63" s="49" t="e">
        <f t="shared" si="31"/>
        <v>#REF!</v>
      </c>
      <c r="H63" s="49" t="e">
        <f t="shared" si="31"/>
        <v>#REF!</v>
      </c>
      <c r="I63" s="49" t="e">
        <f t="shared" si="31"/>
        <v>#REF!</v>
      </c>
      <c r="J63" s="84" t="e">
        <f t="shared" si="31"/>
        <v>#REF!</v>
      </c>
      <c r="K63" s="48" t="e">
        <f t="shared" si="31"/>
        <v>#REF!</v>
      </c>
      <c r="L63" s="49" t="e">
        <f t="shared" si="31"/>
        <v>#REF!</v>
      </c>
      <c r="M63" s="49" t="e">
        <f t="shared" si="31"/>
        <v>#REF!</v>
      </c>
      <c r="N63" s="49" t="e">
        <f t="shared" si="31"/>
        <v>#REF!</v>
      </c>
      <c r="O63" s="154" t="e">
        <f t="shared" si="31"/>
        <v>#REF!</v>
      </c>
      <c r="P63" s="76" t="e">
        <f t="shared" si="31"/>
        <v>#REF!</v>
      </c>
      <c r="Q63" s="49" t="e">
        <f t="shared" si="31"/>
        <v>#REF!</v>
      </c>
      <c r="R63" s="49" t="e">
        <f t="shared" si="31"/>
        <v>#REF!</v>
      </c>
      <c r="S63" s="49" t="e">
        <f t="shared" si="31"/>
        <v>#REF!</v>
      </c>
      <c r="T63" s="49" t="e">
        <f t="shared" si="31"/>
        <v>#REF!</v>
      </c>
      <c r="U63" s="155" t="e">
        <f t="shared" si="31"/>
        <v>#REF!</v>
      </c>
      <c r="V63" s="49" t="e">
        <f t="shared" si="31"/>
        <v>#REF!</v>
      </c>
      <c r="W63" s="49" t="e">
        <f t="shared" si="31"/>
        <v>#REF!</v>
      </c>
      <c r="X63" s="49" t="e">
        <f t="shared" si="31"/>
        <v>#REF!</v>
      </c>
      <c r="Y63" s="49" t="e">
        <f t="shared" si="31"/>
        <v>#REF!</v>
      </c>
      <c r="Z63" s="49" t="e">
        <f t="shared" si="31"/>
        <v>#REF!</v>
      </c>
      <c r="AA63" s="49" t="e">
        <f t="shared" si="31"/>
        <v>#REF!</v>
      </c>
      <c r="AB63" s="49" t="e">
        <f t="shared" si="31"/>
        <v>#REF!</v>
      </c>
      <c r="AC63" s="49" t="e">
        <f t="shared" si="31"/>
        <v>#REF!</v>
      </c>
      <c r="AD63" s="49" t="e">
        <f t="shared" si="31"/>
        <v>#REF!</v>
      </c>
      <c r="AE63" s="155" t="e">
        <f t="shared" si="31"/>
        <v>#REF!</v>
      </c>
      <c r="AF63" s="29" t="e">
        <f t="shared" si="14"/>
        <v>#REF!</v>
      </c>
      <c r="AG63" s="30" t="e">
        <f t="shared" si="15"/>
        <v>#REF!</v>
      </c>
      <c r="AH63" s="30" t="e">
        <f t="shared" si="16"/>
        <v>#REF!</v>
      </c>
      <c r="AI63" s="30" t="e">
        <f t="shared" si="17"/>
        <v>#REF!</v>
      </c>
      <c r="AJ63" s="30" t="e">
        <f t="shared" si="18"/>
        <v>#REF!</v>
      </c>
      <c r="AK63" s="31" t="e">
        <f t="shared" si="19"/>
        <v>#REF!</v>
      </c>
      <c r="AM63" s="122" t="e">
        <f t="shared" si="20"/>
        <v>#REF!</v>
      </c>
      <c r="AN63" s="122" t="e">
        <f t="shared" si="21"/>
        <v>#REF!</v>
      </c>
      <c r="AO63" s="122" t="e">
        <f t="shared" si="22"/>
        <v>#REF!</v>
      </c>
      <c r="AP63" s="122" t="e">
        <f t="shared" si="23"/>
        <v>#REF!</v>
      </c>
      <c r="AQ63" s="122" t="e">
        <f t="shared" si="24"/>
        <v>#REF!</v>
      </c>
    </row>
    <row r="64" spans="1:43" ht="20.149999999999999" customHeight="1" x14ac:dyDescent="0.2">
      <c r="B64" s="47" t="s">
        <v>198</v>
      </c>
      <c r="C64" s="74" t="e">
        <f>C26+C43+C44+C45+C46+C47</f>
        <v>#REF!</v>
      </c>
      <c r="D64" s="49" t="e">
        <f t="shared" ref="D64:AE64" si="32">D26+D43+D44+D45+D46+D47</f>
        <v>#REF!</v>
      </c>
      <c r="E64" s="49" t="e">
        <f t="shared" si="32"/>
        <v>#REF!</v>
      </c>
      <c r="F64" s="49" t="e">
        <f t="shared" si="32"/>
        <v>#REF!</v>
      </c>
      <c r="G64" s="49" t="e">
        <f t="shared" si="32"/>
        <v>#REF!</v>
      </c>
      <c r="H64" s="49" t="e">
        <f t="shared" si="32"/>
        <v>#REF!</v>
      </c>
      <c r="I64" s="49" t="e">
        <f t="shared" si="32"/>
        <v>#REF!</v>
      </c>
      <c r="J64" s="84" t="e">
        <f t="shared" si="32"/>
        <v>#REF!</v>
      </c>
      <c r="K64" s="48" t="e">
        <f t="shared" si="32"/>
        <v>#REF!</v>
      </c>
      <c r="L64" s="49" t="e">
        <f t="shared" si="32"/>
        <v>#REF!</v>
      </c>
      <c r="M64" s="49" t="e">
        <f t="shared" si="32"/>
        <v>#REF!</v>
      </c>
      <c r="N64" s="49" t="e">
        <f t="shared" si="32"/>
        <v>#REF!</v>
      </c>
      <c r="O64" s="154" t="e">
        <f t="shared" si="32"/>
        <v>#REF!</v>
      </c>
      <c r="P64" s="76" t="e">
        <f t="shared" si="32"/>
        <v>#REF!</v>
      </c>
      <c r="Q64" s="49" t="e">
        <f t="shared" si="32"/>
        <v>#REF!</v>
      </c>
      <c r="R64" s="49" t="e">
        <f t="shared" si="32"/>
        <v>#REF!</v>
      </c>
      <c r="S64" s="49" t="e">
        <f t="shared" si="32"/>
        <v>#REF!</v>
      </c>
      <c r="T64" s="49" t="e">
        <f t="shared" si="32"/>
        <v>#REF!</v>
      </c>
      <c r="U64" s="155" t="e">
        <f t="shared" si="32"/>
        <v>#REF!</v>
      </c>
      <c r="V64" s="49" t="e">
        <f t="shared" si="32"/>
        <v>#REF!</v>
      </c>
      <c r="W64" s="49" t="e">
        <f t="shared" si="32"/>
        <v>#REF!</v>
      </c>
      <c r="X64" s="49" t="e">
        <f t="shared" si="32"/>
        <v>#REF!</v>
      </c>
      <c r="Y64" s="49" t="e">
        <f t="shared" si="32"/>
        <v>#REF!</v>
      </c>
      <c r="Z64" s="49" t="e">
        <f t="shared" si="32"/>
        <v>#REF!</v>
      </c>
      <c r="AA64" s="49" t="e">
        <f t="shared" si="32"/>
        <v>#REF!</v>
      </c>
      <c r="AB64" s="49" t="e">
        <f t="shared" si="32"/>
        <v>#REF!</v>
      </c>
      <c r="AC64" s="49" t="e">
        <f t="shared" si="32"/>
        <v>#REF!</v>
      </c>
      <c r="AD64" s="49" t="e">
        <f t="shared" si="32"/>
        <v>#REF!</v>
      </c>
      <c r="AE64" s="155" t="e">
        <f t="shared" si="32"/>
        <v>#REF!</v>
      </c>
      <c r="AF64" s="29" t="e">
        <f t="shared" si="14"/>
        <v>#REF!</v>
      </c>
      <c r="AG64" s="30" t="e">
        <f t="shared" si="15"/>
        <v>#REF!</v>
      </c>
      <c r="AH64" s="30" t="e">
        <f t="shared" si="16"/>
        <v>#REF!</v>
      </c>
      <c r="AI64" s="30" t="e">
        <f t="shared" si="17"/>
        <v>#REF!</v>
      </c>
      <c r="AJ64" s="30" t="e">
        <f t="shared" si="18"/>
        <v>#REF!</v>
      </c>
      <c r="AK64" s="31" t="e">
        <f t="shared" si="19"/>
        <v>#REF!</v>
      </c>
      <c r="AM64" s="122" t="e">
        <f t="shared" si="20"/>
        <v>#REF!</v>
      </c>
      <c r="AN64" s="122" t="e">
        <f t="shared" si="21"/>
        <v>#REF!</v>
      </c>
      <c r="AO64" s="122" t="e">
        <f t="shared" si="22"/>
        <v>#REF!</v>
      </c>
      <c r="AP64" s="122" t="e">
        <f t="shared" si="23"/>
        <v>#REF!</v>
      </c>
      <c r="AQ64" s="122" t="e">
        <f t="shared" si="24"/>
        <v>#REF!</v>
      </c>
    </row>
    <row r="65" spans="2:43" ht="20.149999999999999" customHeight="1" thickBot="1" x14ac:dyDescent="0.25">
      <c r="B65" s="55" t="s">
        <v>199</v>
      </c>
      <c r="C65" s="78" t="e">
        <f>C48+C49+C50+C51+C52+C53</f>
        <v>#REF!</v>
      </c>
      <c r="D65" s="57" t="e">
        <f t="shared" ref="D65:AE65" si="33">D48+D49+D50+D51+D52+D53</f>
        <v>#REF!</v>
      </c>
      <c r="E65" s="57" t="e">
        <f t="shared" si="33"/>
        <v>#REF!</v>
      </c>
      <c r="F65" s="57" t="e">
        <f t="shared" si="33"/>
        <v>#REF!</v>
      </c>
      <c r="G65" s="57" t="e">
        <f t="shared" si="33"/>
        <v>#REF!</v>
      </c>
      <c r="H65" s="57" t="e">
        <f t="shared" si="33"/>
        <v>#REF!</v>
      </c>
      <c r="I65" s="57" t="e">
        <f t="shared" si="33"/>
        <v>#REF!</v>
      </c>
      <c r="J65" s="85" t="e">
        <f t="shared" si="33"/>
        <v>#REF!</v>
      </c>
      <c r="K65" s="56" t="e">
        <f t="shared" si="33"/>
        <v>#REF!</v>
      </c>
      <c r="L65" s="57" t="e">
        <f t="shared" si="33"/>
        <v>#REF!</v>
      </c>
      <c r="M65" s="57" t="e">
        <f t="shared" si="33"/>
        <v>#REF!</v>
      </c>
      <c r="N65" s="57" t="e">
        <f t="shared" si="33"/>
        <v>#REF!</v>
      </c>
      <c r="O65" s="156" t="e">
        <f t="shared" si="33"/>
        <v>#REF!</v>
      </c>
      <c r="P65" s="80" t="e">
        <f t="shared" si="33"/>
        <v>#REF!</v>
      </c>
      <c r="Q65" s="57" t="e">
        <f t="shared" si="33"/>
        <v>#REF!</v>
      </c>
      <c r="R65" s="57" t="e">
        <f t="shared" si="33"/>
        <v>#REF!</v>
      </c>
      <c r="S65" s="57" t="e">
        <f t="shared" si="33"/>
        <v>#REF!</v>
      </c>
      <c r="T65" s="57" t="e">
        <f t="shared" si="33"/>
        <v>#REF!</v>
      </c>
      <c r="U65" s="157" t="e">
        <f t="shared" si="33"/>
        <v>#REF!</v>
      </c>
      <c r="V65" s="57" t="e">
        <f t="shared" si="33"/>
        <v>#REF!</v>
      </c>
      <c r="W65" s="57" t="e">
        <f t="shared" si="33"/>
        <v>#REF!</v>
      </c>
      <c r="X65" s="57" t="e">
        <f t="shared" si="33"/>
        <v>#REF!</v>
      </c>
      <c r="Y65" s="57" t="e">
        <f t="shared" si="33"/>
        <v>#REF!</v>
      </c>
      <c r="Z65" s="57" t="e">
        <f t="shared" si="33"/>
        <v>#REF!</v>
      </c>
      <c r="AA65" s="57" t="e">
        <f t="shared" si="33"/>
        <v>#REF!</v>
      </c>
      <c r="AB65" s="57" t="e">
        <f t="shared" si="33"/>
        <v>#REF!</v>
      </c>
      <c r="AC65" s="57" t="e">
        <f t="shared" si="33"/>
        <v>#REF!</v>
      </c>
      <c r="AD65" s="57" t="e">
        <f t="shared" si="33"/>
        <v>#REF!</v>
      </c>
      <c r="AE65" s="157" t="e">
        <f t="shared" si="33"/>
        <v>#REF!</v>
      </c>
      <c r="AF65" s="32" t="e">
        <f t="shared" si="14"/>
        <v>#REF!</v>
      </c>
      <c r="AG65" s="33" t="e">
        <f t="shared" si="15"/>
        <v>#REF!</v>
      </c>
      <c r="AH65" s="33" t="e">
        <f t="shared" si="16"/>
        <v>#REF!</v>
      </c>
      <c r="AI65" s="33" t="e">
        <f t="shared" si="17"/>
        <v>#REF!</v>
      </c>
      <c r="AJ65" s="33" t="e">
        <f t="shared" si="18"/>
        <v>#REF!</v>
      </c>
      <c r="AK65" s="34" t="e">
        <f t="shared" si="19"/>
        <v>#REF!</v>
      </c>
      <c r="AM65" s="122" t="e">
        <f t="shared" si="20"/>
        <v>#REF!</v>
      </c>
      <c r="AN65" s="122" t="e">
        <f t="shared" si="21"/>
        <v>#REF!</v>
      </c>
      <c r="AO65" s="122" t="e">
        <f t="shared" si="22"/>
        <v>#REF!</v>
      </c>
      <c r="AP65" s="122" t="e">
        <f t="shared" si="23"/>
        <v>#REF!</v>
      </c>
      <c r="AQ65" s="122" t="e">
        <f t="shared" si="24"/>
        <v>#REF!</v>
      </c>
    </row>
    <row r="66" spans="2:43" ht="20.149999999999999" customHeight="1" thickBot="1" x14ac:dyDescent="0.25">
      <c r="B66" s="63" t="s">
        <v>189</v>
      </c>
      <c r="C66" s="66" t="e">
        <f>SUM(C56:C65)</f>
        <v>#REF!</v>
      </c>
      <c r="D66" s="64" t="e">
        <f t="shared" ref="D66:AE66" si="34">SUM(D56:D65)</f>
        <v>#REF!</v>
      </c>
      <c r="E66" s="64" t="e">
        <f t="shared" si="34"/>
        <v>#REF!</v>
      </c>
      <c r="F66" s="64" t="e">
        <f t="shared" si="34"/>
        <v>#REF!</v>
      </c>
      <c r="G66" s="64" t="e">
        <f t="shared" si="34"/>
        <v>#REF!</v>
      </c>
      <c r="H66" s="64" t="e">
        <f t="shared" si="34"/>
        <v>#REF!</v>
      </c>
      <c r="I66" s="64" t="e">
        <f t="shared" si="34"/>
        <v>#REF!</v>
      </c>
      <c r="J66" s="87" t="e">
        <f t="shared" si="34"/>
        <v>#REF!</v>
      </c>
      <c r="K66" s="66" t="e">
        <f t="shared" si="34"/>
        <v>#REF!</v>
      </c>
      <c r="L66" s="64" t="e">
        <f t="shared" si="34"/>
        <v>#REF!</v>
      </c>
      <c r="M66" s="64" t="e">
        <f t="shared" si="34"/>
        <v>#REF!</v>
      </c>
      <c r="N66" s="64" t="e">
        <f t="shared" si="34"/>
        <v>#REF!</v>
      </c>
      <c r="O66" s="64" t="e">
        <f t="shared" si="34"/>
        <v>#REF!</v>
      </c>
      <c r="P66" s="64" t="e">
        <f t="shared" si="34"/>
        <v>#REF!</v>
      </c>
      <c r="Q66" s="64" t="e">
        <f t="shared" si="34"/>
        <v>#REF!</v>
      </c>
      <c r="R66" s="64" t="e">
        <f t="shared" si="34"/>
        <v>#REF!</v>
      </c>
      <c r="S66" s="64" t="e">
        <f t="shared" si="34"/>
        <v>#REF!</v>
      </c>
      <c r="T66" s="64" t="e">
        <f t="shared" si="34"/>
        <v>#REF!</v>
      </c>
      <c r="U66" s="86" t="e">
        <f t="shared" si="34"/>
        <v>#REF!</v>
      </c>
      <c r="V66" s="64" t="e">
        <f t="shared" si="34"/>
        <v>#REF!</v>
      </c>
      <c r="W66" s="64" t="e">
        <f t="shared" si="34"/>
        <v>#REF!</v>
      </c>
      <c r="X66" s="64" t="e">
        <f t="shared" si="34"/>
        <v>#REF!</v>
      </c>
      <c r="Y66" s="64" t="e">
        <f t="shared" si="34"/>
        <v>#REF!</v>
      </c>
      <c r="Z66" s="64" t="e">
        <f t="shared" si="34"/>
        <v>#REF!</v>
      </c>
      <c r="AA66" s="64" t="e">
        <f t="shared" si="34"/>
        <v>#REF!</v>
      </c>
      <c r="AB66" s="64" t="e">
        <f t="shared" si="34"/>
        <v>#REF!</v>
      </c>
      <c r="AC66" s="64" t="e">
        <f t="shared" si="34"/>
        <v>#REF!</v>
      </c>
      <c r="AD66" s="64" t="e">
        <f t="shared" si="34"/>
        <v>#REF!</v>
      </c>
      <c r="AE66" s="86" t="e">
        <f t="shared" si="34"/>
        <v>#REF!</v>
      </c>
      <c r="AF66" s="23" t="e">
        <f t="shared" si="14"/>
        <v>#REF!</v>
      </c>
      <c r="AG66" s="24" t="e">
        <f t="shared" si="15"/>
        <v>#REF!</v>
      </c>
      <c r="AH66" s="24" t="e">
        <f t="shared" si="16"/>
        <v>#REF!</v>
      </c>
      <c r="AI66" s="24" t="e">
        <f t="shared" si="17"/>
        <v>#REF!</v>
      </c>
      <c r="AJ66" s="24" t="e">
        <f t="shared" si="18"/>
        <v>#REF!</v>
      </c>
      <c r="AK66" s="25" t="e">
        <f t="shared" si="19"/>
        <v>#REF!</v>
      </c>
      <c r="AM66" s="122" t="e">
        <f t="shared" si="20"/>
        <v>#REF!</v>
      </c>
      <c r="AN66" s="122" t="e">
        <f t="shared" si="21"/>
        <v>#REF!</v>
      </c>
      <c r="AO66" s="122" t="e">
        <f t="shared" si="22"/>
        <v>#REF!</v>
      </c>
      <c r="AP66" s="122" t="e">
        <f t="shared" si="23"/>
        <v>#REF!</v>
      </c>
      <c r="AQ66" s="122" t="e">
        <f t="shared" si="24"/>
        <v>#REF!</v>
      </c>
    </row>
  </sheetData>
  <mergeCells count="53">
    <mergeCell ref="B2:B10"/>
    <mergeCell ref="C2:C9"/>
    <mergeCell ref="K2:K9"/>
    <mergeCell ref="L2:U2"/>
    <mergeCell ref="V2:AE2"/>
    <mergeCell ref="AB3:AE3"/>
    <mergeCell ref="D4:D9"/>
    <mergeCell ref="E4:E9"/>
    <mergeCell ref="L4:L9"/>
    <mergeCell ref="M4:M9"/>
    <mergeCell ref="D2:J2"/>
    <mergeCell ref="D3:E3"/>
    <mergeCell ref="S4:S9"/>
    <mergeCell ref="V4:AA5"/>
    <mergeCell ref="AB4:AB9"/>
    <mergeCell ref="AC4:AC9"/>
    <mergeCell ref="AM2:AQ4"/>
    <mergeCell ref="F3:F9"/>
    <mergeCell ref="G3:G9"/>
    <mergeCell ref="H3:H9"/>
    <mergeCell ref="I3:I9"/>
    <mergeCell ref="J3:J9"/>
    <mergeCell ref="L3:S3"/>
    <mergeCell ref="T3:T9"/>
    <mergeCell ref="U3:U9"/>
    <mergeCell ref="V3:AA3"/>
    <mergeCell ref="AF2:AK4"/>
    <mergeCell ref="AH5:AH10"/>
    <mergeCell ref="Z7:Z9"/>
    <mergeCell ref="AA7:AA9"/>
    <mergeCell ref="N4:N9"/>
    <mergeCell ref="R4:R9"/>
    <mergeCell ref="AD4:AD9"/>
    <mergeCell ref="AE4:AE9"/>
    <mergeCell ref="O5:O9"/>
    <mergeCell ref="AF5:AF10"/>
    <mergeCell ref="AG5:AG10"/>
    <mergeCell ref="AP5:AP10"/>
    <mergeCell ref="AQ5:AQ10"/>
    <mergeCell ref="P6:P9"/>
    <mergeCell ref="V6:W6"/>
    <mergeCell ref="X6:AA6"/>
    <mergeCell ref="Q7:Q9"/>
    <mergeCell ref="V7:V9"/>
    <mergeCell ref="W7:W9"/>
    <mergeCell ref="X7:X9"/>
    <mergeCell ref="Y7:Y9"/>
    <mergeCell ref="AI5:AI10"/>
    <mergeCell ref="AJ5:AJ10"/>
    <mergeCell ref="AK5:AK10"/>
    <mergeCell ref="AM5:AM10"/>
    <mergeCell ref="AN5:AN10"/>
    <mergeCell ref="AO5:AO10"/>
  </mergeCells>
  <phoneticPr fontId="2"/>
  <pageMargins left="0.78740157480314965" right="0.78740157480314965" top="0.78740157480314965" bottom="0.78740157480314965" header="0" footer="0"/>
  <pageSetup paperSize="8" scale="48" orientation="landscape" r:id="rId1"/>
  <headerFooter alignWithMargins="0"/>
  <colBreaks count="3" manualBreakCount="3">
    <brk id="10" max="65" man="1"/>
    <brk id="21" max="65" man="1"/>
    <brk id="3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P59"/>
  <sheetViews>
    <sheetView zoomScale="26" zoomScaleNormal="26" zoomScaleSheetLayoutView="30" workbookViewId="0">
      <pane xSplit="1" ySplit="5" topLeftCell="B6" activePane="bottomRight" state="frozen"/>
      <selection activeCell="T18" sqref="T18"/>
      <selection pane="topRight" activeCell="T18" sqref="T18"/>
      <selection pane="bottomLeft" activeCell="T18" sqref="T18"/>
      <selection pane="bottomRight" sqref="A1:A5"/>
    </sheetView>
  </sheetViews>
  <sheetFormatPr defaultColWidth="9" defaultRowHeight="19" x14ac:dyDescent="0.2"/>
  <cols>
    <col min="1" max="1" width="30.453125" style="581" customWidth="1"/>
    <col min="2" max="7" width="14.90625" style="440" customWidth="1"/>
    <col min="8" max="10" width="14.90625" style="582" customWidth="1"/>
    <col min="11" max="13" width="14.90625" style="440" customWidth="1"/>
    <col min="14" max="16" width="14.90625" style="582" customWidth="1"/>
    <col min="17" max="19" width="12.453125" style="440" customWidth="1"/>
    <col min="20" max="23" width="10.90625" style="440" customWidth="1"/>
    <col min="24" max="32" width="10.08984375" style="440" customWidth="1"/>
    <col min="33" max="35" width="12.26953125" style="440" customWidth="1"/>
    <col min="36" max="68" width="15" style="440" customWidth="1"/>
    <col min="69" max="16384" width="9" style="440"/>
  </cols>
  <sheetData>
    <row r="1" spans="1:68" ht="19.5" customHeight="1" x14ac:dyDescent="0.2">
      <c r="A1" s="1263" t="s">
        <v>274</v>
      </c>
      <c r="B1" s="1499" t="s">
        <v>125</v>
      </c>
      <c r="C1" s="1500"/>
      <c r="D1" s="1501"/>
      <c r="E1" s="1505" t="s">
        <v>126</v>
      </c>
      <c r="F1" s="1506"/>
      <c r="G1" s="1507"/>
      <c r="H1" s="1201" t="s">
        <v>130</v>
      </c>
      <c r="I1" s="1202"/>
      <c r="J1" s="1203"/>
      <c r="K1" s="1207" t="s">
        <v>127</v>
      </c>
      <c r="L1" s="1208"/>
      <c r="M1" s="1511"/>
      <c r="N1" s="1201" t="s">
        <v>131</v>
      </c>
      <c r="O1" s="1202"/>
      <c r="P1" s="1203"/>
      <c r="Q1" s="1207" t="s">
        <v>12</v>
      </c>
      <c r="R1" s="1208"/>
      <c r="S1" s="1213"/>
      <c r="T1" s="1176" t="s">
        <v>239</v>
      </c>
      <c r="U1" s="1177"/>
      <c r="V1" s="1177"/>
      <c r="W1" s="1178"/>
      <c r="X1" s="1215" t="s">
        <v>16</v>
      </c>
      <c r="Y1" s="1216"/>
      <c r="Z1" s="1217"/>
      <c r="AA1" s="1221" t="s">
        <v>17</v>
      </c>
      <c r="AB1" s="1222"/>
      <c r="AC1" s="1488"/>
      <c r="AD1" s="1221" t="s">
        <v>86</v>
      </c>
      <c r="AE1" s="1222"/>
      <c r="AF1" s="1227"/>
      <c r="AG1" s="1176" t="s">
        <v>248</v>
      </c>
      <c r="AH1" s="1177"/>
      <c r="AI1" s="1178"/>
      <c r="AJ1" s="1176" t="s">
        <v>211</v>
      </c>
      <c r="AK1" s="1177"/>
      <c r="AL1" s="1178"/>
      <c r="AM1" s="1154" t="s">
        <v>249</v>
      </c>
      <c r="AN1" s="1155"/>
      <c r="AO1" s="1156"/>
      <c r="AP1" s="1478" t="s">
        <v>94</v>
      </c>
      <c r="AQ1" s="1479"/>
      <c r="AR1" s="1479"/>
      <c r="AS1" s="1479"/>
      <c r="AT1" s="1479"/>
      <c r="AU1" s="1479"/>
      <c r="AV1" s="1479"/>
      <c r="AW1" s="1479"/>
      <c r="AX1" s="1479"/>
      <c r="AY1" s="1469" t="s">
        <v>79</v>
      </c>
      <c r="AZ1" s="1470"/>
      <c r="BA1" s="1480"/>
      <c r="BB1" s="1482" t="s">
        <v>135</v>
      </c>
      <c r="BC1" s="1483"/>
      <c r="BD1" s="1484"/>
      <c r="BE1" s="1482" t="s">
        <v>95</v>
      </c>
      <c r="BF1" s="1483"/>
      <c r="BG1" s="1484"/>
      <c r="BH1" s="1469" t="s">
        <v>96</v>
      </c>
      <c r="BI1" s="1470"/>
      <c r="BJ1" s="1471"/>
      <c r="BK1" s="1176" t="s">
        <v>8</v>
      </c>
      <c r="BL1" s="1177"/>
      <c r="BM1" s="1178"/>
      <c r="BN1" s="1176" t="s">
        <v>9</v>
      </c>
      <c r="BO1" s="1177"/>
      <c r="BP1" s="1178"/>
    </row>
    <row r="2" spans="1:68" ht="19.5" customHeight="1" x14ac:dyDescent="0.2">
      <c r="A2" s="1498"/>
      <c r="B2" s="1502"/>
      <c r="C2" s="1503"/>
      <c r="D2" s="1504"/>
      <c r="E2" s="1508"/>
      <c r="F2" s="1509"/>
      <c r="G2" s="1510"/>
      <c r="H2" s="1204"/>
      <c r="I2" s="1205"/>
      <c r="J2" s="1206"/>
      <c r="K2" s="1210"/>
      <c r="L2" s="1211"/>
      <c r="M2" s="1512"/>
      <c r="N2" s="1204"/>
      <c r="O2" s="1205"/>
      <c r="P2" s="1206"/>
      <c r="Q2" s="1210"/>
      <c r="R2" s="1211"/>
      <c r="S2" s="1214"/>
      <c r="T2" s="1179"/>
      <c r="U2" s="1180"/>
      <c r="V2" s="1180"/>
      <c r="W2" s="1181"/>
      <c r="X2" s="1218"/>
      <c r="Y2" s="1219"/>
      <c r="Z2" s="1220"/>
      <c r="AA2" s="1224"/>
      <c r="AB2" s="1225"/>
      <c r="AC2" s="1489"/>
      <c r="AD2" s="1224"/>
      <c r="AE2" s="1225"/>
      <c r="AF2" s="1228"/>
      <c r="AG2" s="1179"/>
      <c r="AH2" s="1180"/>
      <c r="AI2" s="1181"/>
      <c r="AJ2" s="1179"/>
      <c r="AK2" s="1180"/>
      <c r="AL2" s="1181"/>
      <c r="AM2" s="1157"/>
      <c r="AN2" s="1158"/>
      <c r="AO2" s="1159"/>
      <c r="AP2" s="1490" t="s">
        <v>117</v>
      </c>
      <c r="AQ2" s="1491"/>
      <c r="AR2" s="1492"/>
      <c r="AS2" s="1496" t="s">
        <v>118</v>
      </c>
      <c r="AT2" s="1491"/>
      <c r="AU2" s="1492"/>
      <c r="AV2" s="1496" t="s">
        <v>119</v>
      </c>
      <c r="AW2" s="1491"/>
      <c r="AX2" s="1492"/>
      <c r="AY2" s="1472"/>
      <c r="AZ2" s="1473"/>
      <c r="BA2" s="1481"/>
      <c r="BB2" s="1485"/>
      <c r="BC2" s="1486"/>
      <c r="BD2" s="1487"/>
      <c r="BE2" s="1485"/>
      <c r="BF2" s="1486"/>
      <c r="BG2" s="1487"/>
      <c r="BH2" s="1472"/>
      <c r="BI2" s="1473"/>
      <c r="BJ2" s="1474"/>
      <c r="BK2" s="1179"/>
      <c r="BL2" s="1180"/>
      <c r="BM2" s="1181"/>
      <c r="BN2" s="1179"/>
      <c r="BO2" s="1180"/>
      <c r="BP2" s="1181"/>
    </row>
    <row r="3" spans="1:68" ht="19.5" customHeight="1" x14ac:dyDescent="0.2">
      <c r="A3" s="1498"/>
      <c r="B3" s="1502"/>
      <c r="C3" s="1503"/>
      <c r="D3" s="1504"/>
      <c r="E3" s="1508"/>
      <c r="F3" s="1509"/>
      <c r="G3" s="1510"/>
      <c r="H3" s="1204"/>
      <c r="I3" s="1205"/>
      <c r="J3" s="1206"/>
      <c r="K3" s="1210"/>
      <c r="L3" s="1211"/>
      <c r="M3" s="1512"/>
      <c r="N3" s="1204"/>
      <c r="O3" s="1205"/>
      <c r="P3" s="1206"/>
      <c r="Q3" s="1210"/>
      <c r="R3" s="1211"/>
      <c r="S3" s="1214"/>
      <c r="T3" s="1179"/>
      <c r="U3" s="1180"/>
      <c r="V3" s="1180"/>
      <c r="W3" s="1181"/>
      <c r="X3" s="1218"/>
      <c r="Y3" s="1219"/>
      <c r="Z3" s="1220"/>
      <c r="AA3" s="1224"/>
      <c r="AB3" s="1225"/>
      <c r="AC3" s="1489"/>
      <c r="AD3" s="1224"/>
      <c r="AE3" s="1225"/>
      <c r="AF3" s="1228"/>
      <c r="AG3" s="1179"/>
      <c r="AH3" s="1180"/>
      <c r="AI3" s="1181"/>
      <c r="AJ3" s="1179"/>
      <c r="AK3" s="1180"/>
      <c r="AL3" s="1181"/>
      <c r="AM3" s="1157"/>
      <c r="AN3" s="1158"/>
      <c r="AO3" s="1159"/>
      <c r="AP3" s="1493"/>
      <c r="AQ3" s="1494"/>
      <c r="AR3" s="1495"/>
      <c r="AS3" s="1497"/>
      <c r="AT3" s="1494"/>
      <c r="AU3" s="1495"/>
      <c r="AV3" s="1497"/>
      <c r="AW3" s="1494"/>
      <c r="AX3" s="1495"/>
      <c r="AY3" s="1472"/>
      <c r="AZ3" s="1473"/>
      <c r="BA3" s="1481"/>
      <c r="BB3" s="1485"/>
      <c r="BC3" s="1486"/>
      <c r="BD3" s="1487"/>
      <c r="BE3" s="1485"/>
      <c r="BF3" s="1486"/>
      <c r="BG3" s="1487"/>
      <c r="BH3" s="1472"/>
      <c r="BI3" s="1473"/>
      <c r="BJ3" s="1474"/>
      <c r="BK3" s="1179"/>
      <c r="BL3" s="1180"/>
      <c r="BM3" s="1181"/>
      <c r="BN3" s="1179"/>
      <c r="BO3" s="1180"/>
      <c r="BP3" s="1181"/>
    </row>
    <row r="4" spans="1:68" ht="19.5" customHeight="1" x14ac:dyDescent="0.2">
      <c r="A4" s="1498"/>
      <c r="B4" s="1502"/>
      <c r="C4" s="1503"/>
      <c r="D4" s="1504"/>
      <c r="E4" s="1508"/>
      <c r="F4" s="1509"/>
      <c r="G4" s="1510"/>
      <c r="H4" s="1204"/>
      <c r="I4" s="1205"/>
      <c r="J4" s="1206"/>
      <c r="K4" s="1210"/>
      <c r="L4" s="1211"/>
      <c r="M4" s="1512"/>
      <c r="N4" s="1204"/>
      <c r="O4" s="1205"/>
      <c r="P4" s="1206"/>
      <c r="Q4" s="1210"/>
      <c r="R4" s="1211"/>
      <c r="S4" s="1214"/>
      <c r="T4" s="1179"/>
      <c r="U4" s="1180"/>
      <c r="V4" s="1180"/>
      <c r="W4" s="1181"/>
      <c r="X4" s="1218"/>
      <c r="Y4" s="1219"/>
      <c r="Z4" s="1220"/>
      <c r="AA4" s="1224"/>
      <c r="AB4" s="1225"/>
      <c r="AC4" s="1489"/>
      <c r="AD4" s="1475"/>
      <c r="AE4" s="1476"/>
      <c r="AF4" s="1477"/>
      <c r="AG4" s="1179"/>
      <c r="AH4" s="1180"/>
      <c r="AI4" s="1181"/>
      <c r="AJ4" s="1364"/>
      <c r="AK4" s="1365"/>
      <c r="AL4" s="1366"/>
      <c r="AM4" s="1157"/>
      <c r="AN4" s="1158"/>
      <c r="AO4" s="1159"/>
      <c r="AP4" s="1493"/>
      <c r="AQ4" s="1494"/>
      <c r="AR4" s="1495"/>
      <c r="AS4" s="1497"/>
      <c r="AT4" s="1494"/>
      <c r="AU4" s="1495"/>
      <c r="AV4" s="1497"/>
      <c r="AW4" s="1494"/>
      <c r="AX4" s="1495"/>
      <c r="AY4" s="1472"/>
      <c r="AZ4" s="1473"/>
      <c r="BA4" s="1481"/>
      <c r="BB4" s="1485"/>
      <c r="BC4" s="1486"/>
      <c r="BD4" s="1487"/>
      <c r="BE4" s="1485"/>
      <c r="BF4" s="1486"/>
      <c r="BG4" s="1487"/>
      <c r="BH4" s="1472"/>
      <c r="BI4" s="1473"/>
      <c r="BJ4" s="1474"/>
      <c r="BK4" s="1364"/>
      <c r="BL4" s="1365"/>
      <c r="BM4" s="1366"/>
      <c r="BN4" s="1364"/>
      <c r="BO4" s="1365"/>
      <c r="BP4" s="1366"/>
    </row>
    <row r="5" spans="1:68" ht="19.5" customHeight="1" thickBot="1" x14ac:dyDescent="0.25">
      <c r="A5" s="1498"/>
      <c r="B5" s="441" t="s">
        <v>120</v>
      </c>
      <c r="C5" s="442" t="s">
        <v>121</v>
      </c>
      <c r="D5" s="443" t="s">
        <v>24</v>
      </c>
      <c r="E5" s="444" t="s">
        <v>120</v>
      </c>
      <c r="F5" s="445" t="s">
        <v>121</v>
      </c>
      <c r="G5" s="446" t="s">
        <v>24</v>
      </c>
      <c r="H5" s="447" t="s">
        <v>64</v>
      </c>
      <c r="I5" s="448" t="s">
        <v>65</v>
      </c>
      <c r="J5" s="449" t="s">
        <v>18</v>
      </c>
      <c r="K5" s="450" t="s">
        <v>120</v>
      </c>
      <c r="L5" s="451" t="s">
        <v>121</v>
      </c>
      <c r="M5" s="1074" t="s">
        <v>24</v>
      </c>
      <c r="N5" s="447" t="s">
        <v>64</v>
      </c>
      <c r="O5" s="448" t="s">
        <v>65</v>
      </c>
      <c r="P5" s="449" t="s">
        <v>18</v>
      </c>
      <c r="Q5" s="450" t="s">
        <v>120</v>
      </c>
      <c r="R5" s="451" t="s">
        <v>121</v>
      </c>
      <c r="S5" s="452" t="s">
        <v>24</v>
      </c>
      <c r="T5" s="450" t="s">
        <v>120</v>
      </c>
      <c r="U5" s="451" t="s">
        <v>121</v>
      </c>
      <c r="V5" s="451" t="s">
        <v>24</v>
      </c>
      <c r="W5" s="449" t="s">
        <v>227</v>
      </c>
      <c r="X5" s="277" t="s">
        <v>120</v>
      </c>
      <c r="Y5" s="278" t="s">
        <v>121</v>
      </c>
      <c r="Z5" s="279" t="s">
        <v>24</v>
      </c>
      <c r="AA5" s="280" t="s">
        <v>120</v>
      </c>
      <c r="AB5" s="281" t="s">
        <v>121</v>
      </c>
      <c r="AC5" s="461" t="s">
        <v>24</v>
      </c>
      <c r="AD5" s="985" t="s">
        <v>120</v>
      </c>
      <c r="AE5" s="986" t="s">
        <v>121</v>
      </c>
      <c r="AF5" s="987" t="s">
        <v>24</v>
      </c>
      <c r="AG5" s="453" t="s">
        <v>120</v>
      </c>
      <c r="AH5" s="454" t="s">
        <v>121</v>
      </c>
      <c r="AI5" s="455" t="s">
        <v>24</v>
      </c>
      <c r="AJ5" s="456" t="s">
        <v>212</v>
      </c>
      <c r="AK5" s="457" t="s">
        <v>213</v>
      </c>
      <c r="AL5" s="455" t="s">
        <v>214</v>
      </c>
      <c r="AM5" s="458" t="s">
        <v>120</v>
      </c>
      <c r="AN5" s="459" t="s">
        <v>121</v>
      </c>
      <c r="AO5" s="460" t="s">
        <v>24</v>
      </c>
      <c r="AP5" s="462" t="s">
        <v>120</v>
      </c>
      <c r="AQ5" s="463" t="s">
        <v>121</v>
      </c>
      <c r="AR5" s="464" t="s">
        <v>24</v>
      </c>
      <c r="AS5" s="465" t="s">
        <v>120</v>
      </c>
      <c r="AT5" s="463" t="s">
        <v>121</v>
      </c>
      <c r="AU5" s="464" t="s">
        <v>24</v>
      </c>
      <c r="AV5" s="465" t="s">
        <v>120</v>
      </c>
      <c r="AW5" s="463" t="s">
        <v>121</v>
      </c>
      <c r="AX5" s="464" t="s">
        <v>24</v>
      </c>
      <c r="AY5" s="466" t="s">
        <v>120</v>
      </c>
      <c r="AZ5" s="467" t="s">
        <v>121</v>
      </c>
      <c r="BA5" s="468" t="s">
        <v>24</v>
      </c>
      <c r="BB5" s="466" t="s">
        <v>120</v>
      </c>
      <c r="BC5" s="467" t="s">
        <v>121</v>
      </c>
      <c r="BD5" s="468" t="s">
        <v>24</v>
      </c>
      <c r="BE5" s="466" t="s">
        <v>120</v>
      </c>
      <c r="BF5" s="467" t="s">
        <v>121</v>
      </c>
      <c r="BG5" s="468" t="s">
        <v>24</v>
      </c>
      <c r="BH5" s="466" t="s">
        <v>120</v>
      </c>
      <c r="BI5" s="467" t="s">
        <v>121</v>
      </c>
      <c r="BJ5" s="469" t="s">
        <v>24</v>
      </c>
      <c r="BK5" s="470" t="s">
        <v>120</v>
      </c>
      <c r="BL5" s="471" t="s">
        <v>121</v>
      </c>
      <c r="BM5" s="472" t="s">
        <v>24</v>
      </c>
      <c r="BN5" s="470" t="s">
        <v>120</v>
      </c>
      <c r="BO5" s="471" t="s">
        <v>121</v>
      </c>
      <c r="BP5" s="472" t="s">
        <v>24</v>
      </c>
    </row>
    <row r="6" spans="1:68" s="473" customFormat="1" ht="29.25" customHeight="1" thickBot="1" x14ac:dyDescent="0.25">
      <c r="A6" s="949" t="s">
        <v>124</v>
      </c>
      <c r="B6" s="474">
        <v>27900</v>
      </c>
      <c r="C6" s="475">
        <v>44312</v>
      </c>
      <c r="D6" s="476">
        <v>72212</v>
      </c>
      <c r="E6" s="474">
        <v>1962</v>
      </c>
      <c r="F6" s="475">
        <v>2005</v>
      </c>
      <c r="G6" s="477">
        <v>3967</v>
      </c>
      <c r="H6" s="1048">
        <v>7.0322580645161299</v>
      </c>
      <c r="I6" s="1049">
        <v>4.5247337064452067</v>
      </c>
      <c r="J6" s="1050">
        <v>5.4935467789287094</v>
      </c>
      <c r="K6" s="302">
        <v>1549</v>
      </c>
      <c r="L6" s="303">
        <v>1687</v>
      </c>
      <c r="M6" s="305">
        <v>3236</v>
      </c>
      <c r="N6" s="1048">
        <v>78.950050968399594</v>
      </c>
      <c r="O6" s="1049">
        <v>84.139650872817953</v>
      </c>
      <c r="P6" s="1050">
        <v>81.572977060751199</v>
      </c>
      <c r="Q6" s="302">
        <v>219</v>
      </c>
      <c r="R6" s="303">
        <v>456</v>
      </c>
      <c r="S6" s="304">
        <v>675</v>
      </c>
      <c r="T6" s="302">
        <v>58</v>
      </c>
      <c r="U6" s="303">
        <v>41</v>
      </c>
      <c r="V6" s="303">
        <v>99</v>
      </c>
      <c r="W6" s="309">
        <v>0.13709632748019721</v>
      </c>
      <c r="X6" s="474">
        <v>34</v>
      </c>
      <c r="Y6" s="475">
        <v>23</v>
      </c>
      <c r="Z6" s="477">
        <v>57</v>
      </c>
      <c r="AA6" s="478">
        <v>21</v>
      </c>
      <c r="AB6" s="475">
        <v>12</v>
      </c>
      <c r="AC6" s="479">
        <v>33</v>
      </c>
      <c r="AD6" s="478">
        <v>3</v>
      </c>
      <c r="AE6" s="475">
        <v>6</v>
      </c>
      <c r="AF6" s="476">
        <v>9</v>
      </c>
      <c r="AG6" s="302">
        <v>11</v>
      </c>
      <c r="AH6" s="303">
        <v>8</v>
      </c>
      <c r="AI6" s="304">
        <v>19</v>
      </c>
      <c r="AJ6" s="302">
        <v>941</v>
      </c>
      <c r="AK6" s="303">
        <v>694</v>
      </c>
      <c r="AL6" s="304">
        <v>1635</v>
      </c>
      <c r="AM6" s="302">
        <v>320</v>
      </c>
      <c r="AN6" s="303">
        <v>488</v>
      </c>
      <c r="AO6" s="304">
        <v>808</v>
      </c>
      <c r="AP6" s="474">
        <v>801</v>
      </c>
      <c r="AQ6" s="475">
        <v>576</v>
      </c>
      <c r="AR6" s="477">
        <v>1377</v>
      </c>
      <c r="AS6" s="478">
        <v>94</v>
      </c>
      <c r="AT6" s="475">
        <v>114</v>
      </c>
      <c r="AU6" s="477">
        <v>208</v>
      </c>
      <c r="AV6" s="478">
        <v>87</v>
      </c>
      <c r="AW6" s="475">
        <v>87</v>
      </c>
      <c r="AX6" s="477">
        <v>174</v>
      </c>
      <c r="AY6" s="478">
        <v>173</v>
      </c>
      <c r="AZ6" s="475">
        <v>207</v>
      </c>
      <c r="BA6" s="477">
        <v>380</v>
      </c>
      <c r="BB6" s="478">
        <v>6</v>
      </c>
      <c r="BC6" s="475">
        <v>3</v>
      </c>
      <c r="BD6" s="477">
        <v>9</v>
      </c>
      <c r="BE6" s="478">
        <v>1</v>
      </c>
      <c r="BF6" s="475">
        <v>0</v>
      </c>
      <c r="BG6" s="477">
        <v>1</v>
      </c>
      <c r="BH6" s="478">
        <v>207</v>
      </c>
      <c r="BI6" s="475">
        <v>269</v>
      </c>
      <c r="BJ6" s="476">
        <v>476</v>
      </c>
      <c r="BK6" s="474">
        <v>249</v>
      </c>
      <c r="BL6" s="475">
        <v>198</v>
      </c>
      <c r="BM6" s="476">
        <v>447</v>
      </c>
      <c r="BN6" s="474">
        <v>164</v>
      </c>
      <c r="BO6" s="475">
        <v>120</v>
      </c>
      <c r="BP6" s="476">
        <v>284</v>
      </c>
    </row>
    <row r="7" spans="1:68" ht="29.25" customHeight="1" x14ac:dyDescent="0.2">
      <c r="A7" s="480" t="s">
        <v>122</v>
      </c>
      <c r="B7" s="481">
        <v>5035</v>
      </c>
      <c r="C7" s="482">
        <v>10609</v>
      </c>
      <c r="D7" s="483">
        <v>15644</v>
      </c>
      <c r="E7" s="484">
        <v>377</v>
      </c>
      <c r="F7" s="485">
        <v>530</v>
      </c>
      <c r="G7" s="486">
        <v>907</v>
      </c>
      <c r="H7" s="988">
        <v>7.4875868917576955</v>
      </c>
      <c r="I7" s="989">
        <v>4.9957583184088978</v>
      </c>
      <c r="J7" s="990">
        <v>5.7977499360777296</v>
      </c>
      <c r="K7" s="487">
        <v>333</v>
      </c>
      <c r="L7" s="488">
        <v>473</v>
      </c>
      <c r="M7" s="1075">
        <v>806</v>
      </c>
      <c r="N7" s="988">
        <v>88.328912466843505</v>
      </c>
      <c r="O7" s="989">
        <v>89.245283018867923</v>
      </c>
      <c r="P7" s="990">
        <v>88.864388092613012</v>
      </c>
      <c r="Q7" s="489">
        <v>33</v>
      </c>
      <c r="R7" s="488">
        <v>137</v>
      </c>
      <c r="S7" s="490">
        <v>170</v>
      </c>
      <c r="T7" s="487">
        <v>18</v>
      </c>
      <c r="U7" s="488">
        <v>18</v>
      </c>
      <c r="V7" s="491">
        <v>36</v>
      </c>
      <c r="W7" s="328">
        <v>0.23012017386857581</v>
      </c>
      <c r="X7" s="498">
        <v>10</v>
      </c>
      <c r="Y7" s="499">
        <v>7</v>
      </c>
      <c r="Z7" s="500">
        <v>17</v>
      </c>
      <c r="AA7" s="501">
        <v>8</v>
      </c>
      <c r="AB7" s="502">
        <v>9</v>
      </c>
      <c r="AC7" s="503">
        <v>17</v>
      </c>
      <c r="AD7" s="501">
        <v>0</v>
      </c>
      <c r="AE7" s="502">
        <v>2</v>
      </c>
      <c r="AF7" s="504">
        <v>2</v>
      </c>
      <c r="AG7" s="492">
        <v>1</v>
      </c>
      <c r="AH7" s="493">
        <v>3</v>
      </c>
      <c r="AI7" s="494">
        <v>4</v>
      </c>
      <c r="AJ7" s="492">
        <v>213</v>
      </c>
      <c r="AK7" s="493">
        <v>168</v>
      </c>
      <c r="AL7" s="494">
        <v>381</v>
      </c>
      <c r="AM7" s="495">
        <v>68</v>
      </c>
      <c r="AN7" s="496">
        <v>147</v>
      </c>
      <c r="AO7" s="497">
        <v>215</v>
      </c>
      <c r="AP7" s="505">
        <v>200</v>
      </c>
      <c r="AQ7" s="506">
        <v>146</v>
      </c>
      <c r="AR7" s="507">
        <v>346</v>
      </c>
      <c r="AS7" s="508">
        <v>20</v>
      </c>
      <c r="AT7" s="506">
        <v>31</v>
      </c>
      <c r="AU7" s="507">
        <v>51</v>
      </c>
      <c r="AV7" s="508">
        <v>14</v>
      </c>
      <c r="AW7" s="506">
        <v>41</v>
      </c>
      <c r="AX7" s="507">
        <v>55</v>
      </c>
      <c r="AY7" s="509">
        <v>23</v>
      </c>
      <c r="AZ7" s="510">
        <v>49</v>
      </c>
      <c r="BA7" s="511">
        <v>72</v>
      </c>
      <c r="BB7" s="509">
        <v>1</v>
      </c>
      <c r="BC7" s="510">
        <v>2</v>
      </c>
      <c r="BD7" s="511">
        <v>3</v>
      </c>
      <c r="BE7" s="509">
        <v>0</v>
      </c>
      <c r="BF7" s="510">
        <v>0</v>
      </c>
      <c r="BG7" s="511">
        <v>0</v>
      </c>
      <c r="BH7" s="509">
        <v>23</v>
      </c>
      <c r="BI7" s="510">
        <v>49</v>
      </c>
      <c r="BJ7" s="512">
        <v>72</v>
      </c>
      <c r="BK7" s="513">
        <v>32</v>
      </c>
      <c r="BL7" s="502">
        <v>38</v>
      </c>
      <c r="BM7" s="514">
        <v>70</v>
      </c>
      <c r="BN7" s="513">
        <v>12</v>
      </c>
      <c r="BO7" s="502">
        <v>19</v>
      </c>
      <c r="BP7" s="514">
        <v>31</v>
      </c>
    </row>
    <row r="8" spans="1:68" ht="29.25" customHeight="1" x14ac:dyDescent="0.2">
      <c r="A8" s="515" t="s">
        <v>67</v>
      </c>
      <c r="B8" s="516">
        <v>1164</v>
      </c>
      <c r="C8" s="517">
        <v>1825</v>
      </c>
      <c r="D8" s="518">
        <v>2989</v>
      </c>
      <c r="E8" s="519">
        <v>77</v>
      </c>
      <c r="F8" s="520">
        <v>55</v>
      </c>
      <c r="G8" s="521">
        <v>132</v>
      </c>
      <c r="H8" s="316">
        <v>6.6151202749140898</v>
      </c>
      <c r="I8" s="317">
        <v>3.0136986301369864</v>
      </c>
      <c r="J8" s="318">
        <v>4.4161927065908335</v>
      </c>
      <c r="K8" s="522">
        <v>60</v>
      </c>
      <c r="L8" s="523">
        <v>47</v>
      </c>
      <c r="M8" s="1076">
        <v>107</v>
      </c>
      <c r="N8" s="316">
        <v>77.922077922077932</v>
      </c>
      <c r="O8" s="317">
        <v>85.454545454545453</v>
      </c>
      <c r="P8" s="318">
        <v>81.060606060606062</v>
      </c>
      <c r="Q8" s="524">
        <v>15</v>
      </c>
      <c r="R8" s="523">
        <v>14</v>
      </c>
      <c r="S8" s="525">
        <v>29</v>
      </c>
      <c r="T8" s="522">
        <v>1</v>
      </c>
      <c r="U8" s="523">
        <v>0</v>
      </c>
      <c r="V8" s="526">
        <v>1</v>
      </c>
      <c r="W8" s="328">
        <v>3.3456005352960859E-2</v>
      </c>
      <c r="X8" s="528">
        <v>0</v>
      </c>
      <c r="Y8" s="529">
        <v>0</v>
      </c>
      <c r="Z8" s="530">
        <v>0</v>
      </c>
      <c r="AA8" s="531">
        <v>1</v>
      </c>
      <c r="AB8" s="532">
        <v>0</v>
      </c>
      <c r="AC8" s="533">
        <v>1</v>
      </c>
      <c r="AD8" s="531">
        <v>0</v>
      </c>
      <c r="AE8" s="532">
        <v>0</v>
      </c>
      <c r="AF8" s="534">
        <v>0</v>
      </c>
      <c r="AG8" s="363">
        <v>0</v>
      </c>
      <c r="AH8" s="364">
        <v>0</v>
      </c>
      <c r="AI8" s="527">
        <v>0</v>
      </c>
      <c r="AJ8" s="363">
        <v>21</v>
      </c>
      <c r="AK8" s="364">
        <v>10</v>
      </c>
      <c r="AL8" s="527">
        <v>31</v>
      </c>
      <c r="AM8" s="374">
        <v>23</v>
      </c>
      <c r="AN8" s="375">
        <v>23</v>
      </c>
      <c r="AO8" s="376">
        <v>46</v>
      </c>
      <c r="AP8" s="535">
        <v>0</v>
      </c>
      <c r="AQ8" s="536">
        <v>1</v>
      </c>
      <c r="AR8" s="537">
        <v>1</v>
      </c>
      <c r="AS8" s="538">
        <v>5</v>
      </c>
      <c r="AT8" s="536">
        <v>3</v>
      </c>
      <c r="AU8" s="537">
        <v>8</v>
      </c>
      <c r="AV8" s="538">
        <v>35</v>
      </c>
      <c r="AW8" s="536">
        <v>19</v>
      </c>
      <c r="AX8" s="537">
        <v>54</v>
      </c>
      <c r="AY8" s="539">
        <v>11</v>
      </c>
      <c r="AZ8" s="540">
        <v>12</v>
      </c>
      <c r="BA8" s="541">
        <v>23</v>
      </c>
      <c r="BB8" s="539">
        <v>0</v>
      </c>
      <c r="BC8" s="540">
        <v>0</v>
      </c>
      <c r="BD8" s="541">
        <v>0</v>
      </c>
      <c r="BE8" s="539">
        <v>0</v>
      </c>
      <c r="BF8" s="540">
        <v>0</v>
      </c>
      <c r="BG8" s="541">
        <v>0</v>
      </c>
      <c r="BH8" s="539">
        <v>23</v>
      </c>
      <c r="BI8" s="540">
        <v>19</v>
      </c>
      <c r="BJ8" s="542">
        <v>42</v>
      </c>
      <c r="BK8" s="543">
        <v>15</v>
      </c>
      <c r="BL8" s="532">
        <v>7</v>
      </c>
      <c r="BM8" s="544">
        <v>22</v>
      </c>
      <c r="BN8" s="543">
        <v>2</v>
      </c>
      <c r="BO8" s="532">
        <v>1</v>
      </c>
      <c r="BP8" s="544">
        <v>3</v>
      </c>
    </row>
    <row r="9" spans="1:68" ht="29.25" customHeight="1" x14ac:dyDescent="0.2">
      <c r="A9" s="515" t="s">
        <v>35</v>
      </c>
      <c r="B9" s="516">
        <v>670</v>
      </c>
      <c r="C9" s="517">
        <v>1200</v>
      </c>
      <c r="D9" s="518">
        <v>1870</v>
      </c>
      <c r="E9" s="519">
        <v>54</v>
      </c>
      <c r="F9" s="520">
        <v>45</v>
      </c>
      <c r="G9" s="521">
        <v>99</v>
      </c>
      <c r="H9" s="316">
        <v>8.0597014925373127</v>
      </c>
      <c r="I9" s="317">
        <v>3.75</v>
      </c>
      <c r="J9" s="318">
        <v>5.2941176470588234</v>
      </c>
      <c r="K9" s="522">
        <v>45</v>
      </c>
      <c r="L9" s="523">
        <v>39</v>
      </c>
      <c r="M9" s="1076">
        <v>84</v>
      </c>
      <c r="N9" s="316">
        <v>83.333333333333343</v>
      </c>
      <c r="O9" s="317">
        <v>86.666666666666671</v>
      </c>
      <c r="P9" s="318">
        <v>84.848484848484844</v>
      </c>
      <c r="Q9" s="524">
        <v>6</v>
      </c>
      <c r="R9" s="523">
        <v>12</v>
      </c>
      <c r="S9" s="525">
        <v>18</v>
      </c>
      <c r="T9" s="522">
        <v>3</v>
      </c>
      <c r="U9" s="523">
        <v>1</v>
      </c>
      <c r="V9" s="526">
        <v>4</v>
      </c>
      <c r="W9" s="328">
        <v>0.21390374331550802</v>
      </c>
      <c r="X9" s="528">
        <v>2</v>
      </c>
      <c r="Y9" s="529">
        <v>1</v>
      </c>
      <c r="Z9" s="530">
        <v>3</v>
      </c>
      <c r="AA9" s="531">
        <v>1</v>
      </c>
      <c r="AB9" s="532">
        <v>0</v>
      </c>
      <c r="AC9" s="533">
        <v>1</v>
      </c>
      <c r="AD9" s="531">
        <v>0</v>
      </c>
      <c r="AE9" s="532">
        <v>0</v>
      </c>
      <c r="AF9" s="534">
        <v>0</v>
      </c>
      <c r="AG9" s="363">
        <v>0</v>
      </c>
      <c r="AH9" s="364">
        <v>0</v>
      </c>
      <c r="AI9" s="527">
        <v>0</v>
      </c>
      <c r="AJ9" s="363">
        <v>32</v>
      </c>
      <c r="AK9" s="364">
        <v>21</v>
      </c>
      <c r="AL9" s="527">
        <v>53</v>
      </c>
      <c r="AM9" s="374">
        <v>4</v>
      </c>
      <c r="AN9" s="375">
        <v>5</v>
      </c>
      <c r="AO9" s="376">
        <v>9</v>
      </c>
      <c r="AP9" s="535">
        <v>28</v>
      </c>
      <c r="AQ9" s="536">
        <v>16</v>
      </c>
      <c r="AR9" s="537">
        <v>44</v>
      </c>
      <c r="AS9" s="538">
        <v>5</v>
      </c>
      <c r="AT9" s="536">
        <v>1</v>
      </c>
      <c r="AU9" s="537">
        <v>6</v>
      </c>
      <c r="AV9" s="538">
        <v>2</v>
      </c>
      <c r="AW9" s="536">
        <v>4</v>
      </c>
      <c r="AX9" s="537">
        <v>6</v>
      </c>
      <c r="AY9" s="539">
        <v>5</v>
      </c>
      <c r="AZ9" s="540">
        <v>6</v>
      </c>
      <c r="BA9" s="541">
        <v>11</v>
      </c>
      <c r="BB9" s="539">
        <v>0</v>
      </c>
      <c r="BC9" s="540">
        <v>0</v>
      </c>
      <c r="BD9" s="541">
        <v>0</v>
      </c>
      <c r="BE9" s="539">
        <v>0</v>
      </c>
      <c r="BF9" s="540">
        <v>0</v>
      </c>
      <c r="BG9" s="541">
        <v>0</v>
      </c>
      <c r="BH9" s="539">
        <v>4</v>
      </c>
      <c r="BI9" s="540">
        <v>0</v>
      </c>
      <c r="BJ9" s="542">
        <v>4</v>
      </c>
      <c r="BK9" s="543">
        <v>9</v>
      </c>
      <c r="BL9" s="532">
        <v>6</v>
      </c>
      <c r="BM9" s="544">
        <v>15</v>
      </c>
      <c r="BN9" s="543">
        <v>0</v>
      </c>
      <c r="BO9" s="532">
        <v>0</v>
      </c>
      <c r="BP9" s="544">
        <v>0</v>
      </c>
    </row>
    <row r="10" spans="1:68" ht="29.25" customHeight="1" x14ac:dyDescent="0.2">
      <c r="A10" s="515" t="s">
        <v>41</v>
      </c>
      <c r="B10" s="516">
        <v>24</v>
      </c>
      <c r="C10" s="517">
        <v>20</v>
      </c>
      <c r="D10" s="518">
        <v>44</v>
      </c>
      <c r="E10" s="519">
        <v>1</v>
      </c>
      <c r="F10" s="520">
        <v>0</v>
      </c>
      <c r="G10" s="521">
        <v>1</v>
      </c>
      <c r="H10" s="316">
        <v>4.1666666666666661</v>
      </c>
      <c r="I10" s="317">
        <v>0</v>
      </c>
      <c r="J10" s="318">
        <v>2.2727272727272729</v>
      </c>
      <c r="K10" s="522">
        <v>0</v>
      </c>
      <c r="L10" s="523">
        <v>0</v>
      </c>
      <c r="M10" s="1076">
        <v>0</v>
      </c>
      <c r="N10" s="316">
        <v>0</v>
      </c>
      <c r="O10" s="317" t="s">
        <v>258</v>
      </c>
      <c r="P10" s="318">
        <v>0</v>
      </c>
      <c r="Q10" s="524">
        <v>0</v>
      </c>
      <c r="R10" s="523">
        <v>0</v>
      </c>
      <c r="S10" s="525">
        <v>0</v>
      </c>
      <c r="T10" s="522">
        <v>0</v>
      </c>
      <c r="U10" s="523">
        <v>0</v>
      </c>
      <c r="V10" s="526">
        <v>0</v>
      </c>
      <c r="W10" s="328">
        <v>0</v>
      </c>
      <c r="X10" s="528">
        <v>0</v>
      </c>
      <c r="Y10" s="529">
        <v>0</v>
      </c>
      <c r="Z10" s="530">
        <v>0</v>
      </c>
      <c r="AA10" s="531">
        <v>0</v>
      </c>
      <c r="AB10" s="532">
        <v>0</v>
      </c>
      <c r="AC10" s="533">
        <v>0</v>
      </c>
      <c r="AD10" s="531">
        <v>0</v>
      </c>
      <c r="AE10" s="532">
        <v>0</v>
      </c>
      <c r="AF10" s="534">
        <v>0</v>
      </c>
      <c r="AG10" s="363">
        <v>0</v>
      </c>
      <c r="AH10" s="364">
        <v>0</v>
      </c>
      <c r="AI10" s="527">
        <v>0</v>
      </c>
      <c r="AJ10" s="363">
        <v>0</v>
      </c>
      <c r="AK10" s="364">
        <v>0</v>
      </c>
      <c r="AL10" s="527">
        <v>0</v>
      </c>
      <c r="AM10" s="374">
        <v>0</v>
      </c>
      <c r="AN10" s="375">
        <v>0</v>
      </c>
      <c r="AO10" s="376">
        <v>0</v>
      </c>
      <c r="AP10" s="535">
        <v>0</v>
      </c>
      <c r="AQ10" s="536">
        <v>0</v>
      </c>
      <c r="AR10" s="537">
        <v>0</v>
      </c>
      <c r="AS10" s="538">
        <v>0</v>
      </c>
      <c r="AT10" s="536">
        <v>0</v>
      </c>
      <c r="AU10" s="537">
        <v>0</v>
      </c>
      <c r="AV10" s="538">
        <v>0</v>
      </c>
      <c r="AW10" s="536">
        <v>0</v>
      </c>
      <c r="AX10" s="537">
        <v>0</v>
      </c>
      <c r="AY10" s="539">
        <v>0</v>
      </c>
      <c r="AZ10" s="540">
        <v>0</v>
      </c>
      <c r="BA10" s="541">
        <v>0</v>
      </c>
      <c r="BB10" s="539">
        <v>0</v>
      </c>
      <c r="BC10" s="540">
        <v>0</v>
      </c>
      <c r="BD10" s="541">
        <v>0</v>
      </c>
      <c r="BE10" s="539">
        <v>0</v>
      </c>
      <c r="BF10" s="540">
        <v>0</v>
      </c>
      <c r="BG10" s="541">
        <v>0</v>
      </c>
      <c r="BH10" s="539">
        <v>0</v>
      </c>
      <c r="BI10" s="540">
        <v>0</v>
      </c>
      <c r="BJ10" s="542">
        <v>0</v>
      </c>
      <c r="BK10" s="543">
        <v>0</v>
      </c>
      <c r="BL10" s="532">
        <v>0</v>
      </c>
      <c r="BM10" s="544">
        <v>0</v>
      </c>
      <c r="BN10" s="543">
        <v>1</v>
      </c>
      <c r="BO10" s="532">
        <v>0</v>
      </c>
      <c r="BP10" s="544">
        <v>1</v>
      </c>
    </row>
    <row r="11" spans="1:68" ht="29.25" customHeight="1" x14ac:dyDescent="0.2">
      <c r="A11" s="515" t="s">
        <v>42</v>
      </c>
      <c r="B11" s="516">
        <v>69</v>
      </c>
      <c r="C11" s="517">
        <v>52</v>
      </c>
      <c r="D11" s="518">
        <v>121</v>
      </c>
      <c r="E11" s="519">
        <v>7</v>
      </c>
      <c r="F11" s="520">
        <v>7</v>
      </c>
      <c r="G11" s="521">
        <v>14</v>
      </c>
      <c r="H11" s="316">
        <v>10.144927536231885</v>
      </c>
      <c r="I11" s="317">
        <v>13.461538461538462</v>
      </c>
      <c r="J11" s="318">
        <v>11.570247933884298</v>
      </c>
      <c r="K11" s="522">
        <v>2</v>
      </c>
      <c r="L11" s="523">
        <v>5</v>
      </c>
      <c r="M11" s="1076">
        <v>7</v>
      </c>
      <c r="N11" s="316">
        <v>28.571428571428569</v>
      </c>
      <c r="O11" s="317">
        <v>71.428571428571431</v>
      </c>
      <c r="P11" s="318">
        <v>50</v>
      </c>
      <c r="Q11" s="524">
        <v>0</v>
      </c>
      <c r="R11" s="523">
        <v>2</v>
      </c>
      <c r="S11" s="525">
        <v>2</v>
      </c>
      <c r="T11" s="522">
        <v>0</v>
      </c>
      <c r="U11" s="523">
        <v>0</v>
      </c>
      <c r="V11" s="526">
        <v>0</v>
      </c>
      <c r="W11" s="328">
        <v>0</v>
      </c>
      <c r="X11" s="528">
        <v>0</v>
      </c>
      <c r="Y11" s="529">
        <v>0</v>
      </c>
      <c r="Z11" s="530">
        <v>0</v>
      </c>
      <c r="AA11" s="531">
        <v>0</v>
      </c>
      <c r="AB11" s="532">
        <v>0</v>
      </c>
      <c r="AC11" s="533">
        <v>0</v>
      </c>
      <c r="AD11" s="531">
        <v>0</v>
      </c>
      <c r="AE11" s="532">
        <v>0</v>
      </c>
      <c r="AF11" s="534">
        <v>0</v>
      </c>
      <c r="AG11" s="363">
        <v>0</v>
      </c>
      <c r="AH11" s="364">
        <v>0</v>
      </c>
      <c r="AI11" s="527">
        <v>0</v>
      </c>
      <c r="AJ11" s="363">
        <v>1</v>
      </c>
      <c r="AK11" s="364">
        <v>3</v>
      </c>
      <c r="AL11" s="527">
        <v>4</v>
      </c>
      <c r="AM11" s="374">
        <v>1</v>
      </c>
      <c r="AN11" s="375">
        <v>0</v>
      </c>
      <c r="AO11" s="376">
        <v>1</v>
      </c>
      <c r="AP11" s="535">
        <v>0</v>
      </c>
      <c r="AQ11" s="536">
        <v>0</v>
      </c>
      <c r="AR11" s="537">
        <v>0</v>
      </c>
      <c r="AS11" s="538">
        <v>0</v>
      </c>
      <c r="AT11" s="536">
        <v>0</v>
      </c>
      <c r="AU11" s="537">
        <v>0</v>
      </c>
      <c r="AV11" s="538">
        <v>0</v>
      </c>
      <c r="AW11" s="536">
        <v>0</v>
      </c>
      <c r="AX11" s="537">
        <v>0</v>
      </c>
      <c r="AY11" s="539">
        <v>1</v>
      </c>
      <c r="AZ11" s="540">
        <v>0</v>
      </c>
      <c r="BA11" s="541">
        <v>1</v>
      </c>
      <c r="BB11" s="539">
        <v>0</v>
      </c>
      <c r="BC11" s="540">
        <v>0</v>
      </c>
      <c r="BD11" s="541">
        <v>0</v>
      </c>
      <c r="BE11" s="539">
        <v>0</v>
      </c>
      <c r="BF11" s="540">
        <v>0</v>
      </c>
      <c r="BG11" s="541">
        <v>0</v>
      </c>
      <c r="BH11" s="539">
        <v>0</v>
      </c>
      <c r="BI11" s="540">
        <v>0</v>
      </c>
      <c r="BJ11" s="542">
        <v>0</v>
      </c>
      <c r="BK11" s="543">
        <v>0</v>
      </c>
      <c r="BL11" s="532">
        <v>0</v>
      </c>
      <c r="BM11" s="544">
        <v>0</v>
      </c>
      <c r="BN11" s="543">
        <v>5</v>
      </c>
      <c r="BO11" s="532">
        <v>2</v>
      </c>
      <c r="BP11" s="544">
        <v>7</v>
      </c>
    </row>
    <row r="12" spans="1:68" s="1137" customFormat="1" ht="29.25" customHeight="1" x14ac:dyDescent="0.2">
      <c r="A12" s="546" t="s">
        <v>218</v>
      </c>
      <c r="B12" s="388">
        <v>6962</v>
      </c>
      <c r="C12" s="389">
        <v>13706</v>
      </c>
      <c r="D12" s="390">
        <v>20668</v>
      </c>
      <c r="E12" s="388">
        <v>516</v>
      </c>
      <c r="F12" s="389">
        <v>637</v>
      </c>
      <c r="G12" s="393">
        <v>1153</v>
      </c>
      <c r="H12" s="1051">
        <v>7.411663315139327</v>
      </c>
      <c r="I12" s="1052">
        <v>4.6475995914198158</v>
      </c>
      <c r="J12" s="1053">
        <v>5.5786723437197603</v>
      </c>
      <c r="K12" s="388">
        <v>440</v>
      </c>
      <c r="L12" s="389">
        <v>564</v>
      </c>
      <c r="M12" s="391">
        <v>1004</v>
      </c>
      <c r="N12" s="1051">
        <v>85.271317829457359</v>
      </c>
      <c r="O12" s="1052">
        <v>88.540031397174261</v>
      </c>
      <c r="P12" s="1053">
        <v>87.077189939288814</v>
      </c>
      <c r="Q12" s="388">
        <v>54</v>
      </c>
      <c r="R12" s="389">
        <v>165</v>
      </c>
      <c r="S12" s="390">
        <v>219</v>
      </c>
      <c r="T12" s="388">
        <v>22</v>
      </c>
      <c r="U12" s="389">
        <v>19</v>
      </c>
      <c r="V12" s="389">
        <v>41</v>
      </c>
      <c r="W12" s="394">
        <v>0.19837429843235921</v>
      </c>
      <c r="X12" s="388">
        <v>12</v>
      </c>
      <c r="Y12" s="389">
        <v>8</v>
      </c>
      <c r="Z12" s="393">
        <v>20</v>
      </c>
      <c r="AA12" s="395">
        <v>10</v>
      </c>
      <c r="AB12" s="389">
        <v>9</v>
      </c>
      <c r="AC12" s="391">
        <v>19</v>
      </c>
      <c r="AD12" s="395">
        <v>0</v>
      </c>
      <c r="AE12" s="389">
        <v>2</v>
      </c>
      <c r="AF12" s="390">
        <v>2</v>
      </c>
      <c r="AG12" s="388">
        <v>1</v>
      </c>
      <c r="AH12" s="389">
        <v>3</v>
      </c>
      <c r="AI12" s="390">
        <v>4</v>
      </c>
      <c r="AJ12" s="388">
        <v>267</v>
      </c>
      <c r="AK12" s="389">
        <v>202</v>
      </c>
      <c r="AL12" s="390">
        <v>469</v>
      </c>
      <c r="AM12" s="388">
        <v>96</v>
      </c>
      <c r="AN12" s="389">
        <v>175</v>
      </c>
      <c r="AO12" s="390">
        <v>271</v>
      </c>
      <c r="AP12" s="388">
        <v>228</v>
      </c>
      <c r="AQ12" s="389">
        <v>163</v>
      </c>
      <c r="AR12" s="393">
        <v>391</v>
      </c>
      <c r="AS12" s="395">
        <v>30</v>
      </c>
      <c r="AT12" s="389">
        <v>35</v>
      </c>
      <c r="AU12" s="393">
        <v>65</v>
      </c>
      <c r="AV12" s="395">
        <v>51</v>
      </c>
      <c r="AW12" s="389">
        <v>64</v>
      </c>
      <c r="AX12" s="393">
        <v>115</v>
      </c>
      <c r="AY12" s="395">
        <v>40</v>
      </c>
      <c r="AZ12" s="389">
        <v>67</v>
      </c>
      <c r="BA12" s="393">
        <v>107</v>
      </c>
      <c r="BB12" s="395">
        <v>1</v>
      </c>
      <c r="BC12" s="389">
        <v>2</v>
      </c>
      <c r="BD12" s="393">
        <v>3</v>
      </c>
      <c r="BE12" s="395">
        <v>0</v>
      </c>
      <c r="BF12" s="389">
        <v>0</v>
      </c>
      <c r="BG12" s="393">
        <v>0</v>
      </c>
      <c r="BH12" s="395">
        <v>50</v>
      </c>
      <c r="BI12" s="389">
        <v>68</v>
      </c>
      <c r="BJ12" s="390">
        <v>118</v>
      </c>
      <c r="BK12" s="388">
        <v>56</v>
      </c>
      <c r="BL12" s="389">
        <v>51</v>
      </c>
      <c r="BM12" s="390">
        <v>107</v>
      </c>
      <c r="BN12" s="388">
        <v>20</v>
      </c>
      <c r="BO12" s="389">
        <v>22</v>
      </c>
      <c r="BP12" s="390">
        <v>42</v>
      </c>
    </row>
    <row r="13" spans="1:68" ht="29.25" customHeight="1" x14ac:dyDescent="0.2">
      <c r="A13" s="515" t="s">
        <v>26</v>
      </c>
      <c r="B13" s="516">
        <v>326</v>
      </c>
      <c r="C13" s="517">
        <v>583</v>
      </c>
      <c r="D13" s="518">
        <v>909</v>
      </c>
      <c r="E13" s="519">
        <v>12</v>
      </c>
      <c r="F13" s="520">
        <v>18</v>
      </c>
      <c r="G13" s="521">
        <v>30</v>
      </c>
      <c r="H13" s="316">
        <v>3.6809815950920246</v>
      </c>
      <c r="I13" s="317">
        <v>3.0874785591766725</v>
      </c>
      <c r="J13" s="318">
        <v>3.3003300330032999</v>
      </c>
      <c r="K13" s="522">
        <v>3</v>
      </c>
      <c r="L13" s="523">
        <v>9</v>
      </c>
      <c r="M13" s="1076">
        <v>12</v>
      </c>
      <c r="N13" s="316">
        <v>25</v>
      </c>
      <c r="O13" s="317">
        <v>50</v>
      </c>
      <c r="P13" s="318">
        <v>40</v>
      </c>
      <c r="Q13" s="524">
        <v>0</v>
      </c>
      <c r="R13" s="523">
        <v>3</v>
      </c>
      <c r="S13" s="525">
        <v>3</v>
      </c>
      <c r="T13" s="522">
        <v>0</v>
      </c>
      <c r="U13" s="523">
        <v>0</v>
      </c>
      <c r="V13" s="526">
        <v>0</v>
      </c>
      <c r="W13" s="369">
        <v>0</v>
      </c>
      <c r="X13" s="528">
        <v>0</v>
      </c>
      <c r="Y13" s="529">
        <v>0</v>
      </c>
      <c r="Z13" s="530">
        <v>0</v>
      </c>
      <c r="AA13" s="531">
        <v>0</v>
      </c>
      <c r="AB13" s="532">
        <v>0</v>
      </c>
      <c r="AC13" s="533">
        <v>0</v>
      </c>
      <c r="AD13" s="531">
        <v>0</v>
      </c>
      <c r="AE13" s="532">
        <v>0</v>
      </c>
      <c r="AF13" s="534">
        <v>0</v>
      </c>
      <c r="AG13" s="363">
        <v>0</v>
      </c>
      <c r="AH13" s="364">
        <v>0</v>
      </c>
      <c r="AI13" s="527">
        <v>0</v>
      </c>
      <c r="AJ13" s="363">
        <v>3</v>
      </c>
      <c r="AK13" s="364">
        <v>0</v>
      </c>
      <c r="AL13" s="527">
        <v>3</v>
      </c>
      <c r="AM13" s="374">
        <v>0</v>
      </c>
      <c r="AN13" s="375">
        <v>6</v>
      </c>
      <c r="AO13" s="376">
        <v>6</v>
      </c>
      <c r="AP13" s="535">
        <v>0</v>
      </c>
      <c r="AQ13" s="536">
        <v>0</v>
      </c>
      <c r="AR13" s="537">
        <v>0</v>
      </c>
      <c r="AS13" s="538">
        <v>0</v>
      </c>
      <c r="AT13" s="536">
        <v>2</v>
      </c>
      <c r="AU13" s="537">
        <v>2</v>
      </c>
      <c r="AV13" s="538">
        <v>0</v>
      </c>
      <c r="AW13" s="536">
        <v>0</v>
      </c>
      <c r="AX13" s="537">
        <v>0</v>
      </c>
      <c r="AY13" s="539">
        <v>0</v>
      </c>
      <c r="AZ13" s="540">
        <v>3</v>
      </c>
      <c r="BA13" s="541">
        <v>3</v>
      </c>
      <c r="BB13" s="539">
        <v>0</v>
      </c>
      <c r="BC13" s="540">
        <v>0</v>
      </c>
      <c r="BD13" s="541">
        <v>0</v>
      </c>
      <c r="BE13" s="539">
        <v>0</v>
      </c>
      <c r="BF13" s="540">
        <v>0</v>
      </c>
      <c r="BG13" s="541">
        <v>0</v>
      </c>
      <c r="BH13" s="539">
        <v>0</v>
      </c>
      <c r="BI13" s="540">
        <v>5</v>
      </c>
      <c r="BJ13" s="542">
        <v>5</v>
      </c>
      <c r="BK13" s="543">
        <v>9</v>
      </c>
      <c r="BL13" s="532">
        <v>9</v>
      </c>
      <c r="BM13" s="544">
        <v>18</v>
      </c>
      <c r="BN13" s="543">
        <v>0</v>
      </c>
      <c r="BO13" s="532">
        <v>0</v>
      </c>
      <c r="BP13" s="544">
        <v>0</v>
      </c>
    </row>
    <row r="14" spans="1:68" ht="29.25" customHeight="1" x14ac:dyDescent="0.2">
      <c r="A14" s="515" t="s">
        <v>29</v>
      </c>
      <c r="B14" s="516">
        <v>797</v>
      </c>
      <c r="C14" s="517">
        <v>996</v>
      </c>
      <c r="D14" s="518">
        <v>1793</v>
      </c>
      <c r="E14" s="519">
        <v>48</v>
      </c>
      <c r="F14" s="520">
        <v>55</v>
      </c>
      <c r="G14" s="521">
        <v>103</v>
      </c>
      <c r="H14" s="316">
        <v>6.0225846925972393</v>
      </c>
      <c r="I14" s="317">
        <v>5.5220883534136549</v>
      </c>
      <c r="J14" s="318">
        <v>5.7445621862799783</v>
      </c>
      <c r="K14" s="522">
        <v>32</v>
      </c>
      <c r="L14" s="523">
        <v>44</v>
      </c>
      <c r="M14" s="1076">
        <v>76</v>
      </c>
      <c r="N14" s="316">
        <v>66.666666666666657</v>
      </c>
      <c r="O14" s="317">
        <v>80</v>
      </c>
      <c r="P14" s="318">
        <v>73.786407766990294</v>
      </c>
      <c r="Q14" s="524">
        <v>4</v>
      </c>
      <c r="R14" s="523">
        <v>14</v>
      </c>
      <c r="S14" s="525">
        <v>18</v>
      </c>
      <c r="T14" s="522">
        <v>0</v>
      </c>
      <c r="U14" s="523">
        <v>2</v>
      </c>
      <c r="V14" s="526">
        <v>2</v>
      </c>
      <c r="W14" s="369">
        <v>0.11154489682097045</v>
      </c>
      <c r="X14" s="528">
        <v>0</v>
      </c>
      <c r="Y14" s="529">
        <v>0</v>
      </c>
      <c r="Z14" s="530">
        <v>0</v>
      </c>
      <c r="AA14" s="531">
        <v>0</v>
      </c>
      <c r="AB14" s="532">
        <v>0</v>
      </c>
      <c r="AC14" s="533">
        <v>0</v>
      </c>
      <c r="AD14" s="531">
        <v>0</v>
      </c>
      <c r="AE14" s="532">
        <v>2</v>
      </c>
      <c r="AF14" s="534">
        <v>2</v>
      </c>
      <c r="AG14" s="363">
        <v>0</v>
      </c>
      <c r="AH14" s="364">
        <v>0</v>
      </c>
      <c r="AI14" s="527">
        <v>0</v>
      </c>
      <c r="AJ14" s="363">
        <v>26</v>
      </c>
      <c r="AK14" s="364">
        <v>22</v>
      </c>
      <c r="AL14" s="527">
        <v>48</v>
      </c>
      <c r="AM14" s="374">
        <v>2</v>
      </c>
      <c r="AN14" s="375">
        <v>6</v>
      </c>
      <c r="AO14" s="376">
        <v>8</v>
      </c>
      <c r="AP14" s="535">
        <v>26</v>
      </c>
      <c r="AQ14" s="536">
        <v>21</v>
      </c>
      <c r="AR14" s="537">
        <v>47</v>
      </c>
      <c r="AS14" s="538">
        <v>1</v>
      </c>
      <c r="AT14" s="536">
        <v>2</v>
      </c>
      <c r="AU14" s="537">
        <v>3</v>
      </c>
      <c r="AV14" s="538">
        <v>0</v>
      </c>
      <c r="AW14" s="536">
        <v>0</v>
      </c>
      <c r="AX14" s="537">
        <v>0</v>
      </c>
      <c r="AY14" s="539">
        <v>5</v>
      </c>
      <c r="AZ14" s="540">
        <v>5</v>
      </c>
      <c r="BA14" s="541">
        <v>10</v>
      </c>
      <c r="BB14" s="539">
        <v>0</v>
      </c>
      <c r="BC14" s="540">
        <v>0</v>
      </c>
      <c r="BD14" s="541">
        <v>0</v>
      </c>
      <c r="BE14" s="539">
        <v>0</v>
      </c>
      <c r="BF14" s="540">
        <v>0</v>
      </c>
      <c r="BG14" s="541">
        <v>0</v>
      </c>
      <c r="BH14" s="539">
        <v>3</v>
      </c>
      <c r="BI14" s="540">
        <v>4</v>
      </c>
      <c r="BJ14" s="542">
        <v>7</v>
      </c>
      <c r="BK14" s="543">
        <v>15</v>
      </c>
      <c r="BL14" s="532">
        <v>11</v>
      </c>
      <c r="BM14" s="544">
        <v>26</v>
      </c>
      <c r="BN14" s="543">
        <v>1</v>
      </c>
      <c r="BO14" s="532">
        <v>0</v>
      </c>
      <c r="BP14" s="544">
        <v>1</v>
      </c>
    </row>
    <row r="15" spans="1:68" ht="29.25" customHeight="1" x14ac:dyDescent="0.2">
      <c r="A15" s="515" t="s">
        <v>36</v>
      </c>
      <c r="B15" s="516">
        <v>1119</v>
      </c>
      <c r="C15" s="517">
        <v>1695</v>
      </c>
      <c r="D15" s="518">
        <v>2814</v>
      </c>
      <c r="E15" s="519">
        <v>51</v>
      </c>
      <c r="F15" s="520">
        <v>53</v>
      </c>
      <c r="G15" s="521">
        <v>104</v>
      </c>
      <c r="H15" s="316">
        <v>4.5576407506702417</v>
      </c>
      <c r="I15" s="317">
        <v>3.1268436578171093</v>
      </c>
      <c r="J15" s="318">
        <v>3.6958066808813075</v>
      </c>
      <c r="K15" s="522">
        <v>39</v>
      </c>
      <c r="L15" s="523">
        <v>48</v>
      </c>
      <c r="M15" s="1076">
        <v>87</v>
      </c>
      <c r="N15" s="316">
        <v>76.470588235294116</v>
      </c>
      <c r="O15" s="317">
        <v>90.566037735849065</v>
      </c>
      <c r="P15" s="318">
        <v>83.65384615384616</v>
      </c>
      <c r="Q15" s="524">
        <v>3</v>
      </c>
      <c r="R15" s="523">
        <v>5</v>
      </c>
      <c r="S15" s="525">
        <v>8</v>
      </c>
      <c r="T15" s="522">
        <v>2</v>
      </c>
      <c r="U15" s="523">
        <v>4</v>
      </c>
      <c r="V15" s="526">
        <v>6</v>
      </c>
      <c r="W15" s="369">
        <v>0.21321961620469082</v>
      </c>
      <c r="X15" s="528">
        <v>1</v>
      </c>
      <c r="Y15" s="529">
        <v>2</v>
      </c>
      <c r="Z15" s="530">
        <v>3</v>
      </c>
      <c r="AA15" s="531">
        <v>1</v>
      </c>
      <c r="AB15" s="532">
        <v>1</v>
      </c>
      <c r="AC15" s="533">
        <v>2</v>
      </c>
      <c r="AD15" s="531">
        <v>0</v>
      </c>
      <c r="AE15" s="532">
        <v>1</v>
      </c>
      <c r="AF15" s="534">
        <v>1</v>
      </c>
      <c r="AG15" s="363">
        <v>0</v>
      </c>
      <c r="AH15" s="364">
        <v>0</v>
      </c>
      <c r="AI15" s="527">
        <v>0</v>
      </c>
      <c r="AJ15" s="363">
        <v>24</v>
      </c>
      <c r="AK15" s="364">
        <v>24</v>
      </c>
      <c r="AL15" s="527">
        <v>48</v>
      </c>
      <c r="AM15" s="374">
        <v>10</v>
      </c>
      <c r="AN15" s="375">
        <v>15</v>
      </c>
      <c r="AO15" s="376">
        <v>25</v>
      </c>
      <c r="AP15" s="535">
        <v>23</v>
      </c>
      <c r="AQ15" s="536">
        <v>21</v>
      </c>
      <c r="AR15" s="537">
        <v>44</v>
      </c>
      <c r="AS15" s="538">
        <v>1</v>
      </c>
      <c r="AT15" s="536">
        <v>3</v>
      </c>
      <c r="AU15" s="537">
        <v>4</v>
      </c>
      <c r="AV15" s="538">
        <v>0</v>
      </c>
      <c r="AW15" s="536">
        <v>1</v>
      </c>
      <c r="AX15" s="537">
        <v>1</v>
      </c>
      <c r="AY15" s="539">
        <v>13</v>
      </c>
      <c r="AZ15" s="540">
        <v>6</v>
      </c>
      <c r="BA15" s="541">
        <v>19</v>
      </c>
      <c r="BB15" s="539">
        <v>0</v>
      </c>
      <c r="BC15" s="540">
        <v>0</v>
      </c>
      <c r="BD15" s="541">
        <v>0</v>
      </c>
      <c r="BE15" s="539">
        <v>0</v>
      </c>
      <c r="BF15" s="540">
        <v>0</v>
      </c>
      <c r="BG15" s="541">
        <v>0</v>
      </c>
      <c r="BH15" s="539">
        <v>33</v>
      </c>
      <c r="BI15" s="540">
        <v>24</v>
      </c>
      <c r="BJ15" s="542">
        <v>57</v>
      </c>
      <c r="BK15" s="543">
        <v>11</v>
      </c>
      <c r="BL15" s="532">
        <v>4</v>
      </c>
      <c r="BM15" s="544">
        <v>15</v>
      </c>
      <c r="BN15" s="543">
        <v>1</v>
      </c>
      <c r="BO15" s="532">
        <v>1</v>
      </c>
      <c r="BP15" s="544">
        <v>2</v>
      </c>
    </row>
    <row r="16" spans="1:68" ht="29.25" customHeight="1" x14ac:dyDescent="0.2">
      <c r="A16" s="515" t="s">
        <v>39</v>
      </c>
      <c r="B16" s="516">
        <v>1097</v>
      </c>
      <c r="C16" s="517">
        <v>1658</v>
      </c>
      <c r="D16" s="518">
        <v>2755</v>
      </c>
      <c r="E16" s="519">
        <v>64</v>
      </c>
      <c r="F16" s="520">
        <v>74</v>
      </c>
      <c r="G16" s="521">
        <v>138</v>
      </c>
      <c r="H16" s="316">
        <v>5.834092980856882</v>
      </c>
      <c r="I16" s="317">
        <v>4.4632086851628472</v>
      </c>
      <c r="J16" s="318">
        <v>5.0090744101633398</v>
      </c>
      <c r="K16" s="522">
        <v>45</v>
      </c>
      <c r="L16" s="523">
        <v>65</v>
      </c>
      <c r="M16" s="1076">
        <v>110</v>
      </c>
      <c r="N16" s="316">
        <v>70.3125</v>
      </c>
      <c r="O16" s="317">
        <v>87.837837837837839</v>
      </c>
      <c r="P16" s="318">
        <v>79.710144927536234</v>
      </c>
      <c r="Q16" s="524">
        <v>6</v>
      </c>
      <c r="R16" s="523">
        <v>20</v>
      </c>
      <c r="S16" s="525">
        <v>26</v>
      </c>
      <c r="T16" s="522">
        <v>4</v>
      </c>
      <c r="U16" s="523">
        <v>2</v>
      </c>
      <c r="V16" s="526">
        <v>6</v>
      </c>
      <c r="W16" s="369">
        <v>0.21778584392014522</v>
      </c>
      <c r="X16" s="528">
        <v>2</v>
      </c>
      <c r="Y16" s="529">
        <v>1</v>
      </c>
      <c r="Z16" s="530">
        <v>3</v>
      </c>
      <c r="AA16" s="531">
        <v>2</v>
      </c>
      <c r="AB16" s="532">
        <v>1</v>
      </c>
      <c r="AC16" s="533">
        <v>3</v>
      </c>
      <c r="AD16" s="531">
        <v>0</v>
      </c>
      <c r="AE16" s="532">
        <v>0</v>
      </c>
      <c r="AF16" s="534">
        <v>0</v>
      </c>
      <c r="AG16" s="363">
        <v>0</v>
      </c>
      <c r="AH16" s="364">
        <v>0</v>
      </c>
      <c r="AI16" s="527">
        <v>0</v>
      </c>
      <c r="AJ16" s="363">
        <v>22</v>
      </c>
      <c r="AK16" s="364">
        <v>24</v>
      </c>
      <c r="AL16" s="527">
        <v>46</v>
      </c>
      <c r="AM16" s="374">
        <v>13</v>
      </c>
      <c r="AN16" s="375">
        <v>19</v>
      </c>
      <c r="AO16" s="376">
        <v>32</v>
      </c>
      <c r="AP16" s="535">
        <v>22</v>
      </c>
      <c r="AQ16" s="536">
        <v>24</v>
      </c>
      <c r="AR16" s="537">
        <v>46</v>
      </c>
      <c r="AS16" s="538">
        <v>3</v>
      </c>
      <c r="AT16" s="536">
        <v>12</v>
      </c>
      <c r="AU16" s="537">
        <v>15</v>
      </c>
      <c r="AV16" s="538">
        <v>0</v>
      </c>
      <c r="AW16" s="536">
        <v>0</v>
      </c>
      <c r="AX16" s="537">
        <v>0</v>
      </c>
      <c r="AY16" s="539">
        <v>4</v>
      </c>
      <c r="AZ16" s="540">
        <v>4</v>
      </c>
      <c r="BA16" s="541">
        <v>8</v>
      </c>
      <c r="BB16" s="539">
        <v>0</v>
      </c>
      <c r="BC16" s="540">
        <v>0</v>
      </c>
      <c r="BD16" s="541">
        <v>0</v>
      </c>
      <c r="BE16" s="539">
        <v>0</v>
      </c>
      <c r="BF16" s="540">
        <v>0</v>
      </c>
      <c r="BG16" s="541">
        <v>0</v>
      </c>
      <c r="BH16" s="539">
        <v>9</v>
      </c>
      <c r="BI16" s="540">
        <v>15</v>
      </c>
      <c r="BJ16" s="542">
        <v>24</v>
      </c>
      <c r="BK16" s="543">
        <v>19</v>
      </c>
      <c r="BL16" s="532">
        <v>9</v>
      </c>
      <c r="BM16" s="544">
        <v>28</v>
      </c>
      <c r="BN16" s="543">
        <v>0</v>
      </c>
      <c r="BO16" s="532">
        <v>0</v>
      </c>
      <c r="BP16" s="544">
        <v>0</v>
      </c>
    </row>
    <row r="17" spans="1:68" s="1137" customFormat="1" ht="29.25" customHeight="1" x14ac:dyDescent="0.2">
      <c r="A17" s="546" t="s">
        <v>219</v>
      </c>
      <c r="B17" s="388">
        <v>3339</v>
      </c>
      <c r="C17" s="389">
        <v>4932</v>
      </c>
      <c r="D17" s="390">
        <v>8271</v>
      </c>
      <c r="E17" s="388">
        <v>175</v>
      </c>
      <c r="F17" s="389">
        <v>200</v>
      </c>
      <c r="G17" s="393">
        <v>375</v>
      </c>
      <c r="H17" s="1051">
        <v>5.2410901467505235</v>
      </c>
      <c r="I17" s="1052">
        <v>4.0551500405515002</v>
      </c>
      <c r="J17" s="1053">
        <v>4.5339136742836423</v>
      </c>
      <c r="K17" s="388">
        <v>119</v>
      </c>
      <c r="L17" s="389">
        <v>166</v>
      </c>
      <c r="M17" s="391">
        <v>285</v>
      </c>
      <c r="N17" s="1051">
        <v>68</v>
      </c>
      <c r="O17" s="1052">
        <v>83</v>
      </c>
      <c r="P17" s="1053">
        <v>76</v>
      </c>
      <c r="Q17" s="388">
        <v>13</v>
      </c>
      <c r="R17" s="389">
        <v>42</v>
      </c>
      <c r="S17" s="390">
        <v>55</v>
      </c>
      <c r="T17" s="388">
        <v>6</v>
      </c>
      <c r="U17" s="389">
        <v>8</v>
      </c>
      <c r="V17" s="389">
        <v>14</v>
      </c>
      <c r="W17" s="394">
        <v>0.1692661105065893</v>
      </c>
      <c r="X17" s="388">
        <v>3</v>
      </c>
      <c r="Y17" s="389">
        <v>3</v>
      </c>
      <c r="Z17" s="393">
        <v>6</v>
      </c>
      <c r="AA17" s="395">
        <v>3</v>
      </c>
      <c r="AB17" s="389">
        <v>2</v>
      </c>
      <c r="AC17" s="391">
        <v>5</v>
      </c>
      <c r="AD17" s="395">
        <v>0</v>
      </c>
      <c r="AE17" s="389">
        <v>3</v>
      </c>
      <c r="AF17" s="390">
        <v>3</v>
      </c>
      <c r="AG17" s="388">
        <v>0</v>
      </c>
      <c r="AH17" s="389">
        <v>0</v>
      </c>
      <c r="AI17" s="390">
        <v>0</v>
      </c>
      <c r="AJ17" s="388">
        <v>75</v>
      </c>
      <c r="AK17" s="389">
        <v>70</v>
      </c>
      <c r="AL17" s="390">
        <v>145</v>
      </c>
      <c r="AM17" s="388">
        <v>25</v>
      </c>
      <c r="AN17" s="389">
        <v>46</v>
      </c>
      <c r="AO17" s="390">
        <v>71</v>
      </c>
      <c r="AP17" s="388">
        <v>71</v>
      </c>
      <c r="AQ17" s="389">
        <v>66</v>
      </c>
      <c r="AR17" s="393">
        <v>137</v>
      </c>
      <c r="AS17" s="395">
        <v>5</v>
      </c>
      <c r="AT17" s="389">
        <v>19</v>
      </c>
      <c r="AU17" s="393">
        <v>24</v>
      </c>
      <c r="AV17" s="395">
        <v>0</v>
      </c>
      <c r="AW17" s="389">
        <v>1</v>
      </c>
      <c r="AX17" s="393">
        <v>1</v>
      </c>
      <c r="AY17" s="395">
        <v>22</v>
      </c>
      <c r="AZ17" s="389">
        <v>18</v>
      </c>
      <c r="BA17" s="393">
        <v>40</v>
      </c>
      <c r="BB17" s="395">
        <v>0</v>
      </c>
      <c r="BC17" s="389">
        <v>0</v>
      </c>
      <c r="BD17" s="393">
        <v>0</v>
      </c>
      <c r="BE17" s="395">
        <v>0</v>
      </c>
      <c r="BF17" s="389">
        <v>0</v>
      </c>
      <c r="BG17" s="393">
        <v>0</v>
      </c>
      <c r="BH17" s="395">
        <v>45</v>
      </c>
      <c r="BI17" s="389">
        <v>48</v>
      </c>
      <c r="BJ17" s="390">
        <v>93</v>
      </c>
      <c r="BK17" s="388">
        <v>54</v>
      </c>
      <c r="BL17" s="389">
        <v>33</v>
      </c>
      <c r="BM17" s="390">
        <v>87</v>
      </c>
      <c r="BN17" s="388">
        <v>2</v>
      </c>
      <c r="BO17" s="389">
        <v>1</v>
      </c>
      <c r="BP17" s="390">
        <v>3</v>
      </c>
    </row>
    <row r="18" spans="1:68" ht="29.25" customHeight="1" x14ac:dyDescent="0.2">
      <c r="A18" s="515" t="s">
        <v>32</v>
      </c>
      <c r="B18" s="516">
        <v>1724</v>
      </c>
      <c r="C18" s="517">
        <v>2849</v>
      </c>
      <c r="D18" s="518">
        <v>4573</v>
      </c>
      <c r="E18" s="519">
        <v>164</v>
      </c>
      <c r="F18" s="520">
        <v>137</v>
      </c>
      <c r="G18" s="521">
        <v>301</v>
      </c>
      <c r="H18" s="316">
        <v>9.5127610208816709</v>
      </c>
      <c r="I18" s="317">
        <v>4.8087048087048085</v>
      </c>
      <c r="J18" s="318">
        <v>6.5821123988628907</v>
      </c>
      <c r="K18" s="522">
        <v>146</v>
      </c>
      <c r="L18" s="523">
        <v>118</v>
      </c>
      <c r="M18" s="1076">
        <v>264</v>
      </c>
      <c r="N18" s="316">
        <v>89.024390243902445</v>
      </c>
      <c r="O18" s="317">
        <v>86.131386861313857</v>
      </c>
      <c r="P18" s="318">
        <v>87.707641196013284</v>
      </c>
      <c r="Q18" s="524">
        <v>21</v>
      </c>
      <c r="R18" s="523">
        <v>40</v>
      </c>
      <c r="S18" s="525">
        <v>61</v>
      </c>
      <c r="T18" s="522">
        <v>8</v>
      </c>
      <c r="U18" s="523">
        <v>2</v>
      </c>
      <c r="V18" s="526">
        <v>10</v>
      </c>
      <c r="W18" s="369">
        <v>0.21867483052700631</v>
      </c>
      <c r="X18" s="528">
        <v>7</v>
      </c>
      <c r="Y18" s="529">
        <v>2</v>
      </c>
      <c r="Z18" s="530">
        <v>9</v>
      </c>
      <c r="AA18" s="531">
        <v>1</v>
      </c>
      <c r="AB18" s="532">
        <v>0</v>
      </c>
      <c r="AC18" s="533">
        <v>1</v>
      </c>
      <c r="AD18" s="531">
        <v>0</v>
      </c>
      <c r="AE18" s="532">
        <v>0</v>
      </c>
      <c r="AF18" s="534">
        <v>0</v>
      </c>
      <c r="AG18" s="363">
        <v>0</v>
      </c>
      <c r="AH18" s="364">
        <v>0</v>
      </c>
      <c r="AI18" s="527">
        <v>0</v>
      </c>
      <c r="AJ18" s="363">
        <v>89</v>
      </c>
      <c r="AK18" s="364">
        <v>52</v>
      </c>
      <c r="AL18" s="527">
        <v>141</v>
      </c>
      <c r="AM18" s="374">
        <v>28</v>
      </c>
      <c r="AN18" s="375">
        <v>24</v>
      </c>
      <c r="AO18" s="376">
        <v>52</v>
      </c>
      <c r="AP18" s="535">
        <v>89</v>
      </c>
      <c r="AQ18" s="536">
        <v>52</v>
      </c>
      <c r="AR18" s="537">
        <v>141</v>
      </c>
      <c r="AS18" s="538">
        <v>16</v>
      </c>
      <c r="AT18" s="536">
        <v>10</v>
      </c>
      <c r="AU18" s="537">
        <v>26</v>
      </c>
      <c r="AV18" s="538">
        <v>1</v>
      </c>
      <c r="AW18" s="536">
        <v>2</v>
      </c>
      <c r="AX18" s="537">
        <v>3</v>
      </c>
      <c r="AY18" s="539">
        <v>16</v>
      </c>
      <c r="AZ18" s="540">
        <v>14</v>
      </c>
      <c r="BA18" s="541">
        <v>30</v>
      </c>
      <c r="BB18" s="539">
        <v>2</v>
      </c>
      <c r="BC18" s="540">
        <v>0</v>
      </c>
      <c r="BD18" s="541">
        <v>2</v>
      </c>
      <c r="BE18" s="539">
        <v>0</v>
      </c>
      <c r="BF18" s="540">
        <v>0</v>
      </c>
      <c r="BG18" s="541">
        <v>0</v>
      </c>
      <c r="BH18" s="539">
        <v>10</v>
      </c>
      <c r="BI18" s="540">
        <v>10</v>
      </c>
      <c r="BJ18" s="542">
        <v>20</v>
      </c>
      <c r="BK18" s="543">
        <v>16</v>
      </c>
      <c r="BL18" s="532">
        <v>15</v>
      </c>
      <c r="BM18" s="544">
        <v>31</v>
      </c>
      <c r="BN18" s="543">
        <v>2</v>
      </c>
      <c r="BO18" s="532">
        <v>4</v>
      </c>
      <c r="BP18" s="544">
        <v>6</v>
      </c>
    </row>
    <row r="19" spans="1:68" ht="29.25" customHeight="1" x14ac:dyDescent="0.2">
      <c r="A19" s="515" t="s">
        <v>43</v>
      </c>
      <c r="B19" s="516">
        <v>607</v>
      </c>
      <c r="C19" s="517">
        <v>872</v>
      </c>
      <c r="D19" s="518">
        <v>1479</v>
      </c>
      <c r="E19" s="519">
        <v>44</v>
      </c>
      <c r="F19" s="520">
        <v>45</v>
      </c>
      <c r="G19" s="521">
        <v>89</v>
      </c>
      <c r="H19" s="316">
        <v>7.2487644151565069</v>
      </c>
      <c r="I19" s="317">
        <v>5.1605504587155968</v>
      </c>
      <c r="J19" s="318">
        <v>6.0175794455713323</v>
      </c>
      <c r="K19" s="522">
        <v>36</v>
      </c>
      <c r="L19" s="523">
        <v>39</v>
      </c>
      <c r="M19" s="1076">
        <v>75</v>
      </c>
      <c r="N19" s="316">
        <v>81.818181818181827</v>
      </c>
      <c r="O19" s="317">
        <v>86.666666666666671</v>
      </c>
      <c r="P19" s="318">
        <v>84.269662921348313</v>
      </c>
      <c r="Q19" s="524">
        <v>8</v>
      </c>
      <c r="R19" s="523">
        <v>10</v>
      </c>
      <c r="S19" s="525">
        <v>18</v>
      </c>
      <c r="T19" s="522">
        <v>0</v>
      </c>
      <c r="U19" s="523">
        <v>1</v>
      </c>
      <c r="V19" s="526">
        <v>1</v>
      </c>
      <c r="W19" s="369">
        <v>6.7613252197430695E-2</v>
      </c>
      <c r="X19" s="528">
        <v>0</v>
      </c>
      <c r="Y19" s="529">
        <v>1</v>
      </c>
      <c r="Z19" s="530">
        <v>1</v>
      </c>
      <c r="AA19" s="531">
        <v>0</v>
      </c>
      <c r="AB19" s="532">
        <v>0</v>
      </c>
      <c r="AC19" s="533">
        <v>0</v>
      </c>
      <c r="AD19" s="531">
        <v>0</v>
      </c>
      <c r="AE19" s="532">
        <v>0</v>
      </c>
      <c r="AF19" s="534">
        <v>0</v>
      </c>
      <c r="AG19" s="363">
        <v>0</v>
      </c>
      <c r="AH19" s="364">
        <v>0</v>
      </c>
      <c r="AI19" s="527">
        <v>0</v>
      </c>
      <c r="AJ19" s="363">
        <v>22</v>
      </c>
      <c r="AK19" s="364">
        <v>22</v>
      </c>
      <c r="AL19" s="527">
        <v>44</v>
      </c>
      <c r="AM19" s="374">
        <v>6</v>
      </c>
      <c r="AN19" s="375">
        <v>6</v>
      </c>
      <c r="AO19" s="376">
        <v>12</v>
      </c>
      <c r="AP19" s="535">
        <v>18</v>
      </c>
      <c r="AQ19" s="536">
        <v>19</v>
      </c>
      <c r="AR19" s="537">
        <v>37</v>
      </c>
      <c r="AS19" s="538">
        <v>5</v>
      </c>
      <c r="AT19" s="536">
        <v>3</v>
      </c>
      <c r="AU19" s="537">
        <v>8</v>
      </c>
      <c r="AV19" s="538">
        <v>0</v>
      </c>
      <c r="AW19" s="536">
        <v>0</v>
      </c>
      <c r="AX19" s="537">
        <v>0</v>
      </c>
      <c r="AY19" s="539">
        <v>5</v>
      </c>
      <c r="AZ19" s="540">
        <v>6</v>
      </c>
      <c r="BA19" s="541">
        <v>11</v>
      </c>
      <c r="BB19" s="539">
        <v>0</v>
      </c>
      <c r="BC19" s="540">
        <v>0</v>
      </c>
      <c r="BD19" s="541">
        <v>0</v>
      </c>
      <c r="BE19" s="539">
        <v>0</v>
      </c>
      <c r="BF19" s="540">
        <v>0</v>
      </c>
      <c r="BG19" s="541">
        <v>0</v>
      </c>
      <c r="BH19" s="539">
        <v>2</v>
      </c>
      <c r="BI19" s="540">
        <v>2</v>
      </c>
      <c r="BJ19" s="542">
        <v>4</v>
      </c>
      <c r="BK19" s="543">
        <v>5</v>
      </c>
      <c r="BL19" s="532">
        <v>4</v>
      </c>
      <c r="BM19" s="544">
        <v>9</v>
      </c>
      <c r="BN19" s="543">
        <v>3</v>
      </c>
      <c r="BO19" s="532">
        <v>2</v>
      </c>
      <c r="BP19" s="544">
        <v>5</v>
      </c>
    </row>
    <row r="20" spans="1:68" s="1137" customFormat="1" ht="29.25" customHeight="1" x14ac:dyDescent="0.2">
      <c r="A20" s="546" t="s">
        <v>220</v>
      </c>
      <c r="B20" s="388">
        <v>2331</v>
      </c>
      <c r="C20" s="389">
        <v>3721</v>
      </c>
      <c r="D20" s="390">
        <v>6052</v>
      </c>
      <c r="E20" s="388">
        <v>208</v>
      </c>
      <c r="F20" s="389">
        <v>182</v>
      </c>
      <c r="G20" s="393">
        <v>390</v>
      </c>
      <c r="H20" s="1051">
        <v>8.9232089232089233</v>
      </c>
      <c r="I20" s="1052">
        <v>4.8911582907820481</v>
      </c>
      <c r="J20" s="1053">
        <v>6.4441506939854589</v>
      </c>
      <c r="K20" s="388">
        <v>182</v>
      </c>
      <c r="L20" s="389">
        <v>157</v>
      </c>
      <c r="M20" s="391">
        <v>339</v>
      </c>
      <c r="N20" s="1051">
        <v>87.5</v>
      </c>
      <c r="O20" s="1052">
        <v>86.263736263736263</v>
      </c>
      <c r="P20" s="1053">
        <v>86.92307692307692</v>
      </c>
      <c r="Q20" s="388">
        <v>29</v>
      </c>
      <c r="R20" s="389">
        <v>50</v>
      </c>
      <c r="S20" s="390">
        <v>79</v>
      </c>
      <c r="T20" s="388">
        <v>8</v>
      </c>
      <c r="U20" s="389">
        <v>3</v>
      </c>
      <c r="V20" s="389">
        <v>11</v>
      </c>
      <c r="W20" s="394">
        <v>0.18175809649702579</v>
      </c>
      <c r="X20" s="388">
        <v>7</v>
      </c>
      <c r="Y20" s="389">
        <v>3</v>
      </c>
      <c r="Z20" s="393">
        <v>10</v>
      </c>
      <c r="AA20" s="395">
        <v>1</v>
      </c>
      <c r="AB20" s="389">
        <v>0</v>
      </c>
      <c r="AC20" s="391">
        <v>1</v>
      </c>
      <c r="AD20" s="395">
        <v>0</v>
      </c>
      <c r="AE20" s="389">
        <v>0</v>
      </c>
      <c r="AF20" s="390">
        <v>0</v>
      </c>
      <c r="AG20" s="388">
        <v>0</v>
      </c>
      <c r="AH20" s="389">
        <v>0</v>
      </c>
      <c r="AI20" s="390">
        <v>0</v>
      </c>
      <c r="AJ20" s="388">
        <v>111</v>
      </c>
      <c r="AK20" s="389">
        <v>74</v>
      </c>
      <c r="AL20" s="390">
        <v>185</v>
      </c>
      <c r="AM20" s="388">
        <v>34</v>
      </c>
      <c r="AN20" s="389">
        <v>30</v>
      </c>
      <c r="AO20" s="390">
        <v>64</v>
      </c>
      <c r="AP20" s="388">
        <v>107</v>
      </c>
      <c r="AQ20" s="389">
        <v>71</v>
      </c>
      <c r="AR20" s="393">
        <v>178</v>
      </c>
      <c r="AS20" s="395">
        <v>21</v>
      </c>
      <c r="AT20" s="389">
        <v>13</v>
      </c>
      <c r="AU20" s="393">
        <v>34</v>
      </c>
      <c r="AV20" s="395">
        <v>1</v>
      </c>
      <c r="AW20" s="389">
        <v>2</v>
      </c>
      <c r="AX20" s="393">
        <v>3</v>
      </c>
      <c r="AY20" s="395">
        <v>21</v>
      </c>
      <c r="AZ20" s="389">
        <v>20</v>
      </c>
      <c r="BA20" s="393">
        <v>41</v>
      </c>
      <c r="BB20" s="395">
        <v>2</v>
      </c>
      <c r="BC20" s="389">
        <v>0</v>
      </c>
      <c r="BD20" s="393">
        <v>2</v>
      </c>
      <c r="BE20" s="395">
        <v>0</v>
      </c>
      <c r="BF20" s="389">
        <v>0</v>
      </c>
      <c r="BG20" s="393">
        <v>0</v>
      </c>
      <c r="BH20" s="395">
        <v>12</v>
      </c>
      <c r="BI20" s="389">
        <v>12</v>
      </c>
      <c r="BJ20" s="390">
        <v>24</v>
      </c>
      <c r="BK20" s="388">
        <v>21</v>
      </c>
      <c r="BL20" s="389">
        <v>19</v>
      </c>
      <c r="BM20" s="390">
        <v>40</v>
      </c>
      <c r="BN20" s="388">
        <v>5</v>
      </c>
      <c r="BO20" s="389">
        <v>6</v>
      </c>
      <c r="BP20" s="390">
        <v>11</v>
      </c>
    </row>
    <row r="21" spans="1:68" ht="29.25" customHeight="1" x14ac:dyDescent="0.2">
      <c r="A21" s="515" t="s">
        <v>27</v>
      </c>
      <c r="B21" s="516">
        <v>545</v>
      </c>
      <c r="C21" s="517">
        <v>725</v>
      </c>
      <c r="D21" s="518">
        <v>1270</v>
      </c>
      <c r="E21" s="519">
        <v>34</v>
      </c>
      <c r="F21" s="520">
        <v>40</v>
      </c>
      <c r="G21" s="521">
        <v>74</v>
      </c>
      <c r="H21" s="316">
        <v>6.238532110091743</v>
      </c>
      <c r="I21" s="317">
        <v>5.5172413793103452</v>
      </c>
      <c r="J21" s="318">
        <v>5.8267716535433074</v>
      </c>
      <c r="K21" s="522">
        <v>23</v>
      </c>
      <c r="L21" s="523">
        <v>34</v>
      </c>
      <c r="M21" s="1076">
        <v>57</v>
      </c>
      <c r="N21" s="316">
        <v>67.64705882352942</v>
      </c>
      <c r="O21" s="317">
        <v>85</v>
      </c>
      <c r="P21" s="318">
        <v>77.027027027027032</v>
      </c>
      <c r="Q21" s="524">
        <v>3</v>
      </c>
      <c r="R21" s="523">
        <v>7</v>
      </c>
      <c r="S21" s="525">
        <v>10</v>
      </c>
      <c r="T21" s="522">
        <v>0</v>
      </c>
      <c r="U21" s="523">
        <v>1</v>
      </c>
      <c r="V21" s="526">
        <v>1</v>
      </c>
      <c r="W21" s="369">
        <v>7.874015748031496E-2</v>
      </c>
      <c r="X21" s="528">
        <v>0</v>
      </c>
      <c r="Y21" s="529">
        <v>0</v>
      </c>
      <c r="Z21" s="530">
        <v>0</v>
      </c>
      <c r="AA21" s="531">
        <v>0</v>
      </c>
      <c r="AB21" s="532">
        <v>1</v>
      </c>
      <c r="AC21" s="533">
        <v>1</v>
      </c>
      <c r="AD21" s="531">
        <v>0</v>
      </c>
      <c r="AE21" s="532">
        <v>0</v>
      </c>
      <c r="AF21" s="534">
        <v>0</v>
      </c>
      <c r="AG21" s="363">
        <v>0</v>
      </c>
      <c r="AH21" s="364">
        <v>0</v>
      </c>
      <c r="AI21" s="527">
        <v>0</v>
      </c>
      <c r="AJ21" s="363">
        <v>15</v>
      </c>
      <c r="AK21" s="364">
        <v>15</v>
      </c>
      <c r="AL21" s="527">
        <v>30</v>
      </c>
      <c r="AM21" s="374">
        <v>5</v>
      </c>
      <c r="AN21" s="375">
        <v>11</v>
      </c>
      <c r="AO21" s="376">
        <v>16</v>
      </c>
      <c r="AP21" s="535">
        <v>12</v>
      </c>
      <c r="AQ21" s="536">
        <v>13</v>
      </c>
      <c r="AR21" s="537">
        <v>25</v>
      </c>
      <c r="AS21" s="538">
        <v>0</v>
      </c>
      <c r="AT21" s="536">
        <v>0</v>
      </c>
      <c r="AU21" s="537">
        <v>0</v>
      </c>
      <c r="AV21" s="538">
        <v>0</v>
      </c>
      <c r="AW21" s="536">
        <v>0</v>
      </c>
      <c r="AX21" s="537">
        <v>0</v>
      </c>
      <c r="AY21" s="539">
        <v>2</v>
      </c>
      <c r="AZ21" s="540">
        <v>3</v>
      </c>
      <c r="BA21" s="541">
        <v>5</v>
      </c>
      <c r="BB21" s="539">
        <v>0</v>
      </c>
      <c r="BC21" s="540">
        <v>0</v>
      </c>
      <c r="BD21" s="541">
        <v>0</v>
      </c>
      <c r="BE21" s="539">
        <v>0</v>
      </c>
      <c r="BF21" s="540">
        <v>0</v>
      </c>
      <c r="BG21" s="541">
        <v>0</v>
      </c>
      <c r="BH21" s="539">
        <v>3</v>
      </c>
      <c r="BI21" s="540">
        <v>8</v>
      </c>
      <c r="BJ21" s="542">
        <v>11</v>
      </c>
      <c r="BK21" s="543">
        <v>0</v>
      </c>
      <c r="BL21" s="532">
        <v>1</v>
      </c>
      <c r="BM21" s="544">
        <v>1</v>
      </c>
      <c r="BN21" s="543">
        <v>11</v>
      </c>
      <c r="BO21" s="532">
        <v>5</v>
      </c>
      <c r="BP21" s="544">
        <v>16</v>
      </c>
    </row>
    <row r="22" spans="1:68" ht="29.25" customHeight="1" x14ac:dyDescent="0.2">
      <c r="A22" s="515" t="s">
        <v>28</v>
      </c>
      <c r="B22" s="516">
        <v>1566</v>
      </c>
      <c r="C22" s="517">
        <v>2332</v>
      </c>
      <c r="D22" s="518">
        <v>3898</v>
      </c>
      <c r="E22" s="519">
        <v>102</v>
      </c>
      <c r="F22" s="520">
        <v>102</v>
      </c>
      <c r="G22" s="521">
        <v>204</v>
      </c>
      <c r="H22" s="316">
        <v>6.5134099616858236</v>
      </c>
      <c r="I22" s="317">
        <v>4.3739279588336188</v>
      </c>
      <c r="J22" s="318">
        <v>5.2334530528476142</v>
      </c>
      <c r="K22" s="522">
        <v>90</v>
      </c>
      <c r="L22" s="523">
        <v>88</v>
      </c>
      <c r="M22" s="1076">
        <v>178</v>
      </c>
      <c r="N22" s="316">
        <v>88.235294117647058</v>
      </c>
      <c r="O22" s="317">
        <v>86.274509803921575</v>
      </c>
      <c r="P22" s="318">
        <v>87.254901960784309</v>
      </c>
      <c r="Q22" s="524">
        <v>10</v>
      </c>
      <c r="R22" s="523">
        <v>17</v>
      </c>
      <c r="S22" s="525">
        <v>27</v>
      </c>
      <c r="T22" s="522">
        <v>2</v>
      </c>
      <c r="U22" s="523">
        <v>2</v>
      </c>
      <c r="V22" s="526">
        <v>4</v>
      </c>
      <c r="W22" s="369">
        <v>0.1026167265264238</v>
      </c>
      <c r="X22" s="528">
        <v>2</v>
      </c>
      <c r="Y22" s="529">
        <v>2</v>
      </c>
      <c r="Z22" s="530">
        <v>4</v>
      </c>
      <c r="AA22" s="531">
        <v>0</v>
      </c>
      <c r="AB22" s="532">
        <v>0</v>
      </c>
      <c r="AC22" s="533">
        <v>0</v>
      </c>
      <c r="AD22" s="531">
        <v>0</v>
      </c>
      <c r="AE22" s="532">
        <v>0</v>
      </c>
      <c r="AF22" s="534">
        <v>0</v>
      </c>
      <c r="AG22" s="363">
        <v>0</v>
      </c>
      <c r="AH22" s="364">
        <v>0</v>
      </c>
      <c r="AI22" s="527">
        <v>0</v>
      </c>
      <c r="AJ22" s="363">
        <v>69</v>
      </c>
      <c r="AK22" s="364">
        <v>44</v>
      </c>
      <c r="AL22" s="527">
        <v>113</v>
      </c>
      <c r="AM22" s="374">
        <v>9</v>
      </c>
      <c r="AN22" s="375">
        <v>25</v>
      </c>
      <c r="AO22" s="376">
        <v>34</v>
      </c>
      <c r="AP22" s="535">
        <v>67</v>
      </c>
      <c r="AQ22" s="536">
        <v>32</v>
      </c>
      <c r="AR22" s="537">
        <v>99</v>
      </c>
      <c r="AS22" s="538">
        <v>0</v>
      </c>
      <c r="AT22" s="536">
        <v>5</v>
      </c>
      <c r="AU22" s="537">
        <v>5</v>
      </c>
      <c r="AV22" s="538">
        <v>2</v>
      </c>
      <c r="AW22" s="536">
        <v>7</v>
      </c>
      <c r="AX22" s="537">
        <v>9</v>
      </c>
      <c r="AY22" s="539">
        <v>3</v>
      </c>
      <c r="AZ22" s="540">
        <v>14</v>
      </c>
      <c r="BA22" s="541">
        <v>17</v>
      </c>
      <c r="BB22" s="539">
        <v>1</v>
      </c>
      <c r="BC22" s="540">
        <v>0</v>
      </c>
      <c r="BD22" s="541">
        <v>1</v>
      </c>
      <c r="BE22" s="539">
        <v>0</v>
      </c>
      <c r="BF22" s="540">
        <v>0</v>
      </c>
      <c r="BG22" s="541">
        <v>0</v>
      </c>
      <c r="BH22" s="539">
        <v>5</v>
      </c>
      <c r="BI22" s="540">
        <v>11</v>
      </c>
      <c r="BJ22" s="542">
        <v>16</v>
      </c>
      <c r="BK22" s="543">
        <v>11</v>
      </c>
      <c r="BL22" s="532">
        <v>12</v>
      </c>
      <c r="BM22" s="544">
        <v>23</v>
      </c>
      <c r="BN22" s="543">
        <v>1</v>
      </c>
      <c r="BO22" s="532">
        <v>2</v>
      </c>
      <c r="BP22" s="544">
        <v>3</v>
      </c>
    </row>
    <row r="23" spans="1:68" ht="29.25" customHeight="1" x14ac:dyDescent="0.2">
      <c r="A23" s="549" t="s">
        <v>44</v>
      </c>
      <c r="B23" s="550">
        <v>383</v>
      </c>
      <c r="C23" s="551">
        <v>477</v>
      </c>
      <c r="D23" s="552">
        <v>860</v>
      </c>
      <c r="E23" s="553">
        <v>25</v>
      </c>
      <c r="F23" s="554">
        <v>20</v>
      </c>
      <c r="G23" s="555">
        <v>45</v>
      </c>
      <c r="H23" s="316">
        <v>6.5274151436031342</v>
      </c>
      <c r="I23" s="317">
        <v>4.1928721174004195</v>
      </c>
      <c r="J23" s="318">
        <v>5.2325581395348841</v>
      </c>
      <c r="K23" s="556">
        <v>22</v>
      </c>
      <c r="L23" s="557">
        <v>17</v>
      </c>
      <c r="M23" s="1077">
        <v>39</v>
      </c>
      <c r="N23" s="316">
        <v>88</v>
      </c>
      <c r="O23" s="317">
        <v>85</v>
      </c>
      <c r="P23" s="318">
        <v>86.666666666666671</v>
      </c>
      <c r="Q23" s="558">
        <v>4</v>
      </c>
      <c r="R23" s="557">
        <v>4</v>
      </c>
      <c r="S23" s="559">
        <v>8</v>
      </c>
      <c r="T23" s="556">
        <v>1</v>
      </c>
      <c r="U23" s="557">
        <v>0</v>
      </c>
      <c r="V23" s="560">
        <v>1</v>
      </c>
      <c r="W23" s="369">
        <v>0.11627906976744186</v>
      </c>
      <c r="X23" s="562">
        <v>1</v>
      </c>
      <c r="Y23" s="563">
        <v>0</v>
      </c>
      <c r="Z23" s="564">
        <v>1</v>
      </c>
      <c r="AA23" s="565">
        <v>0</v>
      </c>
      <c r="AB23" s="566">
        <v>0</v>
      </c>
      <c r="AC23" s="567">
        <v>0</v>
      </c>
      <c r="AD23" s="531">
        <v>0</v>
      </c>
      <c r="AE23" s="532">
        <v>0</v>
      </c>
      <c r="AF23" s="534">
        <v>0</v>
      </c>
      <c r="AG23" s="406">
        <v>0</v>
      </c>
      <c r="AH23" s="407">
        <v>0</v>
      </c>
      <c r="AI23" s="561">
        <v>0</v>
      </c>
      <c r="AJ23" s="406">
        <v>14</v>
      </c>
      <c r="AK23" s="407">
        <v>11</v>
      </c>
      <c r="AL23" s="561">
        <v>25</v>
      </c>
      <c r="AM23" s="416">
        <v>3</v>
      </c>
      <c r="AN23" s="417">
        <v>2</v>
      </c>
      <c r="AO23" s="418">
        <v>5</v>
      </c>
      <c r="AP23" s="568">
        <v>14</v>
      </c>
      <c r="AQ23" s="569">
        <v>8</v>
      </c>
      <c r="AR23" s="570">
        <v>22</v>
      </c>
      <c r="AS23" s="571">
        <v>0</v>
      </c>
      <c r="AT23" s="569">
        <v>3</v>
      </c>
      <c r="AU23" s="570">
        <v>3</v>
      </c>
      <c r="AV23" s="571">
        <v>0</v>
      </c>
      <c r="AW23" s="569">
        <v>0</v>
      </c>
      <c r="AX23" s="570">
        <v>0</v>
      </c>
      <c r="AY23" s="572">
        <v>3</v>
      </c>
      <c r="AZ23" s="573">
        <v>2</v>
      </c>
      <c r="BA23" s="574">
        <v>5</v>
      </c>
      <c r="BB23" s="572">
        <v>0</v>
      </c>
      <c r="BC23" s="573">
        <v>0</v>
      </c>
      <c r="BD23" s="574">
        <v>0</v>
      </c>
      <c r="BE23" s="572">
        <v>0</v>
      </c>
      <c r="BF23" s="573">
        <v>0</v>
      </c>
      <c r="BG23" s="574">
        <v>0</v>
      </c>
      <c r="BH23" s="572">
        <v>0</v>
      </c>
      <c r="BI23" s="573">
        <v>0</v>
      </c>
      <c r="BJ23" s="575">
        <v>0</v>
      </c>
      <c r="BK23" s="576">
        <v>3</v>
      </c>
      <c r="BL23" s="566">
        <v>3</v>
      </c>
      <c r="BM23" s="577">
        <v>6</v>
      </c>
      <c r="BN23" s="576">
        <v>0</v>
      </c>
      <c r="BO23" s="566">
        <v>0</v>
      </c>
      <c r="BP23" s="577">
        <v>0</v>
      </c>
    </row>
    <row r="24" spans="1:68" s="1137" customFormat="1" ht="29.25" customHeight="1" x14ac:dyDescent="0.2">
      <c r="A24" s="546" t="s">
        <v>225</v>
      </c>
      <c r="B24" s="388">
        <v>2494</v>
      </c>
      <c r="C24" s="389">
        <v>3534</v>
      </c>
      <c r="D24" s="390">
        <v>6028</v>
      </c>
      <c r="E24" s="388">
        <v>161</v>
      </c>
      <c r="F24" s="389">
        <v>162</v>
      </c>
      <c r="G24" s="393">
        <v>323</v>
      </c>
      <c r="H24" s="1051">
        <v>6.4554931836407388</v>
      </c>
      <c r="I24" s="1052">
        <v>4.5840407470288627</v>
      </c>
      <c r="J24" s="1053">
        <v>5.3583278035832782</v>
      </c>
      <c r="K24" s="388">
        <v>135</v>
      </c>
      <c r="L24" s="389">
        <v>139</v>
      </c>
      <c r="M24" s="391">
        <v>274</v>
      </c>
      <c r="N24" s="1051">
        <v>83.850931677018636</v>
      </c>
      <c r="O24" s="1052">
        <v>85.802469135802468</v>
      </c>
      <c r="P24" s="1053">
        <v>84.829721362229108</v>
      </c>
      <c r="Q24" s="388">
        <v>17</v>
      </c>
      <c r="R24" s="389">
        <v>28</v>
      </c>
      <c r="S24" s="390">
        <v>45</v>
      </c>
      <c r="T24" s="388">
        <v>3</v>
      </c>
      <c r="U24" s="389">
        <v>3</v>
      </c>
      <c r="V24" s="389">
        <v>6</v>
      </c>
      <c r="W24" s="394">
        <v>9.953550099535502E-2</v>
      </c>
      <c r="X24" s="388">
        <v>3</v>
      </c>
      <c r="Y24" s="389">
        <v>2</v>
      </c>
      <c r="Z24" s="393">
        <v>5</v>
      </c>
      <c r="AA24" s="395">
        <v>0</v>
      </c>
      <c r="AB24" s="389">
        <v>1</v>
      </c>
      <c r="AC24" s="391">
        <v>1</v>
      </c>
      <c r="AD24" s="1134">
        <v>0</v>
      </c>
      <c r="AE24" s="1135">
        <v>0</v>
      </c>
      <c r="AF24" s="1136">
        <v>0</v>
      </c>
      <c r="AG24" s="388">
        <v>0</v>
      </c>
      <c r="AH24" s="389">
        <v>0</v>
      </c>
      <c r="AI24" s="390">
        <v>0</v>
      </c>
      <c r="AJ24" s="388">
        <v>98</v>
      </c>
      <c r="AK24" s="389">
        <v>70</v>
      </c>
      <c r="AL24" s="390">
        <v>168</v>
      </c>
      <c r="AM24" s="388">
        <v>17</v>
      </c>
      <c r="AN24" s="389">
        <v>38</v>
      </c>
      <c r="AO24" s="390">
        <v>55</v>
      </c>
      <c r="AP24" s="388">
        <v>93</v>
      </c>
      <c r="AQ24" s="389">
        <v>53</v>
      </c>
      <c r="AR24" s="393">
        <v>146</v>
      </c>
      <c r="AS24" s="395">
        <v>0</v>
      </c>
      <c r="AT24" s="389">
        <v>8</v>
      </c>
      <c r="AU24" s="393">
        <v>8</v>
      </c>
      <c r="AV24" s="395">
        <v>2</v>
      </c>
      <c r="AW24" s="389">
        <v>7</v>
      </c>
      <c r="AX24" s="393">
        <v>9</v>
      </c>
      <c r="AY24" s="395">
        <v>8</v>
      </c>
      <c r="AZ24" s="389">
        <v>19</v>
      </c>
      <c r="BA24" s="393">
        <v>27</v>
      </c>
      <c r="BB24" s="395">
        <v>1</v>
      </c>
      <c r="BC24" s="389">
        <v>0</v>
      </c>
      <c r="BD24" s="393">
        <v>1</v>
      </c>
      <c r="BE24" s="395">
        <v>0</v>
      </c>
      <c r="BF24" s="389">
        <v>0</v>
      </c>
      <c r="BG24" s="393">
        <v>0</v>
      </c>
      <c r="BH24" s="395">
        <v>8</v>
      </c>
      <c r="BI24" s="389">
        <v>19</v>
      </c>
      <c r="BJ24" s="390">
        <v>27</v>
      </c>
      <c r="BK24" s="388">
        <v>14</v>
      </c>
      <c r="BL24" s="389">
        <v>16</v>
      </c>
      <c r="BM24" s="390">
        <v>30</v>
      </c>
      <c r="BN24" s="388">
        <v>12</v>
      </c>
      <c r="BO24" s="389">
        <v>7</v>
      </c>
      <c r="BP24" s="390">
        <v>19</v>
      </c>
    </row>
    <row r="25" spans="1:68" ht="29.25" customHeight="1" x14ac:dyDescent="0.2">
      <c r="A25" s="515" t="s">
        <v>34</v>
      </c>
      <c r="B25" s="516">
        <v>1727</v>
      </c>
      <c r="C25" s="517">
        <v>3028</v>
      </c>
      <c r="D25" s="518">
        <v>4755</v>
      </c>
      <c r="E25" s="519">
        <v>110</v>
      </c>
      <c r="F25" s="520">
        <v>138</v>
      </c>
      <c r="G25" s="521">
        <v>248</v>
      </c>
      <c r="H25" s="316">
        <v>6.369426751592357</v>
      </c>
      <c r="I25" s="317">
        <v>4.5574636723910169</v>
      </c>
      <c r="J25" s="318">
        <v>5.215562565720294</v>
      </c>
      <c r="K25" s="522">
        <v>88</v>
      </c>
      <c r="L25" s="523">
        <v>107</v>
      </c>
      <c r="M25" s="1076">
        <v>195</v>
      </c>
      <c r="N25" s="316">
        <v>80</v>
      </c>
      <c r="O25" s="317">
        <v>77.536231884057969</v>
      </c>
      <c r="P25" s="318">
        <v>78.629032258064512</v>
      </c>
      <c r="Q25" s="524">
        <v>4</v>
      </c>
      <c r="R25" s="523">
        <v>17</v>
      </c>
      <c r="S25" s="525">
        <v>21</v>
      </c>
      <c r="T25" s="522">
        <v>0</v>
      </c>
      <c r="U25" s="523">
        <v>0</v>
      </c>
      <c r="V25" s="526">
        <v>0</v>
      </c>
      <c r="W25" s="369">
        <v>0</v>
      </c>
      <c r="X25" s="528">
        <v>0</v>
      </c>
      <c r="Y25" s="529">
        <v>0</v>
      </c>
      <c r="Z25" s="530">
        <v>0</v>
      </c>
      <c r="AA25" s="531">
        <v>0</v>
      </c>
      <c r="AB25" s="532">
        <v>0</v>
      </c>
      <c r="AC25" s="533">
        <v>0</v>
      </c>
      <c r="AD25" s="531">
        <v>0</v>
      </c>
      <c r="AE25" s="532">
        <v>0</v>
      </c>
      <c r="AF25" s="534">
        <v>0</v>
      </c>
      <c r="AG25" s="363">
        <v>0</v>
      </c>
      <c r="AH25" s="364">
        <v>0</v>
      </c>
      <c r="AI25" s="527">
        <v>0</v>
      </c>
      <c r="AJ25" s="363">
        <v>66</v>
      </c>
      <c r="AK25" s="364">
        <v>56</v>
      </c>
      <c r="AL25" s="527">
        <v>122</v>
      </c>
      <c r="AM25" s="374">
        <v>18</v>
      </c>
      <c r="AN25" s="375">
        <v>34</v>
      </c>
      <c r="AO25" s="376">
        <v>52</v>
      </c>
      <c r="AP25" s="535">
        <v>55</v>
      </c>
      <c r="AQ25" s="536">
        <v>47</v>
      </c>
      <c r="AR25" s="537">
        <v>102</v>
      </c>
      <c r="AS25" s="538">
        <v>7</v>
      </c>
      <c r="AT25" s="536">
        <v>6</v>
      </c>
      <c r="AU25" s="537">
        <v>13</v>
      </c>
      <c r="AV25" s="538">
        <v>4</v>
      </c>
      <c r="AW25" s="536">
        <v>3</v>
      </c>
      <c r="AX25" s="537">
        <v>7</v>
      </c>
      <c r="AY25" s="539">
        <v>9</v>
      </c>
      <c r="AZ25" s="540">
        <v>12</v>
      </c>
      <c r="BA25" s="541">
        <v>21</v>
      </c>
      <c r="BB25" s="539">
        <v>1</v>
      </c>
      <c r="BC25" s="540">
        <v>0</v>
      </c>
      <c r="BD25" s="541">
        <v>1</v>
      </c>
      <c r="BE25" s="539">
        <v>0</v>
      </c>
      <c r="BF25" s="540">
        <v>0</v>
      </c>
      <c r="BG25" s="541">
        <v>0</v>
      </c>
      <c r="BH25" s="539">
        <v>8</v>
      </c>
      <c r="BI25" s="540">
        <v>22</v>
      </c>
      <c r="BJ25" s="542">
        <v>30</v>
      </c>
      <c r="BK25" s="543">
        <v>7</v>
      </c>
      <c r="BL25" s="532">
        <v>17</v>
      </c>
      <c r="BM25" s="544">
        <v>24</v>
      </c>
      <c r="BN25" s="543">
        <v>15</v>
      </c>
      <c r="BO25" s="532">
        <v>14</v>
      </c>
      <c r="BP25" s="544">
        <v>29</v>
      </c>
    </row>
    <row r="26" spans="1:68" ht="29.25" customHeight="1" x14ac:dyDescent="0.2">
      <c r="A26" s="515" t="s">
        <v>68</v>
      </c>
      <c r="B26" s="516">
        <v>382</v>
      </c>
      <c r="C26" s="517">
        <v>630</v>
      </c>
      <c r="D26" s="518">
        <v>1012</v>
      </c>
      <c r="E26" s="519">
        <v>37</v>
      </c>
      <c r="F26" s="520">
        <v>29</v>
      </c>
      <c r="G26" s="521">
        <v>66</v>
      </c>
      <c r="H26" s="316">
        <v>9.6858638743455501</v>
      </c>
      <c r="I26" s="317">
        <v>4.6031746031746037</v>
      </c>
      <c r="J26" s="318">
        <v>6.5217391304347823</v>
      </c>
      <c r="K26" s="522">
        <v>31</v>
      </c>
      <c r="L26" s="523">
        <v>26</v>
      </c>
      <c r="M26" s="1076">
        <v>57</v>
      </c>
      <c r="N26" s="316">
        <v>83.78378378378379</v>
      </c>
      <c r="O26" s="317">
        <v>89.65517241379311</v>
      </c>
      <c r="P26" s="318">
        <v>86.36363636363636</v>
      </c>
      <c r="Q26" s="524">
        <v>3</v>
      </c>
      <c r="R26" s="523">
        <v>5</v>
      </c>
      <c r="S26" s="525">
        <v>8</v>
      </c>
      <c r="T26" s="522">
        <v>0</v>
      </c>
      <c r="U26" s="523">
        <v>0</v>
      </c>
      <c r="V26" s="526">
        <v>0</v>
      </c>
      <c r="W26" s="369">
        <v>0</v>
      </c>
      <c r="X26" s="528">
        <v>0</v>
      </c>
      <c r="Y26" s="529">
        <v>0</v>
      </c>
      <c r="Z26" s="530">
        <v>0</v>
      </c>
      <c r="AA26" s="531">
        <v>0</v>
      </c>
      <c r="AB26" s="532">
        <v>0</v>
      </c>
      <c r="AC26" s="533">
        <v>0</v>
      </c>
      <c r="AD26" s="531">
        <v>0</v>
      </c>
      <c r="AE26" s="532">
        <v>0</v>
      </c>
      <c r="AF26" s="534">
        <v>0</v>
      </c>
      <c r="AG26" s="363">
        <v>0</v>
      </c>
      <c r="AH26" s="364">
        <v>0</v>
      </c>
      <c r="AI26" s="527">
        <v>0</v>
      </c>
      <c r="AJ26" s="363">
        <v>19</v>
      </c>
      <c r="AK26" s="364">
        <v>8</v>
      </c>
      <c r="AL26" s="527">
        <v>27</v>
      </c>
      <c r="AM26" s="374">
        <v>9</v>
      </c>
      <c r="AN26" s="375">
        <v>13</v>
      </c>
      <c r="AO26" s="376">
        <v>22</v>
      </c>
      <c r="AP26" s="535">
        <v>27</v>
      </c>
      <c r="AQ26" s="536">
        <v>10</v>
      </c>
      <c r="AR26" s="537">
        <v>37</v>
      </c>
      <c r="AS26" s="538">
        <v>4</v>
      </c>
      <c r="AT26" s="536">
        <v>6</v>
      </c>
      <c r="AU26" s="537">
        <v>10</v>
      </c>
      <c r="AV26" s="538">
        <v>0</v>
      </c>
      <c r="AW26" s="536">
        <v>0</v>
      </c>
      <c r="AX26" s="537">
        <v>0</v>
      </c>
      <c r="AY26" s="539">
        <v>7</v>
      </c>
      <c r="AZ26" s="540">
        <v>6</v>
      </c>
      <c r="BA26" s="541">
        <v>13</v>
      </c>
      <c r="BB26" s="539">
        <v>0</v>
      </c>
      <c r="BC26" s="540">
        <v>0</v>
      </c>
      <c r="BD26" s="541">
        <v>0</v>
      </c>
      <c r="BE26" s="539">
        <v>0</v>
      </c>
      <c r="BF26" s="540">
        <v>0</v>
      </c>
      <c r="BG26" s="541">
        <v>0</v>
      </c>
      <c r="BH26" s="539">
        <v>8</v>
      </c>
      <c r="BI26" s="540">
        <v>9</v>
      </c>
      <c r="BJ26" s="542">
        <v>17</v>
      </c>
      <c r="BK26" s="543">
        <v>0</v>
      </c>
      <c r="BL26" s="532">
        <v>0</v>
      </c>
      <c r="BM26" s="544">
        <v>0</v>
      </c>
      <c r="BN26" s="543">
        <v>6</v>
      </c>
      <c r="BO26" s="532">
        <v>3</v>
      </c>
      <c r="BP26" s="544">
        <v>9</v>
      </c>
    </row>
    <row r="27" spans="1:68" ht="29.25" customHeight="1" x14ac:dyDescent="0.2">
      <c r="A27" s="515" t="s">
        <v>40</v>
      </c>
      <c r="B27" s="516">
        <v>948</v>
      </c>
      <c r="C27" s="517">
        <v>2210</v>
      </c>
      <c r="D27" s="518">
        <v>3158</v>
      </c>
      <c r="E27" s="519">
        <v>58</v>
      </c>
      <c r="F27" s="520">
        <v>105</v>
      </c>
      <c r="G27" s="521">
        <v>163</v>
      </c>
      <c r="H27" s="316">
        <v>6.1181434599156121</v>
      </c>
      <c r="I27" s="317">
        <v>4.751131221719457</v>
      </c>
      <c r="J27" s="318">
        <v>5.1614946168461051</v>
      </c>
      <c r="K27" s="522">
        <v>53</v>
      </c>
      <c r="L27" s="523">
        <v>92</v>
      </c>
      <c r="M27" s="1076">
        <v>145</v>
      </c>
      <c r="N27" s="316">
        <v>91.379310344827587</v>
      </c>
      <c r="O27" s="317">
        <v>87.61904761904762</v>
      </c>
      <c r="P27" s="318">
        <v>88.957055214723923</v>
      </c>
      <c r="Q27" s="524">
        <v>7</v>
      </c>
      <c r="R27" s="523">
        <v>26</v>
      </c>
      <c r="S27" s="525">
        <v>33</v>
      </c>
      <c r="T27" s="522">
        <v>0</v>
      </c>
      <c r="U27" s="523">
        <v>1</v>
      </c>
      <c r="V27" s="526">
        <v>1</v>
      </c>
      <c r="W27" s="369">
        <v>3.1665611146295125E-2</v>
      </c>
      <c r="X27" s="528">
        <v>0</v>
      </c>
      <c r="Y27" s="529">
        <v>1</v>
      </c>
      <c r="Z27" s="530">
        <v>1</v>
      </c>
      <c r="AA27" s="531">
        <v>0</v>
      </c>
      <c r="AB27" s="532">
        <v>0</v>
      </c>
      <c r="AC27" s="533">
        <v>0</v>
      </c>
      <c r="AD27" s="531">
        <v>0</v>
      </c>
      <c r="AE27" s="532">
        <v>0</v>
      </c>
      <c r="AF27" s="534">
        <v>0</v>
      </c>
      <c r="AG27" s="363">
        <v>0</v>
      </c>
      <c r="AH27" s="364">
        <v>0</v>
      </c>
      <c r="AI27" s="527">
        <v>0</v>
      </c>
      <c r="AJ27" s="363">
        <v>33</v>
      </c>
      <c r="AK27" s="364">
        <v>42</v>
      </c>
      <c r="AL27" s="527">
        <v>75</v>
      </c>
      <c r="AM27" s="374">
        <v>13</v>
      </c>
      <c r="AN27" s="375">
        <v>23</v>
      </c>
      <c r="AO27" s="376">
        <v>36</v>
      </c>
      <c r="AP27" s="535">
        <v>24</v>
      </c>
      <c r="AQ27" s="536">
        <v>33</v>
      </c>
      <c r="AR27" s="537">
        <v>57</v>
      </c>
      <c r="AS27" s="538">
        <v>7</v>
      </c>
      <c r="AT27" s="536">
        <v>9</v>
      </c>
      <c r="AU27" s="537">
        <v>16</v>
      </c>
      <c r="AV27" s="538">
        <v>2</v>
      </c>
      <c r="AW27" s="536">
        <v>0</v>
      </c>
      <c r="AX27" s="537">
        <v>2</v>
      </c>
      <c r="AY27" s="539">
        <v>6</v>
      </c>
      <c r="AZ27" s="540">
        <v>14</v>
      </c>
      <c r="BA27" s="541">
        <v>20</v>
      </c>
      <c r="BB27" s="539">
        <v>0</v>
      </c>
      <c r="BC27" s="540">
        <v>0</v>
      </c>
      <c r="BD27" s="541">
        <v>0</v>
      </c>
      <c r="BE27" s="539">
        <v>1</v>
      </c>
      <c r="BF27" s="540">
        <v>0</v>
      </c>
      <c r="BG27" s="541">
        <v>1</v>
      </c>
      <c r="BH27" s="539">
        <v>6</v>
      </c>
      <c r="BI27" s="540">
        <v>9</v>
      </c>
      <c r="BJ27" s="542">
        <v>15</v>
      </c>
      <c r="BK27" s="543">
        <v>5</v>
      </c>
      <c r="BL27" s="532">
        <v>8</v>
      </c>
      <c r="BM27" s="544">
        <v>13</v>
      </c>
      <c r="BN27" s="543">
        <v>0</v>
      </c>
      <c r="BO27" s="532">
        <v>5</v>
      </c>
      <c r="BP27" s="544">
        <v>5</v>
      </c>
    </row>
    <row r="28" spans="1:68" ht="29.25" customHeight="1" x14ac:dyDescent="0.2">
      <c r="A28" s="515" t="s">
        <v>70</v>
      </c>
      <c r="B28" s="516">
        <v>241</v>
      </c>
      <c r="C28" s="517">
        <v>388</v>
      </c>
      <c r="D28" s="518">
        <v>629</v>
      </c>
      <c r="E28" s="519">
        <v>20</v>
      </c>
      <c r="F28" s="520">
        <v>21</v>
      </c>
      <c r="G28" s="521">
        <v>41</v>
      </c>
      <c r="H28" s="316">
        <v>8.2987551867219906</v>
      </c>
      <c r="I28" s="317">
        <v>5.4123711340206189</v>
      </c>
      <c r="J28" s="318">
        <v>6.5182829888712241</v>
      </c>
      <c r="K28" s="522">
        <v>19</v>
      </c>
      <c r="L28" s="523">
        <v>18</v>
      </c>
      <c r="M28" s="1076">
        <v>37</v>
      </c>
      <c r="N28" s="316">
        <v>95</v>
      </c>
      <c r="O28" s="317">
        <v>85.714285714285708</v>
      </c>
      <c r="P28" s="318">
        <v>90.243902439024396</v>
      </c>
      <c r="Q28" s="524">
        <v>4</v>
      </c>
      <c r="R28" s="523">
        <v>7</v>
      </c>
      <c r="S28" s="525">
        <v>11</v>
      </c>
      <c r="T28" s="522">
        <v>0</v>
      </c>
      <c r="U28" s="523">
        <v>0</v>
      </c>
      <c r="V28" s="526">
        <v>0</v>
      </c>
      <c r="W28" s="369">
        <v>0</v>
      </c>
      <c r="X28" s="528">
        <v>0</v>
      </c>
      <c r="Y28" s="529">
        <v>0</v>
      </c>
      <c r="Z28" s="530">
        <v>0</v>
      </c>
      <c r="AA28" s="531">
        <v>0</v>
      </c>
      <c r="AB28" s="532">
        <v>0</v>
      </c>
      <c r="AC28" s="533">
        <v>0</v>
      </c>
      <c r="AD28" s="531">
        <v>0</v>
      </c>
      <c r="AE28" s="532">
        <v>0</v>
      </c>
      <c r="AF28" s="534">
        <v>0</v>
      </c>
      <c r="AG28" s="363">
        <v>0</v>
      </c>
      <c r="AH28" s="364">
        <v>0</v>
      </c>
      <c r="AI28" s="527">
        <v>0</v>
      </c>
      <c r="AJ28" s="363">
        <v>12</v>
      </c>
      <c r="AK28" s="364">
        <v>7</v>
      </c>
      <c r="AL28" s="527">
        <v>19</v>
      </c>
      <c r="AM28" s="374">
        <v>3</v>
      </c>
      <c r="AN28" s="375">
        <v>4</v>
      </c>
      <c r="AO28" s="376">
        <v>7</v>
      </c>
      <c r="AP28" s="535">
        <v>10</v>
      </c>
      <c r="AQ28" s="536">
        <v>7</v>
      </c>
      <c r="AR28" s="537">
        <v>17</v>
      </c>
      <c r="AS28" s="538">
        <v>2</v>
      </c>
      <c r="AT28" s="536">
        <v>0</v>
      </c>
      <c r="AU28" s="537">
        <v>2</v>
      </c>
      <c r="AV28" s="538">
        <v>2</v>
      </c>
      <c r="AW28" s="536">
        <v>3</v>
      </c>
      <c r="AX28" s="537">
        <v>5</v>
      </c>
      <c r="AY28" s="539">
        <v>3</v>
      </c>
      <c r="AZ28" s="540">
        <v>2</v>
      </c>
      <c r="BA28" s="541">
        <v>5</v>
      </c>
      <c r="BB28" s="539">
        <v>0</v>
      </c>
      <c r="BC28" s="540">
        <v>0</v>
      </c>
      <c r="BD28" s="541">
        <v>0</v>
      </c>
      <c r="BE28" s="539">
        <v>0</v>
      </c>
      <c r="BF28" s="540">
        <v>0</v>
      </c>
      <c r="BG28" s="541">
        <v>0</v>
      </c>
      <c r="BH28" s="539">
        <v>1</v>
      </c>
      <c r="BI28" s="540">
        <v>2</v>
      </c>
      <c r="BJ28" s="542">
        <v>3</v>
      </c>
      <c r="BK28" s="543">
        <v>1</v>
      </c>
      <c r="BL28" s="532">
        <v>3</v>
      </c>
      <c r="BM28" s="544">
        <v>4</v>
      </c>
      <c r="BN28" s="543">
        <v>0</v>
      </c>
      <c r="BO28" s="532">
        <v>0</v>
      </c>
      <c r="BP28" s="544">
        <v>0</v>
      </c>
    </row>
    <row r="29" spans="1:68" s="1137" customFormat="1" ht="29.25" customHeight="1" x14ac:dyDescent="0.2">
      <c r="A29" s="578" t="s">
        <v>221</v>
      </c>
      <c r="B29" s="388">
        <v>3298</v>
      </c>
      <c r="C29" s="389">
        <v>6256</v>
      </c>
      <c r="D29" s="390">
        <v>9554</v>
      </c>
      <c r="E29" s="388">
        <v>225</v>
      </c>
      <c r="F29" s="389">
        <v>293</v>
      </c>
      <c r="G29" s="393">
        <v>518</v>
      </c>
      <c r="H29" s="1051">
        <v>6.8223165554881744</v>
      </c>
      <c r="I29" s="1052">
        <v>4.6835038363171355</v>
      </c>
      <c r="J29" s="1053">
        <v>5.4218128532551813</v>
      </c>
      <c r="K29" s="388">
        <v>191</v>
      </c>
      <c r="L29" s="389">
        <v>243</v>
      </c>
      <c r="M29" s="391">
        <v>434</v>
      </c>
      <c r="N29" s="1051">
        <v>84.888888888888886</v>
      </c>
      <c r="O29" s="1052">
        <v>82.935153583617748</v>
      </c>
      <c r="P29" s="1053">
        <v>83.78378378378379</v>
      </c>
      <c r="Q29" s="388">
        <v>18</v>
      </c>
      <c r="R29" s="389">
        <v>55</v>
      </c>
      <c r="S29" s="390">
        <v>73</v>
      </c>
      <c r="T29" s="388">
        <v>0</v>
      </c>
      <c r="U29" s="389">
        <v>1</v>
      </c>
      <c r="V29" s="389">
        <v>1</v>
      </c>
      <c r="W29" s="394">
        <v>1.0466820180029307E-2</v>
      </c>
      <c r="X29" s="388">
        <v>0</v>
      </c>
      <c r="Y29" s="389">
        <v>1</v>
      </c>
      <c r="Z29" s="393">
        <v>1</v>
      </c>
      <c r="AA29" s="395">
        <v>0</v>
      </c>
      <c r="AB29" s="389">
        <v>0</v>
      </c>
      <c r="AC29" s="391">
        <v>0</v>
      </c>
      <c r="AD29" s="395">
        <v>0</v>
      </c>
      <c r="AE29" s="389">
        <v>0</v>
      </c>
      <c r="AF29" s="390">
        <v>0</v>
      </c>
      <c r="AG29" s="388">
        <v>0</v>
      </c>
      <c r="AH29" s="389">
        <v>0</v>
      </c>
      <c r="AI29" s="390">
        <v>0</v>
      </c>
      <c r="AJ29" s="388">
        <v>130</v>
      </c>
      <c r="AK29" s="389">
        <v>113</v>
      </c>
      <c r="AL29" s="390">
        <v>243</v>
      </c>
      <c r="AM29" s="388">
        <v>43</v>
      </c>
      <c r="AN29" s="389">
        <v>74</v>
      </c>
      <c r="AO29" s="390">
        <v>117</v>
      </c>
      <c r="AP29" s="388">
        <v>116</v>
      </c>
      <c r="AQ29" s="389">
        <v>97</v>
      </c>
      <c r="AR29" s="393">
        <v>213</v>
      </c>
      <c r="AS29" s="395">
        <v>20</v>
      </c>
      <c r="AT29" s="389">
        <v>21</v>
      </c>
      <c r="AU29" s="393">
        <v>41</v>
      </c>
      <c r="AV29" s="395">
        <v>8</v>
      </c>
      <c r="AW29" s="389">
        <v>6</v>
      </c>
      <c r="AX29" s="393">
        <v>14</v>
      </c>
      <c r="AY29" s="395">
        <v>25</v>
      </c>
      <c r="AZ29" s="389">
        <v>34</v>
      </c>
      <c r="BA29" s="393">
        <v>59</v>
      </c>
      <c r="BB29" s="395">
        <v>1</v>
      </c>
      <c r="BC29" s="389">
        <v>0</v>
      </c>
      <c r="BD29" s="393">
        <v>1</v>
      </c>
      <c r="BE29" s="395">
        <v>1</v>
      </c>
      <c r="BF29" s="389">
        <v>0</v>
      </c>
      <c r="BG29" s="393">
        <v>1</v>
      </c>
      <c r="BH29" s="395">
        <v>23</v>
      </c>
      <c r="BI29" s="389">
        <v>42</v>
      </c>
      <c r="BJ29" s="390">
        <v>65</v>
      </c>
      <c r="BK29" s="388">
        <v>13</v>
      </c>
      <c r="BL29" s="389">
        <v>28</v>
      </c>
      <c r="BM29" s="390">
        <v>41</v>
      </c>
      <c r="BN29" s="388">
        <v>21</v>
      </c>
      <c r="BO29" s="389">
        <v>22</v>
      </c>
      <c r="BP29" s="390">
        <v>43</v>
      </c>
    </row>
    <row r="30" spans="1:68" ht="29.25" customHeight="1" x14ac:dyDescent="0.2">
      <c r="A30" s="515" t="s">
        <v>33</v>
      </c>
      <c r="B30" s="516">
        <v>892</v>
      </c>
      <c r="C30" s="517">
        <v>1237</v>
      </c>
      <c r="D30" s="518">
        <v>2129</v>
      </c>
      <c r="E30" s="519">
        <v>65</v>
      </c>
      <c r="F30" s="520">
        <v>40</v>
      </c>
      <c r="G30" s="521">
        <v>105</v>
      </c>
      <c r="H30" s="316">
        <v>7.2869955156950672</v>
      </c>
      <c r="I30" s="317">
        <v>3.2336297493936947</v>
      </c>
      <c r="J30" s="318">
        <v>4.9318929074682956</v>
      </c>
      <c r="K30" s="522">
        <v>43</v>
      </c>
      <c r="L30" s="523">
        <v>36</v>
      </c>
      <c r="M30" s="1076">
        <v>79</v>
      </c>
      <c r="N30" s="316">
        <v>66.153846153846146</v>
      </c>
      <c r="O30" s="317">
        <v>90</v>
      </c>
      <c r="P30" s="318">
        <v>75.238095238095241</v>
      </c>
      <c r="Q30" s="524">
        <v>4</v>
      </c>
      <c r="R30" s="523">
        <v>9</v>
      </c>
      <c r="S30" s="525">
        <v>13</v>
      </c>
      <c r="T30" s="522">
        <v>1</v>
      </c>
      <c r="U30" s="523">
        <v>0</v>
      </c>
      <c r="V30" s="526">
        <v>1</v>
      </c>
      <c r="W30" s="369">
        <v>4.6970408642555195E-2</v>
      </c>
      <c r="X30" s="528">
        <v>0</v>
      </c>
      <c r="Y30" s="529">
        <v>0</v>
      </c>
      <c r="Z30" s="530">
        <v>0</v>
      </c>
      <c r="AA30" s="531">
        <v>0</v>
      </c>
      <c r="AB30" s="532">
        <v>0</v>
      </c>
      <c r="AC30" s="533">
        <v>0</v>
      </c>
      <c r="AD30" s="531">
        <v>1</v>
      </c>
      <c r="AE30" s="532">
        <v>0</v>
      </c>
      <c r="AF30" s="534">
        <v>1</v>
      </c>
      <c r="AG30" s="363">
        <v>0</v>
      </c>
      <c r="AH30" s="364">
        <v>0</v>
      </c>
      <c r="AI30" s="527">
        <v>0</v>
      </c>
      <c r="AJ30" s="363">
        <v>29</v>
      </c>
      <c r="AK30" s="364">
        <v>16</v>
      </c>
      <c r="AL30" s="527">
        <v>45</v>
      </c>
      <c r="AM30" s="374">
        <v>9</v>
      </c>
      <c r="AN30" s="375">
        <v>11</v>
      </c>
      <c r="AO30" s="376">
        <v>20</v>
      </c>
      <c r="AP30" s="535">
        <v>2</v>
      </c>
      <c r="AQ30" s="536">
        <v>4</v>
      </c>
      <c r="AR30" s="537">
        <v>6</v>
      </c>
      <c r="AS30" s="538">
        <v>0</v>
      </c>
      <c r="AT30" s="536">
        <v>0</v>
      </c>
      <c r="AU30" s="537">
        <v>0</v>
      </c>
      <c r="AV30" s="538">
        <v>2</v>
      </c>
      <c r="AW30" s="536">
        <v>0</v>
      </c>
      <c r="AX30" s="537">
        <v>2</v>
      </c>
      <c r="AY30" s="539">
        <v>6</v>
      </c>
      <c r="AZ30" s="540">
        <v>3</v>
      </c>
      <c r="BA30" s="541">
        <v>9</v>
      </c>
      <c r="BB30" s="539">
        <v>0</v>
      </c>
      <c r="BC30" s="540">
        <v>0</v>
      </c>
      <c r="BD30" s="541">
        <v>0</v>
      </c>
      <c r="BE30" s="539">
        <v>0</v>
      </c>
      <c r="BF30" s="540">
        <v>0</v>
      </c>
      <c r="BG30" s="541">
        <v>0</v>
      </c>
      <c r="BH30" s="539">
        <v>3</v>
      </c>
      <c r="BI30" s="540">
        <v>8</v>
      </c>
      <c r="BJ30" s="542">
        <v>11</v>
      </c>
      <c r="BK30" s="543">
        <v>22</v>
      </c>
      <c r="BL30" s="532">
        <v>4</v>
      </c>
      <c r="BM30" s="544">
        <v>26</v>
      </c>
      <c r="BN30" s="543">
        <v>0</v>
      </c>
      <c r="BO30" s="532">
        <v>0</v>
      </c>
      <c r="BP30" s="544">
        <v>0</v>
      </c>
    </row>
    <row r="31" spans="1:68" ht="29.25" customHeight="1" x14ac:dyDescent="0.2">
      <c r="A31" s="515" t="s">
        <v>37</v>
      </c>
      <c r="B31" s="516">
        <v>834</v>
      </c>
      <c r="C31" s="517">
        <v>1066</v>
      </c>
      <c r="D31" s="518">
        <v>1900</v>
      </c>
      <c r="E31" s="519">
        <v>50</v>
      </c>
      <c r="F31" s="520">
        <v>43</v>
      </c>
      <c r="G31" s="521">
        <v>93</v>
      </c>
      <c r="H31" s="316">
        <v>5.9952038369304557</v>
      </c>
      <c r="I31" s="317">
        <v>4.0337711069418383</v>
      </c>
      <c r="J31" s="318">
        <v>4.8947368421052628</v>
      </c>
      <c r="K31" s="522">
        <v>43</v>
      </c>
      <c r="L31" s="523">
        <v>35</v>
      </c>
      <c r="M31" s="1076">
        <v>78</v>
      </c>
      <c r="N31" s="316">
        <v>86</v>
      </c>
      <c r="O31" s="317">
        <v>81.395348837209298</v>
      </c>
      <c r="P31" s="318">
        <v>83.870967741935488</v>
      </c>
      <c r="Q31" s="524">
        <v>3</v>
      </c>
      <c r="R31" s="523">
        <v>9</v>
      </c>
      <c r="S31" s="525">
        <v>12</v>
      </c>
      <c r="T31" s="522">
        <v>2</v>
      </c>
      <c r="U31" s="523">
        <v>0</v>
      </c>
      <c r="V31" s="526">
        <v>2</v>
      </c>
      <c r="W31" s="369">
        <v>0.10526315789473684</v>
      </c>
      <c r="X31" s="528">
        <v>0</v>
      </c>
      <c r="Y31" s="529">
        <v>0</v>
      </c>
      <c r="Z31" s="530">
        <v>0</v>
      </c>
      <c r="AA31" s="531">
        <v>2</v>
      </c>
      <c r="AB31" s="532">
        <v>0</v>
      </c>
      <c r="AC31" s="533">
        <v>2</v>
      </c>
      <c r="AD31" s="531">
        <v>0</v>
      </c>
      <c r="AE31" s="532">
        <v>0</v>
      </c>
      <c r="AF31" s="534">
        <v>0</v>
      </c>
      <c r="AG31" s="363">
        <v>0</v>
      </c>
      <c r="AH31" s="364">
        <v>0</v>
      </c>
      <c r="AI31" s="527">
        <v>0</v>
      </c>
      <c r="AJ31" s="363">
        <v>17</v>
      </c>
      <c r="AK31" s="364">
        <v>12</v>
      </c>
      <c r="AL31" s="527">
        <v>29</v>
      </c>
      <c r="AM31" s="374">
        <v>21</v>
      </c>
      <c r="AN31" s="375">
        <v>14</v>
      </c>
      <c r="AO31" s="376">
        <v>35</v>
      </c>
      <c r="AP31" s="535">
        <v>17</v>
      </c>
      <c r="AQ31" s="536">
        <v>12</v>
      </c>
      <c r="AR31" s="537">
        <v>29</v>
      </c>
      <c r="AS31" s="538">
        <v>0</v>
      </c>
      <c r="AT31" s="536">
        <v>0</v>
      </c>
      <c r="AU31" s="537">
        <v>0</v>
      </c>
      <c r="AV31" s="538">
        <v>0</v>
      </c>
      <c r="AW31" s="536">
        <v>0</v>
      </c>
      <c r="AX31" s="537">
        <v>0</v>
      </c>
      <c r="AY31" s="539">
        <v>7</v>
      </c>
      <c r="AZ31" s="540">
        <v>7</v>
      </c>
      <c r="BA31" s="541">
        <v>14</v>
      </c>
      <c r="BB31" s="539">
        <v>1</v>
      </c>
      <c r="BC31" s="540">
        <v>0</v>
      </c>
      <c r="BD31" s="541">
        <v>1</v>
      </c>
      <c r="BE31" s="539">
        <v>0</v>
      </c>
      <c r="BF31" s="540">
        <v>0</v>
      </c>
      <c r="BG31" s="541">
        <v>0</v>
      </c>
      <c r="BH31" s="539">
        <v>14</v>
      </c>
      <c r="BI31" s="540">
        <v>7</v>
      </c>
      <c r="BJ31" s="542">
        <v>21</v>
      </c>
      <c r="BK31" s="543">
        <v>0</v>
      </c>
      <c r="BL31" s="532">
        <v>0</v>
      </c>
      <c r="BM31" s="544">
        <v>0</v>
      </c>
      <c r="BN31" s="543">
        <v>7</v>
      </c>
      <c r="BO31" s="532">
        <v>8</v>
      </c>
      <c r="BP31" s="544">
        <v>15</v>
      </c>
    </row>
    <row r="32" spans="1:68" ht="29.25" customHeight="1" x14ac:dyDescent="0.2">
      <c r="A32" s="515" t="s">
        <v>45</v>
      </c>
      <c r="B32" s="516">
        <v>429</v>
      </c>
      <c r="C32" s="517">
        <v>607</v>
      </c>
      <c r="D32" s="518">
        <v>1036</v>
      </c>
      <c r="E32" s="519">
        <v>32</v>
      </c>
      <c r="F32" s="520">
        <v>30</v>
      </c>
      <c r="G32" s="521">
        <v>62</v>
      </c>
      <c r="H32" s="316">
        <v>7.4592074592074589</v>
      </c>
      <c r="I32" s="317">
        <v>4.9423393739703458</v>
      </c>
      <c r="J32" s="318">
        <v>5.9845559845559846</v>
      </c>
      <c r="K32" s="522">
        <v>22</v>
      </c>
      <c r="L32" s="523">
        <v>23</v>
      </c>
      <c r="M32" s="1076">
        <v>45</v>
      </c>
      <c r="N32" s="316">
        <v>68.75</v>
      </c>
      <c r="O32" s="317">
        <v>76.666666666666671</v>
      </c>
      <c r="P32" s="318">
        <v>72.58064516129032</v>
      </c>
      <c r="Q32" s="524">
        <v>8</v>
      </c>
      <c r="R32" s="523">
        <v>6</v>
      </c>
      <c r="S32" s="525">
        <v>14</v>
      </c>
      <c r="T32" s="522">
        <v>2</v>
      </c>
      <c r="U32" s="523">
        <v>0</v>
      </c>
      <c r="V32" s="526">
        <v>2</v>
      </c>
      <c r="W32" s="369">
        <v>0.19305019305019305</v>
      </c>
      <c r="X32" s="528">
        <v>1</v>
      </c>
      <c r="Y32" s="529">
        <v>0</v>
      </c>
      <c r="Z32" s="530">
        <v>1</v>
      </c>
      <c r="AA32" s="531">
        <v>1</v>
      </c>
      <c r="AB32" s="532">
        <v>0</v>
      </c>
      <c r="AC32" s="533">
        <v>1</v>
      </c>
      <c r="AD32" s="531">
        <v>0</v>
      </c>
      <c r="AE32" s="532">
        <v>0</v>
      </c>
      <c r="AF32" s="534">
        <v>0</v>
      </c>
      <c r="AG32" s="363">
        <v>0</v>
      </c>
      <c r="AH32" s="364">
        <v>0</v>
      </c>
      <c r="AI32" s="527">
        <v>0</v>
      </c>
      <c r="AJ32" s="363">
        <v>8</v>
      </c>
      <c r="AK32" s="364">
        <v>11</v>
      </c>
      <c r="AL32" s="527">
        <v>19</v>
      </c>
      <c r="AM32" s="374">
        <v>4</v>
      </c>
      <c r="AN32" s="375">
        <v>6</v>
      </c>
      <c r="AO32" s="376">
        <v>10</v>
      </c>
      <c r="AP32" s="535">
        <v>7</v>
      </c>
      <c r="AQ32" s="536">
        <v>9</v>
      </c>
      <c r="AR32" s="537">
        <v>16</v>
      </c>
      <c r="AS32" s="538">
        <v>1</v>
      </c>
      <c r="AT32" s="536">
        <v>1</v>
      </c>
      <c r="AU32" s="537">
        <v>2</v>
      </c>
      <c r="AV32" s="538">
        <v>0</v>
      </c>
      <c r="AW32" s="536">
        <v>1</v>
      </c>
      <c r="AX32" s="537">
        <v>1</v>
      </c>
      <c r="AY32" s="539">
        <v>3</v>
      </c>
      <c r="AZ32" s="540">
        <v>5</v>
      </c>
      <c r="BA32" s="541">
        <v>8</v>
      </c>
      <c r="BB32" s="539">
        <v>0</v>
      </c>
      <c r="BC32" s="540">
        <v>0</v>
      </c>
      <c r="BD32" s="541">
        <v>0</v>
      </c>
      <c r="BE32" s="539">
        <v>0</v>
      </c>
      <c r="BF32" s="540">
        <v>0</v>
      </c>
      <c r="BG32" s="541">
        <v>0</v>
      </c>
      <c r="BH32" s="539">
        <v>1</v>
      </c>
      <c r="BI32" s="540">
        <v>1</v>
      </c>
      <c r="BJ32" s="542">
        <v>2</v>
      </c>
      <c r="BK32" s="543">
        <v>2</v>
      </c>
      <c r="BL32" s="532">
        <v>5</v>
      </c>
      <c r="BM32" s="544">
        <v>7</v>
      </c>
      <c r="BN32" s="543">
        <v>8</v>
      </c>
      <c r="BO32" s="532">
        <v>2</v>
      </c>
      <c r="BP32" s="544">
        <v>10</v>
      </c>
    </row>
    <row r="33" spans="1:68" s="1137" customFormat="1" ht="29.25" customHeight="1" x14ac:dyDescent="0.2">
      <c r="A33" s="546" t="s">
        <v>226</v>
      </c>
      <c r="B33" s="388">
        <v>2155</v>
      </c>
      <c r="C33" s="389">
        <v>2910</v>
      </c>
      <c r="D33" s="390">
        <v>5065</v>
      </c>
      <c r="E33" s="388">
        <v>147</v>
      </c>
      <c r="F33" s="389">
        <v>113</v>
      </c>
      <c r="G33" s="393">
        <v>260</v>
      </c>
      <c r="H33" s="1051">
        <v>6.8213457076566115</v>
      </c>
      <c r="I33" s="1052">
        <v>3.8831615120274914</v>
      </c>
      <c r="J33" s="1053">
        <v>5.1332675222112538</v>
      </c>
      <c r="K33" s="388">
        <v>108</v>
      </c>
      <c r="L33" s="389">
        <v>94</v>
      </c>
      <c r="M33" s="391">
        <v>202</v>
      </c>
      <c r="N33" s="1051">
        <v>73.469387755102048</v>
      </c>
      <c r="O33" s="1052">
        <v>83.185840707964601</v>
      </c>
      <c r="P33" s="1053">
        <v>77.692307692307693</v>
      </c>
      <c r="Q33" s="388">
        <v>15</v>
      </c>
      <c r="R33" s="389">
        <v>24</v>
      </c>
      <c r="S33" s="390">
        <v>39</v>
      </c>
      <c r="T33" s="388">
        <v>5</v>
      </c>
      <c r="U33" s="389">
        <v>0</v>
      </c>
      <c r="V33" s="389">
        <v>5</v>
      </c>
      <c r="W33" s="394">
        <v>9.8716683119447174E-2</v>
      </c>
      <c r="X33" s="388">
        <v>1</v>
      </c>
      <c r="Y33" s="389">
        <v>0</v>
      </c>
      <c r="Z33" s="393">
        <v>1</v>
      </c>
      <c r="AA33" s="395">
        <v>3</v>
      </c>
      <c r="AB33" s="389">
        <v>0</v>
      </c>
      <c r="AC33" s="391">
        <v>3</v>
      </c>
      <c r="AD33" s="395">
        <v>1</v>
      </c>
      <c r="AE33" s="389">
        <v>0</v>
      </c>
      <c r="AF33" s="390">
        <v>1</v>
      </c>
      <c r="AG33" s="388">
        <v>0</v>
      </c>
      <c r="AH33" s="389">
        <v>0</v>
      </c>
      <c r="AI33" s="390">
        <v>0</v>
      </c>
      <c r="AJ33" s="388">
        <v>54</v>
      </c>
      <c r="AK33" s="389">
        <v>39</v>
      </c>
      <c r="AL33" s="390">
        <v>93</v>
      </c>
      <c r="AM33" s="388">
        <v>34</v>
      </c>
      <c r="AN33" s="389">
        <v>31</v>
      </c>
      <c r="AO33" s="390">
        <v>65</v>
      </c>
      <c r="AP33" s="388">
        <v>26</v>
      </c>
      <c r="AQ33" s="389">
        <v>25</v>
      </c>
      <c r="AR33" s="393">
        <v>51</v>
      </c>
      <c r="AS33" s="395">
        <v>1</v>
      </c>
      <c r="AT33" s="389">
        <v>1</v>
      </c>
      <c r="AU33" s="393">
        <v>2</v>
      </c>
      <c r="AV33" s="395">
        <v>2</v>
      </c>
      <c r="AW33" s="389">
        <v>1</v>
      </c>
      <c r="AX33" s="393">
        <v>3</v>
      </c>
      <c r="AY33" s="395">
        <v>16</v>
      </c>
      <c r="AZ33" s="389">
        <v>15</v>
      </c>
      <c r="BA33" s="393">
        <v>31</v>
      </c>
      <c r="BB33" s="395">
        <v>1</v>
      </c>
      <c r="BC33" s="389">
        <v>0</v>
      </c>
      <c r="BD33" s="393">
        <v>1</v>
      </c>
      <c r="BE33" s="395">
        <v>0</v>
      </c>
      <c r="BF33" s="389">
        <v>0</v>
      </c>
      <c r="BG33" s="393">
        <v>0</v>
      </c>
      <c r="BH33" s="395">
        <v>18</v>
      </c>
      <c r="BI33" s="389">
        <v>16</v>
      </c>
      <c r="BJ33" s="390">
        <v>34</v>
      </c>
      <c r="BK33" s="388">
        <v>24</v>
      </c>
      <c r="BL33" s="389">
        <v>9</v>
      </c>
      <c r="BM33" s="390">
        <v>33</v>
      </c>
      <c r="BN33" s="388">
        <v>15</v>
      </c>
      <c r="BO33" s="389">
        <v>10</v>
      </c>
      <c r="BP33" s="390">
        <v>25</v>
      </c>
    </row>
    <row r="34" spans="1:68" ht="29.25" customHeight="1" x14ac:dyDescent="0.2">
      <c r="A34" s="515" t="s">
        <v>25</v>
      </c>
      <c r="B34" s="516">
        <v>1682</v>
      </c>
      <c r="C34" s="517">
        <v>2168</v>
      </c>
      <c r="D34" s="518">
        <v>3850</v>
      </c>
      <c r="E34" s="519">
        <v>115</v>
      </c>
      <c r="F34" s="520">
        <v>91</v>
      </c>
      <c r="G34" s="521">
        <v>206</v>
      </c>
      <c r="H34" s="316">
        <v>6.8370986920332939</v>
      </c>
      <c r="I34" s="317">
        <v>4.1974169741697418</v>
      </c>
      <c r="J34" s="318">
        <v>5.3506493506493511</v>
      </c>
      <c r="K34" s="522">
        <v>81</v>
      </c>
      <c r="L34" s="523">
        <v>70</v>
      </c>
      <c r="M34" s="1076">
        <v>151</v>
      </c>
      <c r="N34" s="316">
        <v>70.434782608695656</v>
      </c>
      <c r="O34" s="317">
        <v>76.923076923076934</v>
      </c>
      <c r="P34" s="318">
        <v>73.300970873786412</v>
      </c>
      <c r="Q34" s="524">
        <v>25</v>
      </c>
      <c r="R34" s="523">
        <v>28</v>
      </c>
      <c r="S34" s="525">
        <v>53</v>
      </c>
      <c r="T34" s="522">
        <v>2</v>
      </c>
      <c r="U34" s="523">
        <v>1</v>
      </c>
      <c r="V34" s="526">
        <v>3</v>
      </c>
      <c r="W34" s="369">
        <v>7.792207792207792E-2</v>
      </c>
      <c r="X34" s="528">
        <v>2</v>
      </c>
      <c r="Y34" s="529">
        <v>1</v>
      </c>
      <c r="Z34" s="530">
        <v>3</v>
      </c>
      <c r="AA34" s="531">
        <v>0</v>
      </c>
      <c r="AB34" s="532">
        <v>0</v>
      </c>
      <c r="AC34" s="533">
        <v>0</v>
      </c>
      <c r="AD34" s="531">
        <v>0</v>
      </c>
      <c r="AE34" s="532">
        <v>0</v>
      </c>
      <c r="AF34" s="534">
        <v>0</v>
      </c>
      <c r="AG34" s="363">
        <v>0</v>
      </c>
      <c r="AH34" s="364">
        <v>1</v>
      </c>
      <c r="AI34" s="527">
        <v>1</v>
      </c>
      <c r="AJ34" s="363">
        <v>40</v>
      </c>
      <c r="AK34" s="364">
        <v>26</v>
      </c>
      <c r="AL34" s="527">
        <v>66</v>
      </c>
      <c r="AM34" s="374">
        <v>14</v>
      </c>
      <c r="AN34" s="375">
        <v>14</v>
      </c>
      <c r="AO34" s="376">
        <v>28</v>
      </c>
      <c r="AP34" s="535">
        <v>34</v>
      </c>
      <c r="AQ34" s="536">
        <v>24</v>
      </c>
      <c r="AR34" s="537">
        <v>58</v>
      </c>
      <c r="AS34" s="538">
        <v>3</v>
      </c>
      <c r="AT34" s="536">
        <v>2</v>
      </c>
      <c r="AU34" s="537">
        <v>5</v>
      </c>
      <c r="AV34" s="538">
        <v>3</v>
      </c>
      <c r="AW34" s="536">
        <v>0</v>
      </c>
      <c r="AX34" s="537">
        <v>3</v>
      </c>
      <c r="AY34" s="539">
        <v>10</v>
      </c>
      <c r="AZ34" s="540">
        <v>3</v>
      </c>
      <c r="BA34" s="541">
        <v>13</v>
      </c>
      <c r="BB34" s="539">
        <v>0</v>
      </c>
      <c r="BC34" s="540">
        <v>0</v>
      </c>
      <c r="BD34" s="541">
        <v>0</v>
      </c>
      <c r="BE34" s="539">
        <v>0</v>
      </c>
      <c r="BF34" s="540">
        <v>0</v>
      </c>
      <c r="BG34" s="541">
        <v>0</v>
      </c>
      <c r="BH34" s="539">
        <v>4</v>
      </c>
      <c r="BI34" s="540">
        <v>11</v>
      </c>
      <c r="BJ34" s="542">
        <v>15</v>
      </c>
      <c r="BK34" s="543">
        <v>4</v>
      </c>
      <c r="BL34" s="532">
        <v>0</v>
      </c>
      <c r="BM34" s="544">
        <v>4</v>
      </c>
      <c r="BN34" s="543">
        <v>30</v>
      </c>
      <c r="BO34" s="532">
        <v>21</v>
      </c>
      <c r="BP34" s="544">
        <v>51</v>
      </c>
    </row>
    <row r="35" spans="1:68" ht="29.25" customHeight="1" x14ac:dyDescent="0.2">
      <c r="A35" s="515" t="s">
        <v>31</v>
      </c>
      <c r="B35" s="516">
        <v>139</v>
      </c>
      <c r="C35" s="517">
        <v>270</v>
      </c>
      <c r="D35" s="518">
        <v>409</v>
      </c>
      <c r="E35" s="519">
        <v>13</v>
      </c>
      <c r="F35" s="520">
        <v>8</v>
      </c>
      <c r="G35" s="521">
        <v>21</v>
      </c>
      <c r="H35" s="316">
        <v>9.3525179856115113</v>
      </c>
      <c r="I35" s="317">
        <v>2.9629629629629632</v>
      </c>
      <c r="J35" s="318">
        <v>5.1344743276283618</v>
      </c>
      <c r="K35" s="522">
        <v>12</v>
      </c>
      <c r="L35" s="523">
        <v>8</v>
      </c>
      <c r="M35" s="1076">
        <v>20</v>
      </c>
      <c r="N35" s="316">
        <v>92.307692307692307</v>
      </c>
      <c r="O35" s="317">
        <v>100</v>
      </c>
      <c r="P35" s="318">
        <v>95.238095238095227</v>
      </c>
      <c r="Q35" s="524">
        <v>2</v>
      </c>
      <c r="R35" s="523">
        <v>4</v>
      </c>
      <c r="S35" s="525">
        <v>6</v>
      </c>
      <c r="T35" s="522">
        <v>1</v>
      </c>
      <c r="U35" s="523">
        <v>0</v>
      </c>
      <c r="V35" s="526">
        <v>1</v>
      </c>
      <c r="W35" s="369">
        <v>0.24449877750611246</v>
      </c>
      <c r="X35" s="528">
        <v>0</v>
      </c>
      <c r="Y35" s="529">
        <v>0</v>
      </c>
      <c r="Z35" s="530">
        <v>0</v>
      </c>
      <c r="AA35" s="531">
        <v>1</v>
      </c>
      <c r="AB35" s="532">
        <v>0</v>
      </c>
      <c r="AC35" s="533">
        <v>1</v>
      </c>
      <c r="AD35" s="531">
        <v>0</v>
      </c>
      <c r="AE35" s="532">
        <v>0</v>
      </c>
      <c r="AF35" s="534">
        <v>0</v>
      </c>
      <c r="AG35" s="363">
        <v>0</v>
      </c>
      <c r="AH35" s="364">
        <v>0</v>
      </c>
      <c r="AI35" s="527">
        <v>0</v>
      </c>
      <c r="AJ35" s="363">
        <v>9</v>
      </c>
      <c r="AK35" s="364">
        <v>3</v>
      </c>
      <c r="AL35" s="527">
        <v>12</v>
      </c>
      <c r="AM35" s="374">
        <v>0</v>
      </c>
      <c r="AN35" s="375">
        <v>1</v>
      </c>
      <c r="AO35" s="376">
        <v>1</v>
      </c>
      <c r="AP35" s="535">
        <v>4</v>
      </c>
      <c r="AQ35" s="536">
        <v>4</v>
      </c>
      <c r="AR35" s="537">
        <v>8</v>
      </c>
      <c r="AS35" s="538">
        <v>0</v>
      </c>
      <c r="AT35" s="536">
        <v>0</v>
      </c>
      <c r="AU35" s="537">
        <v>0</v>
      </c>
      <c r="AV35" s="538">
        <v>0</v>
      </c>
      <c r="AW35" s="536">
        <v>0</v>
      </c>
      <c r="AX35" s="537">
        <v>0</v>
      </c>
      <c r="AY35" s="539">
        <v>2</v>
      </c>
      <c r="AZ35" s="540">
        <v>3</v>
      </c>
      <c r="BA35" s="541">
        <v>5</v>
      </c>
      <c r="BB35" s="539">
        <v>0</v>
      </c>
      <c r="BC35" s="540">
        <v>0</v>
      </c>
      <c r="BD35" s="541">
        <v>0</v>
      </c>
      <c r="BE35" s="539">
        <v>0</v>
      </c>
      <c r="BF35" s="540">
        <v>0</v>
      </c>
      <c r="BG35" s="541">
        <v>0</v>
      </c>
      <c r="BH35" s="539">
        <v>0</v>
      </c>
      <c r="BI35" s="540">
        <v>1</v>
      </c>
      <c r="BJ35" s="542">
        <v>1</v>
      </c>
      <c r="BK35" s="543">
        <v>1</v>
      </c>
      <c r="BL35" s="532">
        <v>0</v>
      </c>
      <c r="BM35" s="544">
        <v>1</v>
      </c>
      <c r="BN35" s="543">
        <v>0</v>
      </c>
      <c r="BO35" s="532">
        <v>0</v>
      </c>
      <c r="BP35" s="544">
        <v>0</v>
      </c>
    </row>
    <row r="36" spans="1:68" ht="29.25" customHeight="1" x14ac:dyDescent="0.2">
      <c r="A36" s="515" t="s">
        <v>46</v>
      </c>
      <c r="B36" s="516">
        <v>118</v>
      </c>
      <c r="C36" s="517">
        <v>168</v>
      </c>
      <c r="D36" s="518">
        <v>286</v>
      </c>
      <c r="E36" s="519">
        <v>7</v>
      </c>
      <c r="F36" s="520">
        <v>12</v>
      </c>
      <c r="G36" s="521">
        <v>19</v>
      </c>
      <c r="H36" s="316">
        <v>5.9322033898305087</v>
      </c>
      <c r="I36" s="317">
        <v>7.1428571428571423</v>
      </c>
      <c r="J36" s="318">
        <v>6.6433566433566433</v>
      </c>
      <c r="K36" s="522">
        <v>5</v>
      </c>
      <c r="L36" s="523">
        <v>11</v>
      </c>
      <c r="M36" s="1076">
        <v>16</v>
      </c>
      <c r="N36" s="316">
        <v>71.428571428571431</v>
      </c>
      <c r="O36" s="317">
        <v>91.666666666666657</v>
      </c>
      <c r="P36" s="318">
        <v>84.210526315789465</v>
      </c>
      <c r="Q36" s="524">
        <v>3</v>
      </c>
      <c r="R36" s="523">
        <v>6</v>
      </c>
      <c r="S36" s="525">
        <v>9</v>
      </c>
      <c r="T36" s="522">
        <v>1</v>
      </c>
      <c r="U36" s="523">
        <v>0</v>
      </c>
      <c r="V36" s="526">
        <v>1</v>
      </c>
      <c r="W36" s="369">
        <v>0.34965034965034963</v>
      </c>
      <c r="X36" s="528">
        <v>1</v>
      </c>
      <c r="Y36" s="529">
        <v>0</v>
      </c>
      <c r="Z36" s="530">
        <v>1</v>
      </c>
      <c r="AA36" s="531">
        <v>0</v>
      </c>
      <c r="AB36" s="532">
        <v>0</v>
      </c>
      <c r="AC36" s="533">
        <v>0</v>
      </c>
      <c r="AD36" s="531">
        <v>0</v>
      </c>
      <c r="AE36" s="532">
        <v>0</v>
      </c>
      <c r="AF36" s="534">
        <v>0</v>
      </c>
      <c r="AG36" s="363">
        <v>0</v>
      </c>
      <c r="AH36" s="364">
        <v>0</v>
      </c>
      <c r="AI36" s="527">
        <v>0</v>
      </c>
      <c r="AJ36" s="363">
        <v>0</v>
      </c>
      <c r="AK36" s="364">
        <v>4</v>
      </c>
      <c r="AL36" s="527">
        <v>4</v>
      </c>
      <c r="AM36" s="374">
        <v>1</v>
      </c>
      <c r="AN36" s="375">
        <v>1</v>
      </c>
      <c r="AO36" s="376">
        <v>2</v>
      </c>
      <c r="AP36" s="535">
        <v>0</v>
      </c>
      <c r="AQ36" s="536">
        <v>0</v>
      </c>
      <c r="AR36" s="537">
        <v>0</v>
      </c>
      <c r="AS36" s="538">
        <v>0</v>
      </c>
      <c r="AT36" s="536">
        <v>0</v>
      </c>
      <c r="AU36" s="537">
        <v>0</v>
      </c>
      <c r="AV36" s="538">
        <v>0</v>
      </c>
      <c r="AW36" s="536">
        <v>0</v>
      </c>
      <c r="AX36" s="537">
        <v>0</v>
      </c>
      <c r="AY36" s="539">
        <v>1</v>
      </c>
      <c r="AZ36" s="540">
        <v>1</v>
      </c>
      <c r="BA36" s="541">
        <v>2</v>
      </c>
      <c r="BB36" s="539">
        <v>0</v>
      </c>
      <c r="BC36" s="540">
        <v>0</v>
      </c>
      <c r="BD36" s="541">
        <v>0</v>
      </c>
      <c r="BE36" s="539">
        <v>0</v>
      </c>
      <c r="BF36" s="540">
        <v>0</v>
      </c>
      <c r="BG36" s="541">
        <v>0</v>
      </c>
      <c r="BH36" s="539">
        <v>0</v>
      </c>
      <c r="BI36" s="540">
        <v>0</v>
      </c>
      <c r="BJ36" s="542">
        <v>0</v>
      </c>
      <c r="BK36" s="543">
        <v>2</v>
      </c>
      <c r="BL36" s="532">
        <v>1</v>
      </c>
      <c r="BM36" s="544">
        <v>3</v>
      </c>
      <c r="BN36" s="543">
        <v>0</v>
      </c>
      <c r="BO36" s="532">
        <v>0</v>
      </c>
      <c r="BP36" s="544">
        <v>0</v>
      </c>
    </row>
    <row r="37" spans="1:68" ht="29.25" customHeight="1" x14ac:dyDescent="0.2">
      <c r="A37" s="515" t="s">
        <v>47</v>
      </c>
      <c r="B37" s="516">
        <v>287</v>
      </c>
      <c r="C37" s="517">
        <v>399</v>
      </c>
      <c r="D37" s="518">
        <v>686</v>
      </c>
      <c r="E37" s="519">
        <v>20</v>
      </c>
      <c r="F37" s="520">
        <v>17</v>
      </c>
      <c r="G37" s="521">
        <v>37</v>
      </c>
      <c r="H37" s="316">
        <v>6.968641114982578</v>
      </c>
      <c r="I37" s="317">
        <v>4.2606516290726812</v>
      </c>
      <c r="J37" s="318">
        <v>5.3935860058309038</v>
      </c>
      <c r="K37" s="522">
        <v>12</v>
      </c>
      <c r="L37" s="523">
        <v>12</v>
      </c>
      <c r="M37" s="1076">
        <v>24</v>
      </c>
      <c r="N37" s="316">
        <v>60</v>
      </c>
      <c r="O37" s="317">
        <v>70.588235294117652</v>
      </c>
      <c r="P37" s="318">
        <v>64.86486486486487</v>
      </c>
      <c r="Q37" s="524">
        <v>4</v>
      </c>
      <c r="R37" s="523">
        <v>5</v>
      </c>
      <c r="S37" s="525">
        <v>9</v>
      </c>
      <c r="T37" s="522">
        <v>1</v>
      </c>
      <c r="U37" s="523">
        <v>0</v>
      </c>
      <c r="V37" s="526">
        <v>1</v>
      </c>
      <c r="W37" s="369">
        <v>0.1457725947521866</v>
      </c>
      <c r="X37" s="528">
        <v>0</v>
      </c>
      <c r="Y37" s="529">
        <v>0</v>
      </c>
      <c r="Z37" s="530">
        <v>0</v>
      </c>
      <c r="AA37" s="531">
        <v>0</v>
      </c>
      <c r="AB37" s="532">
        <v>0</v>
      </c>
      <c r="AC37" s="533">
        <v>0</v>
      </c>
      <c r="AD37" s="531">
        <v>1</v>
      </c>
      <c r="AE37" s="532">
        <v>0</v>
      </c>
      <c r="AF37" s="534">
        <v>1</v>
      </c>
      <c r="AG37" s="363">
        <v>0</v>
      </c>
      <c r="AH37" s="364">
        <v>0</v>
      </c>
      <c r="AI37" s="527">
        <v>0</v>
      </c>
      <c r="AJ37" s="363">
        <v>5</v>
      </c>
      <c r="AK37" s="364">
        <v>2</v>
      </c>
      <c r="AL37" s="527">
        <v>7</v>
      </c>
      <c r="AM37" s="374">
        <v>2</v>
      </c>
      <c r="AN37" s="375">
        <v>5</v>
      </c>
      <c r="AO37" s="376">
        <v>7</v>
      </c>
      <c r="AP37" s="535">
        <v>0</v>
      </c>
      <c r="AQ37" s="536">
        <v>1</v>
      </c>
      <c r="AR37" s="537">
        <v>1</v>
      </c>
      <c r="AS37" s="538">
        <v>0</v>
      </c>
      <c r="AT37" s="536">
        <v>0</v>
      </c>
      <c r="AU37" s="537">
        <v>0</v>
      </c>
      <c r="AV37" s="538">
        <v>0</v>
      </c>
      <c r="AW37" s="536">
        <v>0</v>
      </c>
      <c r="AX37" s="537">
        <v>0</v>
      </c>
      <c r="AY37" s="539">
        <v>1</v>
      </c>
      <c r="AZ37" s="540">
        <v>5</v>
      </c>
      <c r="BA37" s="541">
        <v>6</v>
      </c>
      <c r="BB37" s="539">
        <v>0</v>
      </c>
      <c r="BC37" s="540">
        <v>0</v>
      </c>
      <c r="BD37" s="541">
        <v>0</v>
      </c>
      <c r="BE37" s="539">
        <v>0</v>
      </c>
      <c r="BF37" s="540">
        <v>0</v>
      </c>
      <c r="BG37" s="541">
        <v>0</v>
      </c>
      <c r="BH37" s="539">
        <v>1</v>
      </c>
      <c r="BI37" s="540">
        <v>0</v>
      </c>
      <c r="BJ37" s="542">
        <v>1</v>
      </c>
      <c r="BK37" s="543">
        <v>8</v>
      </c>
      <c r="BL37" s="532">
        <v>5</v>
      </c>
      <c r="BM37" s="544">
        <v>13</v>
      </c>
      <c r="BN37" s="543">
        <v>0</v>
      </c>
      <c r="BO37" s="532">
        <v>0</v>
      </c>
      <c r="BP37" s="544">
        <v>0</v>
      </c>
    </row>
    <row r="38" spans="1:68" ht="29.25" customHeight="1" x14ac:dyDescent="0.2">
      <c r="A38" s="515" t="s">
        <v>48</v>
      </c>
      <c r="B38" s="516">
        <v>365</v>
      </c>
      <c r="C38" s="517">
        <v>398</v>
      </c>
      <c r="D38" s="518">
        <v>763</v>
      </c>
      <c r="E38" s="519">
        <v>31</v>
      </c>
      <c r="F38" s="520">
        <v>22</v>
      </c>
      <c r="G38" s="521">
        <v>53</v>
      </c>
      <c r="H38" s="316">
        <v>8.493150684931507</v>
      </c>
      <c r="I38" s="317">
        <v>5.5276381909547743</v>
      </c>
      <c r="J38" s="318">
        <v>6.9462647444298824</v>
      </c>
      <c r="K38" s="522">
        <v>25</v>
      </c>
      <c r="L38" s="523">
        <v>16</v>
      </c>
      <c r="M38" s="1076">
        <v>41</v>
      </c>
      <c r="N38" s="316">
        <v>80.645161290322577</v>
      </c>
      <c r="O38" s="317">
        <v>72.727272727272734</v>
      </c>
      <c r="P38" s="318">
        <v>77.358490566037744</v>
      </c>
      <c r="Q38" s="524">
        <v>6</v>
      </c>
      <c r="R38" s="523">
        <v>2</v>
      </c>
      <c r="S38" s="525">
        <v>8</v>
      </c>
      <c r="T38" s="522">
        <v>0</v>
      </c>
      <c r="U38" s="523">
        <v>0</v>
      </c>
      <c r="V38" s="526">
        <v>0</v>
      </c>
      <c r="W38" s="369">
        <v>0</v>
      </c>
      <c r="X38" s="528">
        <v>0</v>
      </c>
      <c r="Y38" s="529">
        <v>0</v>
      </c>
      <c r="Z38" s="530">
        <v>0</v>
      </c>
      <c r="AA38" s="531">
        <v>0</v>
      </c>
      <c r="AB38" s="532">
        <v>0</v>
      </c>
      <c r="AC38" s="533">
        <v>0</v>
      </c>
      <c r="AD38" s="531">
        <v>0</v>
      </c>
      <c r="AE38" s="532">
        <v>0</v>
      </c>
      <c r="AF38" s="534">
        <v>0</v>
      </c>
      <c r="AG38" s="363">
        <v>0</v>
      </c>
      <c r="AH38" s="364">
        <v>0</v>
      </c>
      <c r="AI38" s="527">
        <v>0</v>
      </c>
      <c r="AJ38" s="363">
        <v>15</v>
      </c>
      <c r="AK38" s="364">
        <v>10</v>
      </c>
      <c r="AL38" s="527">
        <v>25</v>
      </c>
      <c r="AM38" s="374">
        <v>4</v>
      </c>
      <c r="AN38" s="375">
        <v>4</v>
      </c>
      <c r="AO38" s="376">
        <v>8</v>
      </c>
      <c r="AP38" s="535">
        <v>7</v>
      </c>
      <c r="AQ38" s="536">
        <v>6</v>
      </c>
      <c r="AR38" s="537">
        <v>13</v>
      </c>
      <c r="AS38" s="538">
        <v>0</v>
      </c>
      <c r="AT38" s="536">
        <v>0</v>
      </c>
      <c r="AU38" s="537">
        <v>0</v>
      </c>
      <c r="AV38" s="538">
        <v>8</v>
      </c>
      <c r="AW38" s="536">
        <v>4</v>
      </c>
      <c r="AX38" s="537">
        <v>12</v>
      </c>
      <c r="AY38" s="539">
        <v>0</v>
      </c>
      <c r="AZ38" s="540">
        <v>3</v>
      </c>
      <c r="BA38" s="541">
        <v>3</v>
      </c>
      <c r="BB38" s="539">
        <v>0</v>
      </c>
      <c r="BC38" s="540">
        <v>0</v>
      </c>
      <c r="BD38" s="541">
        <v>0</v>
      </c>
      <c r="BE38" s="539">
        <v>0</v>
      </c>
      <c r="BF38" s="540">
        <v>0</v>
      </c>
      <c r="BG38" s="541">
        <v>0</v>
      </c>
      <c r="BH38" s="539">
        <v>4</v>
      </c>
      <c r="BI38" s="540">
        <v>1</v>
      </c>
      <c r="BJ38" s="542">
        <v>5</v>
      </c>
      <c r="BK38" s="543">
        <v>6</v>
      </c>
      <c r="BL38" s="532">
        <v>6</v>
      </c>
      <c r="BM38" s="544">
        <v>12</v>
      </c>
      <c r="BN38" s="543">
        <v>0</v>
      </c>
      <c r="BO38" s="532">
        <v>0</v>
      </c>
      <c r="BP38" s="544">
        <v>0</v>
      </c>
    </row>
    <row r="39" spans="1:68" ht="29.25" customHeight="1" x14ac:dyDescent="0.2">
      <c r="A39" s="515" t="s">
        <v>49</v>
      </c>
      <c r="B39" s="516">
        <v>411</v>
      </c>
      <c r="C39" s="517">
        <v>475</v>
      </c>
      <c r="D39" s="518">
        <v>886</v>
      </c>
      <c r="E39" s="519">
        <v>28</v>
      </c>
      <c r="F39" s="520">
        <v>17</v>
      </c>
      <c r="G39" s="521">
        <v>45</v>
      </c>
      <c r="H39" s="316">
        <v>6.8126520681265204</v>
      </c>
      <c r="I39" s="317">
        <v>3.5789473684210522</v>
      </c>
      <c r="J39" s="318">
        <v>5.0790067720090297</v>
      </c>
      <c r="K39" s="522">
        <v>17</v>
      </c>
      <c r="L39" s="523">
        <v>11</v>
      </c>
      <c r="M39" s="1076">
        <v>28</v>
      </c>
      <c r="N39" s="316">
        <v>60.714285714285708</v>
      </c>
      <c r="O39" s="317">
        <v>64.705882352941174</v>
      </c>
      <c r="P39" s="318">
        <v>62.222222222222221</v>
      </c>
      <c r="Q39" s="524">
        <v>6</v>
      </c>
      <c r="R39" s="523">
        <v>2</v>
      </c>
      <c r="S39" s="525">
        <v>8</v>
      </c>
      <c r="T39" s="522">
        <v>0</v>
      </c>
      <c r="U39" s="523">
        <v>0</v>
      </c>
      <c r="V39" s="526">
        <v>0</v>
      </c>
      <c r="W39" s="369">
        <v>0</v>
      </c>
      <c r="X39" s="528">
        <v>0</v>
      </c>
      <c r="Y39" s="529">
        <v>0</v>
      </c>
      <c r="Z39" s="530">
        <v>0</v>
      </c>
      <c r="AA39" s="531">
        <v>0</v>
      </c>
      <c r="AB39" s="532">
        <v>0</v>
      </c>
      <c r="AC39" s="533">
        <v>0</v>
      </c>
      <c r="AD39" s="531">
        <v>0</v>
      </c>
      <c r="AE39" s="532">
        <v>0</v>
      </c>
      <c r="AF39" s="534">
        <v>0</v>
      </c>
      <c r="AG39" s="363">
        <v>0</v>
      </c>
      <c r="AH39" s="364">
        <v>0</v>
      </c>
      <c r="AI39" s="527">
        <v>0</v>
      </c>
      <c r="AJ39" s="363">
        <v>8</v>
      </c>
      <c r="AK39" s="364">
        <v>5</v>
      </c>
      <c r="AL39" s="527">
        <v>13</v>
      </c>
      <c r="AM39" s="374">
        <v>3</v>
      </c>
      <c r="AN39" s="375">
        <v>4</v>
      </c>
      <c r="AO39" s="376">
        <v>7</v>
      </c>
      <c r="AP39" s="535">
        <v>8</v>
      </c>
      <c r="AQ39" s="536">
        <v>5</v>
      </c>
      <c r="AR39" s="537">
        <v>13</v>
      </c>
      <c r="AS39" s="538">
        <v>1</v>
      </c>
      <c r="AT39" s="536">
        <v>2</v>
      </c>
      <c r="AU39" s="537">
        <v>3</v>
      </c>
      <c r="AV39" s="538">
        <v>0</v>
      </c>
      <c r="AW39" s="536">
        <v>0</v>
      </c>
      <c r="AX39" s="537">
        <v>0</v>
      </c>
      <c r="AY39" s="539">
        <v>1</v>
      </c>
      <c r="AZ39" s="540">
        <v>2</v>
      </c>
      <c r="BA39" s="541">
        <v>3</v>
      </c>
      <c r="BB39" s="539">
        <v>0</v>
      </c>
      <c r="BC39" s="540">
        <v>0</v>
      </c>
      <c r="BD39" s="541">
        <v>0</v>
      </c>
      <c r="BE39" s="539">
        <v>0</v>
      </c>
      <c r="BF39" s="540">
        <v>0</v>
      </c>
      <c r="BG39" s="541">
        <v>0</v>
      </c>
      <c r="BH39" s="539">
        <v>2</v>
      </c>
      <c r="BI39" s="540">
        <v>2</v>
      </c>
      <c r="BJ39" s="542">
        <v>4</v>
      </c>
      <c r="BK39" s="543">
        <v>9</v>
      </c>
      <c r="BL39" s="532">
        <v>5</v>
      </c>
      <c r="BM39" s="544">
        <v>14</v>
      </c>
      <c r="BN39" s="543">
        <v>2</v>
      </c>
      <c r="BO39" s="532">
        <v>1</v>
      </c>
      <c r="BP39" s="544">
        <v>3</v>
      </c>
    </row>
    <row r="40" spans="1:68" s="1137" customFormat="1" ht="29.25" customHeight="1" x14ac:dyDescent="0.2">
      <c r="A40" s="546" t="s">
        <v>222</v>
      </c>
      <c r="B40" s="388">
        <v>3002</v>
      </c>
      <c r="C40" s="389">
        <v>3878</v>
      </c>
      <c r="D40" s="390">
        <v>6880</v>
      </c>
      <c r="E40" s="388">
        <v>214</v>
      </c>
      <c r="F40" s="389">
        <v>167</v>
      </c>
      <c r="G40" s="393">
        <v>381</v>
      </c>
      <c r="H40" s="1051">
        <v>7.1285809460359753</v>
      </c>
      <c r="I40" s="1052">
        <v>4.3063434760185659</v>
      </c>
      <c r="J40" s="1053">
        <v>5.537790697674418</v>
      </c>
      <c r="K40" s="388">
        <v>152</v>
      </c>
      <c r="L40" s="389">
        <v>128</v>
      </c>
      <c r="M40" s="391">
        <v>280</v>
      </c>
      <c r="N40" s="1051">
        <v>71.028037383177562</v>
      </c>
      <c r="O40" s="1052">
        <v>76.646706586826355</v>
      </c>
      <c r="P40" s="1053">
        <v>73.490813648293965</v>
      </c>
      <c r="Q40" s="388">
        <v>46</v>
      </c>
      <c r="R40" s="389">
        <v>47</v>
      </c>
      <c r="S40" s="390">
        <v>93</v>
      </c>
      <c r="T40" s="388">
        <v>5</v>
      </c>
      <c r="U40" s="389">
        <v>1</v>
      </c>
      <c r="V40" s="389">
        <v>6</v>
      </c>
      <c r="W40" s="394">
        <v>8.7209302325581398E-2</v>
      </c>
      <c r="X40" s="388">
        <v>3</v>
      </c>
      <c r="Y40" s="389">
        <v>1</v>
      </c>
      <c r="Z40" s="393">
        <v>4</v>
      </c>
      <c r="AA40" s="395">
        <v>1</v>
      </c>
      <c r="AB40" s="389">
        <v>0</v>
      </c>
      <c r="AC40" s="391">
        <v>1</v>
      </c>
      <c r="AD40" s="395">
        <v>1</v>
      </c>
      <c r="AE40" s="389">
        <v>0</v>
      </c>
      <c r="AF40" s="390">
        <v>1</v>
      </c>
      <c r="AG40" s="388">
        <v>0</v>
      </c>
      <c r="AH40" s="389">
        <v>1</v>
      </c>
      <c r="AI40" s="390">
        <v>1</v>
      </c>
      <c r="AJ40" s="388">
        <v>77</v>
      </c>
      <c r="AK40" s="389">
        <v>50</v>
      </c>
      <c r="AL40" s="390">
        <v>127</v>
      </c>
      <c r="AM40" s="388">
        <v>24</v>
      </c>
      <c r="AN40" s="389">
        <v>29</v>
      </c>
      <c r="AO40" s="390">
        <v>53</v>
      </c>
      <c r="AP40" s="388">
        <v>53</v>
      </c>
      <c r="AQ40" s="389">
        <v>40</v>
      </c>
      <c r="AR40" s="393">
        <v>93</v>
      </c>
      <c r="AS40" s="395">
        <v>4</v>
      </c>
      <c r="AT40" s="389">
        <v>4</v>
      </c>
      <c r="AU40" s="393">
        <v>8</v>
      </c>
      <c r="AV40" s="395">
        <v>11</v>
      </c>
      <c r="AW40" s="389">
        <v>4</v>
      </c>
      <c r="AX40" s="393">
        <v>15</v>
      </c>
      <c r="AY40" s="395">
        <v>15</v>
      </c>
      <c r="AZ40" s="389">
        <v>17</v>
      </c>
      <c r="BA40" s="393">
        <v>32</v>
      </c>
      <c r="BB40" s="395">
        <v>0</v>
      </c>
      <c r="BC40" s="389">
        <v>0</v>
      </c>
      <c r="BD40" s="393">
        <v>0</v>
      </c>
      <c r="BE40" s="395">
        <v>0</v>
      </c>
      <c r="BF40" s="389">
        <v>0</v>
      </c>
      <c r="BG40" s="393">
        <v>0</v>
      </c>
      <c r="BH40" s="395">
        <v>11</v>
      </c>
      <c r="BI40" s="389">
        <v>15</v>
      </c>
      <c r="BJ40" s="390">
        <v>26</v>
      </c>
      <c r="BK40" s="388">
        <v>30</v>
      </c>
      <c r="BL40" s="389">
        <v>17</v>
      </c>
      <c r="BM40" s="390">
        <v>47</v>
      </c>
      <c r="BN40" s="388">
        <v>32</v>
      </c>
      <c r="BO40" s="389">
        <v>22</v>
      </c>
      <c r="BP40" s="390">
        <v>54</v>
      </c>
    </row>
    <row r="41" spans="1:68" ht="29.25" customHeight="1" x14ac:dyDescent="0.2">
      <c r="A41" s="515" t="s">
        <v>30</v>
      </c>
      <c r="B41" s="516">
        <v>302</v>
      </c>
      <c r="C41" s="517">
        <v>390</v>
      </c>
      <c r="D41" s="518">
        <v>692</v>
      </c>
      <c r="E41" s="519">
        <v>29</v>
      </c>
      <c r="F41" s="520">
        <v>25</v>
      </c>
      <c r="G41" s="521">
        <v>54</v>
      </c>
      <c r="H41" s="316">
        <v>9.6026490066225172</v>
      </c>
      <c r="I41" s="317">
        <v>6.4102564102564097</v>
      </c>
      <c r="J41" s="318">
        <v>7.803468208092486</v>
      </c>
      <c r="K41" s="522">
        <v>19</v>
      </c>
      <c r="L41" s="523">
        <v>22</v>
      </c>
      <c r="M41" s="1076">
        <v>41</v>
      </c>
      <c r="N41" s="316">
        <v>65.517241379310349</v>
      </c>
      <c r="O41" s="317">
        <v>88</v>
      </c>
      <c r="P41" s="318">
        <v>75.925925925925924</v>
      </c>
      <c r="Q41" s="524">
        <v>2</v>
      </c>
      <c r="R41" s="523">
        <v>3</v>
      </c>
      <c r="S41" s="525">
        <v>5</v>
      </c>
      <c r="T41" s="522">
        <v>1</v>
      </c>
      <c r="U41" s="523">
        <v>2</v>
      </c>
      <c r="V41" s="526">
        <v>3</v>
      </c>
      <c r="W41" s="369">
        <v>0.43352601156069359</v>
      </c>
      <c r="X41" s="528">
        <v>1</v>
      </c>
      <c r="Y41" s="529">
        <v>2</v>
      </c>
      <c r="Z41" s="530">
        <v>3</v>
      </c>
      <c r="AA41" s="531">
        <v>0</v>
      </c>
      <c r="AB41" s="532">
        <v>0</v>
      </c>
      <c r="AC41" s="533">
        <v>0</v>
      </c>
      <c r="AD41" s="531">
        <v>0</v>
      </c>
      <c r="AE41" s="532">
        <v>0</v>
      </c>
      <c r="AF41" s="534">
        <v>0</v>
      </c>
      <c r="AG41" s="363">
        <v>0</v>
      </c>
      <c r="AH41" s="364">
        <v>0</v>
      </c>
      <c r="AI41" s="527">
        <v>0</v>
      </c>
      <c r="AJ41" s="363">
        <v>12</v>
      </c>
      <c r="AK41" s="364">
        <v>11</v>
      </c>
      <c r="AL41" s="527">
        <v>23</v>
      </c>
      <c r="AM41" s="374">
        <v>4</v>
      </c>
      <c r="AN41" s="375">
        <v>6</v>
      </c>
      <c r="AO41" s="376">
        <v>10</v>
      </c>
      <c r="AP41" s="535">
        <v>11</v>
      </c>
      <c r="AQ41" s="536">
        <v>8</v>
      </c>
      <c r="AR41" s="537">
        <v>19</v>
      </c>
      <c r="AS41" s="538">
        <v>1</v>
      </c>
      <c r="AT41" s="536">
        <v>2</v>
      </c>
      <c r="AU41" s="537">
        <v>3</v>
      </c>
      <c r="AV41" s="538">
        <v>0</v>
      </c>
      <c r="AW41" s="536">
        <v>1</v>
      </c>
      <c r="AX41" s="537">
        <v>1</v>
      </c>
      <c r="AY41" s="539">
        <v>1</v>
      </c>
      <c r="AZ41" s="540">
        <v>3</v>
      </c>
      <c r="BA41" s="541">
        <v>4</v>
      </c>
      <c r="BB41" s="539">
        <v>0</v>
      </c>
      <c r="BC41" s="540">
        <v>0</v>
      </c>
      <c r="BD41" s="541">
        <v>0</v>
      </c>
      <c r="BE41" s="539">
        <v>0</v>
      </c>
      <c r="BF41" s="540">
        <v>0</v>
      </c>
      <c r="BG41" s="541">
        <v>0</v>
      </c>
      <c r="BH41" s="539">
        <v>3</v>
      </c>
      <c r="BI41" s="540">
        <v>3</v>
      </c>
      <c r="BJ41" s="542">
        <v>6</v>
      </c>
      <c r="BK41" s="543">
        <v>9</v>
      </c>
      <c r="BL41" s="532">
        <v>2</v>
      </c>
      <c r="BM41" s="544">
        <v>11</v>
      </c>
      <c r="BN41" s="543">
        <v>1</v>
      </c>
      <c r="BO41" s="532">
        <v>1</v>
      </c>
      <c r="BP41" s="544">
        <v>2</v>
      </c>
    </row>
    <row r="42" spans="1:68" ht="29.25" customHeight="1" x14ac:dyDescent="0.2">
      <c r="A42" s="515" t="s">
        <v>50</v>
      </c>
      <c r="B42" s="516">
        <v>202</v>
      </c>
      <c r="C42" s="517">
        <v>229</v>
      </c>
      <c r="D42" s="518">
        <v>431</v>
      </c>
      <c r="E42" s="519">
        <v>18</v>
      </c>
      <c r="F42" s="520">
        <v>9</v>
      </c>
      <c r="G42" s="521">
        <v>27</v>
      </c>
      <c r="H42" s="316">
        <v>8.9108910891089099</v>
      </c>
      <c r="I42" s="317">
        <v>3.9301310043668125</v>
      </c>
      <c r="J42" s="318">
        <v>6.2645011600928076</v>
      </c>
      <c r="K42" s="522">
        <v>14</v>
      </c>
      <c r="L42" s="523">
        <v>9</v>
      </c>
      <c r="M42" s="1076">
        <v>23</v>
      </c>
      <c r="N42" s="316">
        <v>77.777777777777786</v>
      </c>
      <c r="O42" s="317">
        <v>100</v>
      </c>
      <c r="P42" s="318">
        <v>85.18518518518519</v>
      </c>
      <c r="Q42" s="524">
        <v>1</v>
      </c>
      <c r="R42" s="523">
        <v>2</v>
      </c>
      <c r="S42" s="525">
        <v>3</v>
      </c>
      <c r="T42" s="522">
        <v>0</v>
      </c>
      <c r="U42" s="523">
        <v>0</v>
      </c>
      <c r="V42" s="526">
        <v>0</v>
      </c>
      <c r="W42" s="369">
        <v>0</v>
      </c>
      <c r="X42" s="528">
        <v>0</v>
      </c>
      <c r="Y42" s="529">
        <v>0</v>
      </c>
      <c r="Z42" s="530">
        <v>0</v>
      </c>
      <c r="AA42" s="531">
        <v>0</v>
      </c>
      <c r="AB42" s="532">
        <v>0</v>
      </c>
      <c r="AC42" s="533">
        <v>0</v>
      </c>
      <c r="AD42" s="531">
        <v>0</v>
      </c>
      <c r="AE42" s="532">
        <v>0</v>
      </c>
      <c r="AF42" s="534">
        <v>0</v>
      </c>
      <c r="AG42" s="363">
        <v>0</v>
      </c>
      <c r="AH42" s="364">
        <v>0</v>
      </c>
      <c r="AI42" s="527">
        <v>0</v>
      </c>
      <c r="AJ42" s="363">
        <v>13</v>
      </c>
      <c r="AK42" s="364">
        <v>5</v>
      </c>
      <c r="AL42" s="527">
        <v>18</v>
      </c>
      <c r="AM42" s="374">
        <v>0</v>
      </c>
      <c r="AN42" s="375">
        <v>2</v>
      </c>
      <c r="AO42" s="376">
        <v>2</v>
      </c>
      <c r="AP42" s="535">
        <v>7</v>
      </c>
      <c r="AQ42" s="536">
        <v>3</v>
      </c>
      <c r="AR42" s="537">
        <v>10</v>
      </c>
      <c r="AS42" s="538">
        <v>4</v>
      </c>
      <c r="AT42" s="536">
        <v>2</v>
      </c>
      <c r="AU42" s="537">
        <v>6</v>
      </c>
      <c r="AV42" s="538">
        <v>2</v>
      </c>
      <c r="AW42" s="536">
        <v>0</v>
      </c>
      <c r="AX42" s="537">
        <v>2</v>
      </c>
      <c r="AY42" s="539">
        <v>0</v>
      </c>
      <c r="AZ42" s="540">
        <v>0</v>
      </c>
      <c r="BA42" s="541">
        <v>0</v>
      </c>
      <c r="BB42" s="539">
        <v>0</v>
      </c>
      <c r="BC42" s="540">
        <v>0</v>
      </c>
      <c r="BD42" s="541">
        <v>0</v>
      </c>
      <c r="BE42" s="539">
        <v>0</v>
      </c>
      <c r="BF42" s="540">
        <v>0</v>
      </c>
      <c r="BG42" s="541">
        <v>0</v>
      </c>
      <c r="BH42" s="539">
        <v>0</v>
      </c>
      <c r="BI42" s="540">
        <v>2</v>
      </c>
      <c r="BJ42" s="542">
        <v>2</v>
      </c>
      <c r="BK42" s="543">
        <v>4</v>
      </c>
      <c r="BL42" s="532">
        <v>0</v>
      </c>
      <c r="BM42" s="544">
        <v>4</v>
      </c>
      <c r="BN42" s="543">
        <v>0</v>
      </c>
      <c r="BO42" s="532">
        <v>0</v>
      </c>
      <c r="BP42" s="544">
        <v>0</v>
      </c>
    </row>
    <row r="43" spans="1:68" ht="29.25" customHeight="1" x14ac:dyDescent="0.2">
      <c r="A43" s="515" t="s">
        <v>51</v>
      </c>
      <c r="B43" s="516">
        <v>179</v>
      </c>
      <c r="C43" s="517">
        <v>205</v>
      </c>
      <c r="D43" s="518">
        <v>384</v>
      </c>
      <c r="E43" s="519">
        <v>17</v>
      </c>
      <c r="F43" s="520">
        <v>14</v>
      </c>
      <c r="G43" s="521">
        <v>31</v>
      </c>
      <c r="H43" s="316">
        <v>9.4972067039106136</v>
      </c>
      <c r="I43" s="317">
        <v>6.8292682926829276</v>
      </c>
      <c r="J43" s="318">
        <v>8.0729166666666679</v>
      </c>
      <c r="K43" s="522">
        <v>14</v>
      </c>
      <c r="L43" s="523">
        <v>9</v>
      </c>
      <c r="M43" s="1076">
        <v>23</v>
      </c>
      <c r="N43" s="316">
        <v>82.35294117647058</v>
      </c>
      <c r="O43" s="317">
        <v>64.285714285714292</v>
      </c>
      <c r="P43" s="318">
        <v>74.193548387096769</v>
      </c>
      <c r="Q43" s="524">
        <v>0</v>
      </c>
      <c r="R43" s="523">
        <v>0</v>
      </c>
      <c r="S43" s="525">
        <v>0</v>
      </c>
      <c r="T43" s="522">
        <v>0</v>
      </c>
      <c r="U43" s="523">
        <v>0</v>
      </c>
      <c r="V43" s="526">
        <v>0</v>
      </c>
      <c r="W43" s="369">
        <v>0</v>
      </c>
      <c r="X43" s="528">
        <v>0</v>
      </c>
      <c r="Y43" s="529">
        <v>0</v>
      </c>
      <c r="Z43" s="530">
        <v>0</v>
      </c>
      <c r="AA43" s="531">
        <v>0</v>
      </c>
      <c r="AB43" s="532">
        <v>0</v>
      </c>
      <c r="AC43" s="533">
        <v>0</v>
      </c>
      <c r="AD43" s="531">
        <v>0</v>
      </c>
      <c r="AE43" s="532">
        <v>0</v>
      </c>
      <c r="AF43" s="534">
        <v>0</v>
      </c>
      <c r="AG43" s="363">
        <v>0</v>
      </c>
      <c r="AH43" s="364">
        <v>0</v>
      </c>
      <c r="AI43" s="527">
        <v>0</v>
      </c>
      <c r="AJ43" s="363">
        <v>7</v>
      </c>
      <c r="AK43" s="364">
        <v>5</v>
      </c>
      <c r="AL43" s="527">
        <v>12</v>
      </c>
      <c r="AM43" s="374">
        <v>7</v>
      </c>
      <c r="AN43" s="375">
        <v>4</v>
      </c>
      <c r="AO43" s="376">
        <v>11</v>
      </c>
      <c r="AP43" s="535">
        <v>7</v>
      </c>
      <c r="AQ43" s="536">
        <v>5</v>
      </c>
      <c r="AR43" s="537">
        <v>12</v>
      </c>
      <c r="AS43" s="538">
        <v>0</v>
      </c>
      <c r="AT43" s="536">
        <v>0</v>
      </c>
      <c r="AU43" s="537">
        <v>0</v>
      </c>
      <c r="AV43" s="538">
        <v>0</v>
      </c>
      <c r="AW43" s="536">
        <v>0</v>
      </c>
      <c r="AX43" s="537">
        <v>0</v>
      </c>
      <c r="AY43" s="539">
        <v>3</v>
      </c>
      <c r="AZ43" s="540">
        <v>1</v>
      </c>
      <c r="BA43" s="541">
        <v>4</v>
      </c>
      <c r="BB43" s="539">
        <v>0</v>
      </c>
      <c r="BC43" s="540">
        <v>0</v>
      </c>
      <c r="BD43" s="541">
        <v>0</v>
      </c>
      <c r="BE43" s="539">
        <v>0</v>
      </c>
      <c r="BF43" s="540">
        <v>0</v>
      </c>
      <c r="BG43" s="541">
        <v>0</v>
      </c>
      <c r="BH43" s="539">
        <v>4</v>
      </c>
      <c r="BI43" s="540">
        <v>3</v>
      </c>
      <c r="BJ43" s="542">
        <v>7</v>
      </c>
      <c r="BK43" s="543">
        <v>0</v>
      </c>
      <c r="BL43" s="532">
        <v>0</v>
      </c>
      <c r="BM43" s="544">
        <v>0</v>
      </c>
      <c r="BN43" s="543">
        <v>3</v>
      </c>
      <c r="BO43" s="532">
        <v>5</v>
      </c>
      <c r="BP43" s="544">
        <v>8</v>
      </c>
    </row>
    <row r="44" spans="1:68" ht="29.25" customHeight="1" x14ac:dyDescent="0.2">
      <c r="A44" s="515" t="s">
        <v>52</v>
      </c>
      <c r="B44" s="516">
        <v>343</v>
      </c>
      <c r="C44" s="517">
        <v>380</v>
      </c>
      <c r="D44" s="518">
        <v>723</v>
      </c>
      <c r="E44" s="519">
        <v>23</v>
      </c>
      <c r="F44" s="520">
        <v>19</v>
      </c>
      <c r="G44" s="521">
        <v>42</v>
      </c>
      <c r="H44" s="316">
        <v>6.7055393586005829</v>
      </c>
      <c r="I44" s="317">
        <v>5</v>
      </c>
      <c r="J44" s="318">
        <v>5.809128630705394</v>
      </c>
      <c r="K44" s="522">
        <v>13</v>
      </c>
      <c r="L44" s="523">
        <v>17</v>
      </c>
      <c r="M44" s="1076">
        <v>30</v>
      </c>
      <c r="N44" s="316">
        <v>56.521739130434781</v>
      </c>
      <c r="O44" s="317">
        <v>89.473684210526315</v>
      </c>
      <c r="P44" s="318">
        <v>71.428571428571431</v>
      </c>
      <c r="Q44" s="524">
        <v>1</v>
      </c>
      <c r="R44" s="523">
        <v>6</v>
      </c>
      <c r="S44" s="525">
        <v>7</v>
      </c>
      <c r="T44" s="522">
        <v>1</v>
      </c>
      <c r="U44" s="523">
        <v>0</v>
      </c>
      <c r="V44" s="526">
        <v>1</v>
      </c>
      <c r="W44" s="369">
        <v>0.13831258644536654</v>
      </c>
      <c r="X44" s="528">
        <v>1</v>
      </c>
      <c r="Y44" s="529">
        <v>0</v>
      </c>
      <c r="Z44" s="530">
        <v>1</v>
      </c>
      <c r="AA44" s="531">
        <v>0</v>
      </c>
      <c r="AB44" s="532">
        <v>0</v>
      </c>
      <c r="AC44" s="533">
        <v>0</v>
      </c>
      <c r="AD44" s="531">
        <v>0</v>
      </c>
      <c r="AE44" s="532">
        <v>0</v>
      </c>
      <c r="AF44" s="534">
        <v>0</v>
      </c>
      <c r="AG44" s="363">
        <v>0</v>
      </c>
      <c r="AH44" s="364">
        <v>0</v>
      </c>
      <c r="AI44" s="527">
        <v>0</v>
      </c>
      <c r="AJ44" s="363">
        <v>11</v>
      </c>
      <c r="AK44" s="364">
        <v>7</v>
      </c>
      <c r="AL44" s="527">
        <v>18</v>
      </c>
      <c r="AM44" s="374">
        <v>0</v>
      </c>
      <c r="AN44" s="375">
        <v>4</v>
      </c>
      <c r="AO44" s="376">
        <v>4</v>
      </c>
      <c r="AP44" s="535">
        <v>11</v>
      </c>
      <c r="AQ44" s="536">
        <v>3</v>
      </c>
      <c r="AR44" s="537">
        <v>14</v>
      </c>
      <c r="AS44" s="538">
        <v>0</v>
      </c>
      <c r="AT44" s="536">
        <v>5</v>
      </c>
      <c r="AU44" s="537">
        <v>5</v>
      </c>
      <c r="AV44" s="538">
        <v>0</v>
      </c>
      <c r="AW44" s="536">
        <v>0</v>
      </c>
      <c r="AX44" s="537">
        <v>0</v>
      </c>
      <c r="AY44" s="539">
        <v>0</v>
      </c>
      <c r="AZ44" s="540">
        <v>1</v>
      </c>
      <c r="BA44" s="541">
        <v>1</v>
      </c>
      <c r="BB44" s="539">
        <v>0</v>
      </c>
      <c r="BC44" s="540">
        <v>0</v>
      </c>
      <c r="BD44" s="541">
        <v>0</v>
      </c>
      <c r="BE44" s="539">
        <v>0</v>
      </c>
      <c r="BF44" s="540">
        <v>0</v>
      </c>
      <c r="BG44" s="541">
        <v>0</v>
      </c>
      <c r="BH44" s="539">
        <v>0</v>
      </c>
      <c r="BI44" s="540">
        <v>2</v>
      </c>
      <c r="BJ44" s="542">
        <v>2</v>
      </c>
      <c r="BK44" s="543">
        <v>0</v>
      </c>
      <c r="BL44" s="532">
        <v>0</v>
      </c>
      <c r="BM44" s="544">
        <v>0</v>
      </c>
      <c r="BN44" s="543">
        <v>10</v>
      </c>
      <c r="BO44" s="532">
        <v>2</v>
      </c>
      <c r="BP44" s="544">
        <v>12</v>
      </c>
    </row>
    <row r="45" spans="1:68" s="1137" customFormat="1" ht="29.25" customHeight="1" x14ac:dyDescent="0.2">
      <c r="A45" s="546" t="s">
        <v>223</v>
      </c>
      <c r="B45" s="388">
        <v>1026</v>
      </c>
      <c r="C45" s="389">
        <v>1204</v>
      </c>
      <c r="D45" s="390">
        <v>2230</v>
      </c>
      <c r="E45" s="388">
        <v>87</v>
      </c>
      <c r="F45" s="389">
        <v>67</v>
      </c>
      <c r="G45" s="393">
        <v>154</v>
      </c>
      <c r="H45" s="1051">
        <v>8.4795321637426895</v>
      </c>
      <c r="I45" s="1052">
        <v>5.5647840531561457</v>
      </c>
      <c r="J45" s="1053">
        <v>6.9058295964125564</v>
      </c>
      <c r="K45" s="388">
        <v>60</v>
      </c>
      <c r="L45" s="389">
        <v>57</v>
      </c>
      <c r="M45" s="391">
        <v>117</v>
      </c>
      <c r="N45" s="1051">
        <v>68.965517241379317</v>
      </c>
      <c r="O45" s="1052">
        <v>85.074626865671647</v>
      </c>
      <c r="P45" s="1053">
        <v>75.974025974025977</v>
      </c>
      <c r="Q45" s="388">
        <v>4</v>
      </c>
      <c r="R45" s="389">
        <v>11</v>
      </c>
      <c r="S45" s="390">
        <v>15</v>
      </c>
      <c r="T45" s="388">
        <v>2</v>
      </c>
      <c r="U45" s="389">
        <v>2</v>
      </c>
      <c r="V45" s="389">
        <v>4</v>
      </c>
      <c r="W45" s="394">
        <v>0.17937219730941703</v>
      </c>
      <c r="X45" s="388">
        <v>2</v>
      </c>
      <c r="Y45" s="389">
        <v>2</v>
      </c>
      <c r="Z45" s="393">
        <v>4</v>
      </c>
      <c r="AA45" s="395">
        <v>0</v>
      </c>
      <c r="AB45" s="389">
        <v>0</v>
      </c>
      <c r="AC45" s="391">
        <v>0</v>
      </c>
      <c r="AD45" s="395">
        <v>0</v>
      </c>
      <c r="AE45" s="389">
        <v>0</v>
      </c>
      <c r="AF45" s="390">
        <v>0</v>
      </c>
      <c r="AG45" s="388">
        <v>0</v>
      </c>
      <c r="AH45" s="389">
        <v>0</v>
      </c>
      <c r="AI45" s="390">
        <v>0</v>
      </c>
      <c r="AJ45" s="388">
        <v>43</v>
      </c>
      <c r="AK45" s="389">
        <v>28</v>
      </c>
      <c r="AL45" s="390">
        <v>71</v>
      </c>
      <c r="AM45" s="388">
        <v>11</v>
      </c>
      <c r="AN45" s="389">
        <v>16</v>
      </c>
      <c r="AO45" s="390">
        <v>27</v>
      </c>
      <c r="AP45" s="388">
        <v>36</v>
      </c>
      <c r="AQ45" s="389">
        <v>19</v>
      </c>
      <c r="AR45" s="393">
        <v>55</v>
      </c>
      <c r="AS45" s="395">
        <v>5</v>
      </c>
      <c r="AT45" s="389">
        <v>9</v>
      </c>
      <c r="AU45" s="393">
        <v>14</v>
      </c>
      <c r="AV45" s="395">
        <v>2</v>
      </c>
      <c r="AW45" s="389">
        <v>1</v>
      </c>
      <c r="AX45" s="393">
        <v>3</v>
      </c>
      <c r="AY45" s="395">
        <v>4</v>
      </c>
      <c r="AZ45" s="389">
        <v>5</v>
      </c>
      <c r="BA45" s="393">
        <v>9</v>
      </c>
      <c r="BB45" s="395">
        <v>0</v>
      </c>
      <c r="BC45" s="389">
        <v>0</v>
      </c>
      <c r="BD45" s="393">
        <v>0</v>
      </c>
      <c r="BE45" s="395">
        <v>0</v>
      </c>
      <c r="BF45" s="389">
        <v>0</v>
      </c>
      <c r="BG45" s="393">
        <v>0</v>
      </c>
      <c r="BH45" s="395">
        <v>7</v>
      </c>
      <c r="BI45" s="389">
        <v>10</v>
      </c>
      <c r="BJ45" s="390">
        <v>17</v>
      </c>
      <c r="BK45" s="388">
        <v>13</v>
      </c>
      <c r="BL45" s="389">
        <v>2</v>
      </c>
      <c r="BM45" s="390">
        <v>15</v>
      </c>
      <c r="BN45" s="388">
        <v>14</v>
      </c>
      <c r="BO45" s="389">
        <v>8</v>
      </c>
      <c r="BP45" s="390">
        <v>22</v>
      </c>
    </row>
    <row r="46" spans="1:68" ht="29.25" customHeight="1" x14ac:dyDescent="0.2">
      <c r="A46" s="515" t="s">
        <v>38</v>
      </c>
      <c r="B46" s="516">
        <v>1034</v>
      </c>
      <c r="C46" s="517">
        <v>1552</v>
      </c>
      <c r="D46" s="518">
        <v>2586</v>
      </c>
      <c r="E46" s="519">
        <v>75</v>
      </c>
      <c r="F46" s="520">
        <v>56</v>
      </c>
      <c r="G46" s="521">
        <v>131</v>
      </c>
      <c r="H46" s="316">
        <v>7.2533849129593806</v>
      </c>
      <c r="I46" s="317">
        <v>3.608247422680412</v>
      </c>
      <c r="J46" s="318">
        <v>5.0657385924207272</v>
      </c>
      <c r="K46" s="522">
        <v>55</v>
      </c>
      <c r="L46" s="523">
        <v>48</v>
      </c>
      <c r="M46" s="1076">
        <v>103</v>
      </c>
      <c r="N46" s="316">
        <v>73.333333333333329</v>
      </c>
      <c r="O46" s="317">
        <v>85.714285714285708</v>
      </c>
      <c r="P46" s="318">
        <v>78.625954198473281</v>
      </c>
      <c r="Q46" s="524">
        <v>6</v>
      </c>
      <c r="R46" s="523">
        <v>13</v>
      </c>
      <c r="S46" s="525">
        <v>19</v>
      </c>
      <c r="T46" s="522">
        <v>1</v>
      </c>
      <c r="U46" s="523">
        <v>1</v>
      </c>
      <c r="V46" s="526">
        <v>2</v>
      </c>
      <c r="W46" s="369">
        <v>7.7339520494972933E-2</v>
      </c>
      <c r="X46" s="528">
        <v>0</v>
      </c>
      <c r="Y46" s="529">
        <v>1</v>
      </c>
      <c r="Z46" s="530">
        <v>1</v>
      </c>
      <c r="AA46" s="531">
        <v>1</v>
      </c>
      <c r="AB46" s="532">
        <v>0</v>
      </c>
      <c r="AC46" s="533">
        <v>1</v>
      </c>
      <c r="AD46" s="531">
        <v>0</v>
      </c>
      <c r="AE46" s="532">
        <v>0</v>
      </c>
      <c r="AF46" s="534">
        <v>0</v>
      </c>
      <c r="AG46" s="363">
        <v>10</v>
      </c>
      <c r="AH46" s="364">
        <v>4</v>
      </c>
      <c r="AI46" s="527">
        <v>14</v>
      </c>
      <c r="AJ46" s="363">
        <v>28</v>
      </c>
      <c r="AK46" s="364">
        <v>14</v>
      </c>
      <c r="AL46" s="527">
        <v>42</v>
      </c>
      <c r="AM46" s="374">
        <v>10</v>
      </c>
      <c r="AN46" s="375">
        <v>16</v>
      </c>
      <c r="AO46" s="376">
        <v>26</v>
      </c>
      <c r="AP46" s="535">
        <v>27</v>
      </c>
      <c r="AQ46" s="536">
        <v>13</v>
      </c>
      <c r="AR46" s="537">
        <v>40</v>
      </c>
      <c r="AS46" s="538">
        <v>1</v>
      </c>
      <c r="AT46" s="536">
        <v>1</v>
      </c>
      <c r="AU46" s="537">
        <v>2</v>
      </c>
      <c r="AV46" s="538">
        <v>7</v>
      </c>
      <c r="AW46" s="536">
        <v>1</v>
      </c>
      <c r="AX46" s="537">
        <v>8</v>
      </c>
      <c r="AY46" s="539">
        <v>8</v>
      </c>
      <c r="AZ46" s="540">
        <v>4</v>
      </c>
      <c r="BA46" s="541">
        <v>12</v>
      </c>
      <c r="BB46" s="539">
        <v>0</v>
      </c>
      <c r="BC46" s="540">
        <v>1</v>
      </c>
      <c r="BD46" s="541">
        <v>1</v>
      </c>
      <c r="BE46" s="539">
        <v>0</v>
      </c>
      <c r="BF46" s="540">
        <v>0</v>
      </c>
      <c r="BG46" s="541">
        <v>0</v>
      </c>
      <c r="BH46" s="539">
        <v>18</v>
      </c>
      <c r="BI46" s="540">
        <v>15</v>
      </c>
      <c r="BJ46" s="542">
        <v>33</v>
      </c>
      <c r="BK46" s="543">
        <v>0</v>
      </c>
      <c r="BL46" s="532">
        <v>0</v>
      </c>
      <c r="BM46" s="544">
        <v>0</v>
      </c>
      <c r="BN46" s="543">
        <v>20</v>
      </c>
      <c r="BO46" s="532">
        <v>8</v>
      </c>
      <c r="BP46" s="544">
        <v>28</v>
      </c>
    </row>
    <row r="47" spans="1:68" ht="29.25" customHeight="1" x14ac:dyDescent="0.2">
      <c r="A47" s="515" t="s">
        <v>53</v>
      </c>
      <c r="B47" s="516">
        <v>59</v>
      </c>
      <c r="C47" s="517">
        <v>76</v>
      </c>
      <c r="D47" s="518">
        <v>135</v>
      </c>
      <c r="E47" s="519">
        <v>12</v>
      </c>
      <c r="F47" s="520">
        <v>3</v>
      </c>
      <c r="G47" s="521">
        <v>15</v>
      </c>
      <c r="H47" s="316">
        <v>20.33898305084746</v>
      </c>
      <c r="I47" s="317">
        <v>3.9473684210526314</v>
      </c>
      <c r="J47" s="318">
        <v>11.111111111111111</v>
      </c>
      <c r="K47" s="522">
        <v>10</v>
      </c>
      <c r="L47" s="523">
        <v>2</v>
      </c>
      <c r="M47" s="1076">
        <v>12</v>
      </c>
      <c r="N47" s="316">
        <v>83.333333333333343</v>
      </c>
      <c r="O47" s="317">
        <v>66.666666666666657</v>
      </c>
      <c r="P47" s="318">
        <v>80</v>
      </c>
      <c r="Q47" s="524">
        <v>1</v>
      </c>
      <c r="R47" s="523">
        <v>0</v>
      </c>
      <c r="S47" s="525">
        <v>1</v>
      </c>
      <c r="T47" s="522">
        <v>1</v>
      </c>
      <c r="U47" s="523">
        <v>0</v>
      </c>
      <c r="V47" s="526">
        <v>1</v>
      </c>
      <c r="W47" s="369">
        <v>0.74074074074074081</v>
      </c>
      <c r="X47" s="528">
        <v>0</v>
      </c>
      <c r="Y47" s="529">
        <v>0</v>
      </c>
      <c r="Z47" s="530">
        <v>0</v>
      </c>
      <c r="AA47" s="531">
        <v>1</v>
      </c>
      <c r="AB47" s="532">
        <v>0</v>
      </c>
      <c r="AC47" s="533">
        <v>1</v>
      </c>
      <c r="AD47" s="531">
        <v>0</v>
      </c>
      <c r="AE47" s="532">
        <v>0</v>
      </c>
      <c r="AF47" s="534">
        <v>0</v>
      </c>
      <c r="AG47" s="363">
        <v>0</v>
      </c>
      <c r="AH47" s="364">
        <v>0</v>
      </c>
      <c r="AI47" s="527">
        <v>0</v>
      </c>
      <c r="AJ47" s="363">
        <v>6</v>
      </c>
      <c r="AK47" s="364">
        <v>2</v>
      </c>
      <c r="AL47" s="527">
        <v>8</v>
      </c>
      <c r="AM47" s="374">
        <v>2</v>
      </c>
      <c r="AN47" s="375">
        <v>0</v>
      </c>
      <c r="AO47" s="376">
        <v>2</v>
      </c>
      <c r="AP47" s="535">
        <v>5</v>
      </c>
      <c r="AQ47" s="536">
        <v>2</v>
      </c>
      <c r="AR47" s="537">
        <v>7</v>
      </c>
      <c r="AS47" s="538">
        <v>1</v>
      </c>
      <c r="AT47" s="536">
        <v>0</v>
      </c>
      <c r="AU47" s="537">
        <v>1</v>
      </c>
      <c r="AV47" s="538">
        <v>0</v>
      </c>
      <c r="AW47" s="536">
        <v>0</v>
      </c>
      <c r="AX47" s="537">
        <v>0</v>
      </c>
      <c r="AY47" s="539">
        <v>2</v>
      </c>
      <c r="AZ47" s="540">
        <v>0</v>
      </c>
      <c r="BA47" s="541">
        <v>2</v>
      </c>
      <c r="BB47" s="539">
        <v>0</v>
      </c>
      <c r="BC47" s="540">
        <v>0</v>
      </c>
      <c r="BD47" s="541">
        <v>0</v>
      </c>
      <c r="BE47" s="539">
        <v>0</v>
      </c>
      <c r="BF47" s="540">
        <v>0</v>
      </c>
      <c r="BG47" s="541">
        <v>0</v>
      </c>
      <c r="BH47" s="539">
        <v>0</v>
      </c>
      <c r="BI47" s="540">
        <v>0</v>
      </c>
      <c r="BJ47" s="542">
        <v>0</v>
      </c>
      <c r="BK47" s="543">
        <v>1</v>
      </c>
      <c r="BL47" s="532">
        <v>0</v>
      </c>
      <c r="BM47" s="544">
        <v>1</v>
      </c>
      <c r="BN47" s="543">
        <v>1</v>
      </c>
      <c r="BO47" s="532">
        <v>1</v>
      </c>
      <c r="BP47" s="544">
        <v>2</v>
      </c>
    </row>
    <row r="48" spans="1:68" ht="29.25" customHeight="1" x14ac:dyDescent="0.2">
      <c r="A48" s="515" t="s">
        <v>54</v>
      </c>
      <c r="B48" s="516">
        <v>40</v>
      </c>
      <c r="C48" s="517">
        <v>62</v>
      </c>
      <c r="D48" s="518">
        <v>102</v>
      </c>
      <c r="E48" s="519">
        <v>3</v>
      </c>
      <c r="F48" s="520">
        <v>5</v>
      </c>
      <c r="G48" s="521">
        <v>8</v>
      </c>
      <c r="H48" s="316">
        <v>7.5</v>
      </c>
      <c r="I48" s="317">
        <v>8.064516129032258</v>
      </c>
      <c r="J48" s="318">
        <v>7.8431372549019605</v>
      </c>
      <c r="K48" s="522">
        <v>3</v>
      </c>
      <c r="L48" s="523">
        <v>5</v>
      </c>
      <c r="M48" s="1076">
        <v>8</v>
      </c>
      <c r="N48" s="316">
        <v>100</v>
      </c>
      <c r="O48" s="317">
        <v>100</v>
      </c>
      <c r="P48" s="318">
        <v>100</v>
      </c>
      <c r="Q48" s="524">
        <v>0</v>
      </c>
      <c r="R48" s="523">
        <v>1</v>
      </c>
      <c r="S48" s="525">
        <v>1</v>
      </c>
      <c r="T48" s="522">
        <v>0</v>
      </c>
      <c r="U48" s="523">
        <v>0</v>
      </c>
      <c r="V48" s="526">
        <v>0</v>
      </c>
      <c r="W48" s="369">
        <v>0</v>
      </c>
      <c r="X48" s="528">
        <v>0</v>
      </c>
      <c r="Y48" s="529">
        <v>0</v>
      </c>
      <c r="Z48" s="530">
        <v>0</v>
      </c>
      <c r="AA48" s="531">
        <v>0</v>
      </c>
      <c r="AB48" s="532">
        <v>0</v>
      </c>
      <c r="AC48" s="533">
        <v>0</v>
      </c>
      <c r="AD48" s="531">
        <v>0</v>
      </c>
      <c r="AE48" s="532">
        <v>0</v>
      </c>
      <c r="AF48" s="534">
        <v>0</v>
      </c>
      <c r="AG48" s="363">
        <v>0</v>
      </c>
      <c r="AH48" s="364">
        <v>0</v>
      </c>
      <c r="AI48" s="527">
        <v>0</v>
      </c>
      <c r="AJ48" s="363">
        <v>3</v>
      </c>
      <c r="AK48" s="364">
        <v>2</v>
      </c>
      <c r="AL48" s="527">
        <v>5</v>
      </c>
      <c r="AM48" s="374">
        <v>0</v>
      </c>
      <c r="AN48" s="375">
        <v>2</v>
      </c>
      <c r="AO48" s="376">
        <v>2</v>
      </c>
      <c r="AP48" s="535">
        <v>2</v>
      </c>
      <c r="AQ48" s="536">
        <v>1</v>
      </c>
      <c r="AR48" s="537">
        <v>3</v>
      </c>
      <c r="AS48" s="538">
        <v>0</v>
      </c>
      <c r="AT48" s="536">
        <v>0</v>
      </c>
      <c r="AU48" s="537">
        <v>0</v>
      </c>
      <c r="AV48" s="538">
        <v>1</v>
      </c>
      <c r="AW48" s="536">
        <v>0</v>
      </c>
      <c r="AX48" s="537">
        <v>1</v>
      </c>
      <c r="AY48" s="539">
        <v>0</v>
      </c>
      <c r="AZ48" s="540">
        <v>1</v>
      </c>
      <c r="BA48" s="541">
        <v>1</v>
      </c>
      <c r="BB48" s="539">
        <v>0</v>
      </c>
      <c r="BC48" s="540">
        <v>0</v>
      </c>
      <c r="BD48" s="541">
        <v>0</v>
      </c>
      <c r="BE48" s="539">
        <v>0</v>
      </c>
      <c r="BF48" s="540">
        <v>0</v>
      </c>
      <c r="BG48" s="541">
        <v>0</v>
      </c>
      <c r="BH48" s="539">
        <v>0</v>
      </c>
      <c r="BI48" s="540">
        <v>1</v>
      </c>
      <c r="BJ48" s="542">
        <v>1</v>
      </c>
      <c r="BK48" s="543">
        <v>0</v>
      </c>
      <c r="BL48" s="532">
        <v>0</v>
      </c>
      <c r="BM48" s="544">
        <v>0</v>
      </c>
      <c r="BN48" s="543">
        <v>0</v>
      </c>
      <c r="BO48" s="532">
        <v>0</v>
      </c>
      <c r="BP48" s="544">
        <v>0</v>
      </c>
    </row>
    <row r="49" spans="1:68" ht="29.25" customHeight="1" x14ac:dyDescent="0.2">
      <c r="A49" s="515" t="s">
        <v>55</v>
      </c>
      <c r="B49" s="516">
        <v>268</v>
      </c>
      <c r="C49" s="517">
        <v>369</v>
      </c>
      <c r="D49" s="518">
        <v>637</v>
      </c>
      <c r="E49" s="519">
        <v>24</v>
      </c>
      <c r="F49" s="520">
        <v>19</v>
      </c>
      <c r="G49" s="521">
        <v>43</v>
      </c>
      <c r="H49" s="316">
        <v>8.9552238805970141</v>
      </c>
      <c r="I49" s="317">
        <v>5.1490514905149052</v>
      </c>
      <c r="J49" s="318">
        <v>6.7503924646781783</v>
      </c>
      <c r="K49" s="522">
        <v>18</v>
      </c>
      <c r="L49" s="523">
        <v>17</v>
      </c>
      <c r="M49" s="1076">
        <v>35</v>
      </c>
      <c r="N49" s="316">
        <v>75</v>
      </c>
      <c r="O49" s="317">
        <v>89.473684210526315</v>
      </c>
      <c r="P49" s="318">
        <v>81.395348837209298</v>
      </c>
      <c r="Q49" s="524">
        <v>5</v>
      </c>
      <c r="R49" s="523">
        <v>1</v>
      </c>
      <c r="S49" s="525">
        <v>6</v>
      </c>
      <c r="T49" s="522">
        <v>1</v>
      </c>
      <c r="U49" s="523">
        <v>0</v>
      </c>
      <c r="V49" s="526">
        <v>1</v>
      </c>
      <c r="W49" s="369">
        <v>0.15698587127158556</v>
      </c>
      <c r="X49" s="528">
        <v>1</v>
      </c>
      <c r="Y49" s="529">
        <v>0</v>
      </c>
      <c r="Z49" s="530">
        <v>1</v>
      </c>
      <c r="AA49" s="531">
        <v>0</v>
      </c>
      <c r="AB49" s="532">
        <v>0</v>
      </c>
      <c r="AC49" s="533">
        <v>0</v>
      </c>
      <c r="AD49" s="531">
        <v>0</v>
      </c>
      <c r="AE49" s="532">
        <v>0</v>
      </c>
      <c r="AF49" s="534">
        <v>0</v>
      </c>
      <c r="AG49" s="363">
        <v>0</v>
      </c>
      <c r="AH49" s="364">
        <v>0</v>
      </c>
      <c r="AI49" s="527">
        <v>0</v>
      </c>
      <c r="AJ49" s="363">
        <v>8</v>
      </c>
      <c r="AK49" s="364">
        <v>10</v>
      </c>
      <c r="AL49" s="527">
        <v>18</v>
      </c>
      <c r="AM49" s="374">
        <v>4</v>
      </c>
      <c r="AN49" s="375">
        <v>6</v>
      </c>
      <c r="AO49" s="376">
        <v>10</v>
      </c>
      <c r="AP49" s="535">
        <v>8</v>
      </c>
      <c r="AQ49" s="536">
        <v>9</v>
      </c>
      <c r="AR49" s="537">
        <v>17</v>
      </c>
      <c r="AS49" s="538">
        <v>2</v>
      </c>
      <c r="AT49" s="536">
        <v>0</v>
      </c>
      <c r="AU49" s="537">
        <v>2</v>
      </c>
      <c r="AV49" s="538">
        <v>0</v>
      </c>
      <c r="AW49" s="536">
        <v>0</v>
      </c>
      <c r="AX49" s="537">
        <v>0</v>
      </c>
      <c r="AY49" s="539">
        <v>2</v>
      </c>
      <c r="AZ49" s="540">
        <v>3</v>
      </c>
      <c r="BA49" s="541">
        <v>5</v>
      </c>
      <c r="BB49" s="539">
        <v>0</v>
      </c>
      <c r="BC49" s="540">
        <v>0</v>
      </c>
      <c r="BD49" s="541">
        <v>0</v>
      </c>
      <c r="BE49" s="539">
        <v>0</v>
      </c>
      <c r="BF49" s="540">
        <v>0</v>
      </c>
      <c r="BG49" s="541">
        <v>0</v>
      </c>
      <c r="BH49" s="539">
        <v>4</v>
      </c>
      <c r="BI49" s="540">
        <v>3</v>
      </c>
      <c r="BJ49" s="542">
        <v>7</v>
      </c>
      <c r="BK49" s="543">
        <v>2</v>
      </c>
      <c r="BL49" s="532">
        <v>1</v>
      </c>
      <c r="BM49" s="544">
        <v>3</v>
      </c>
      <c r="BN49" s="543">
        <v>4</v>
      </c>
      <c r="BO49" s="532">
        <v>1</v>
      </c>
      <c r="BP49" s="544">
        <v>5</v>
      </c>
    </row>
    <row r="50" spans="1:68" ht="29.25" customHeight="1" x14ac:dyDescent="0.2">
      <c r="A50" s="515" t="s">
        <v>56</v>
      </c>
      <c r="B50" s="516">
        <v>166</v>
      </c>
      <c r="C50" s="517">
        <v>200</v>
      </c>
      <c r="D50" s="518">
        <v>366</v>
      </c>
      <c r="E50" s="519">
        <v>7</v>
      </c>
      <c r="F50" s="520">
        <v>7</v>
      </c>
      <c r="G50" s="521">
        <v>14</v>
      </c>
      <c r="H50" s="316">
        <v>4.2168674698795181</v>
      </c>
      <c r="I50" s="317">
        <v>3.5000000000000004</v>
      </c>
      <c r="J50" s="318">
        <v>3.8251366120218582</v>
      </c>
      <c r="K50" s="522">
        <v>3</v>
      </c>
      <c r="L50" s="523">
        <v>2</v>
      </c>
      <c r="M50" s="1076">
        <v>5</v>
      </c>
      <c r="N50" s="316">
        <v>42.857142857142854</v>
      </c>
      <c r="O50" s="317">
        <v>28.571428571428569</v>
      </c>
      <c r="P50" s="318">
        <v>35.714285714285715</v>
      </c>
      <c r="Q50" s="524">
        <v>0</v>
      </c>
      <c r="R50" s="523">
        <v>0</v>
      </c>
      <c r="S50" s="525">
        <v>0</v>
      </c>
      <c r="T50" s="522">
        <v>0</v>
      </c>
      <c r="U50" s="523">
        <v>0</v>
      </c>
      <c r="V50" s="526">
        <v>0</v>
      </c>
      <c r="W50" s="369">
        <v>0</v>
      </c>
      <c r="X50" s="528">
        <v>0</v>
      </c>
      <c r="Y50" s="529">
        <v>0</v>
      </c>
      <c r="Z50" s="530">
        <v>0</v>
      </c>
      <c r="AA50" s="531">
        <v>0</v>
      </c>
      <c r="AB50" s="532">
        <v>0</v>
      </c>
      <c r="AC50" s="533">
        <v>0</v>
      </c>
      <c r="AD50" s="531">
        <v>0</v>
      </c>
      <c r="AE50" s="532">
        <v>0</v>
      </c>
      <c r="AF50" s="534">
        <v>0</v>
      </c>
      <c r="AG50" s="363">
        <v>0</v>
      </c>
      <c r="AH50" s="364">
        <v>0</v>
      </c>
      <c r="AI50" s="527">
        <v>0</v>
      </c>
      <c r="AJ50" s="363">
        <v>2</v>
      </c>
      <c r="AK50" s="364">
        <v>0</v>
      </c>
      <c r="AL50" s="527">
        <v>2</v>
      </c>
      <c r="AM50" s="374">
        <v>1</v>
      </c>
      <c r="AN50" s="375">
        <v>2</v>
      </c>
      <c r="AO50" s="376">
        <v>3</v>
      </c>
      <c r="AP50" s="535">
        <v>2</v>
      </c>
      <c r="AQ50" s="536">
        <v>0</v>
      </c>
      <c r="AR50" s="537">
        <v>2</v>
      </c>
      <c r="AS50" s="538">
        <v>0</v>
      </c>
      <c r="AT50" s="536">
        <v>1</v>
      </c>
      <c r="AU50" s="537">
        <v>1</v>
      </c>
      <c r="AV50" s="538">
        <v>0</v>
      </c>
      <c r="AW50" s="536">
        <v>0</v>
      </c>
      <c r="AX50" s="537">
        <v>0</v>
      </c>
      <c r="AY50" s="539">
        <v>0</v>
      </c>
      <c r="AZ50" s="540">
        <v>1</v>
      </c>
      <c r="BA50" s="541">
        <v>1</v>
      </c>
      <c r="BB50" s="539">
        <v>0</v>
      </c>
      <c r="BC50" s="540">
        <v>0</v>
      </c>
      <c r="BD50" s="541">
        <v>0</v>
      </c>
      <c r="BE50" s="539">
        <v>0</v>
      </c>
      <c r="BF50" s="540">
        <v>0</v>
      </c>
      <c r="BG50" s="541">
        <v>0</v>
      </c>
      <c r="BH50" s="539">
        <v>1</v>
      </c>
      <c r="BI50" s="540">
        <v>0</v>
      </c>
      <c r="BJ50" s="542">
        <v>1</v>
      </c>
      <c r="BK50" s="543">
        <v>4</v>
      </c>
      <c r="BL50" s="532">
        <v>5</v>
      </c>
      <c r="BM50" s="544">
        <v>9</v>
      </c>
      <c r="BN50" s="543">
        <v>0</v>
      </c>
      <c r="BO50" s="532">
        <v>0</v>
      </c>
      <c r="BP50" s="544">
        <v>0</v>
      </c>
    </row>
    <row r="51" spans="1:68" ht="29.25" customHeight="1" x14ac:dyDescent="0.2">
      <c r="A51" s="515" t="s">
        <v>57</v>
      </c>
      <c r="B51" s="516">
        <v>180</v>
      </c>
      <c r="C51" s="517">
        <v>287</v>
      </c>
      <c r="D51" s="518">
        <v>467</v>
      </c>
      <c r="E51" s="519">
        <v>10</v>
      </c>
      <c r="F51" s="520">
        <v>11</v>
      </c>
      <c r="G51" s="521">
        <v>21</v>
      </c>
      <c r="H51" s="316">
        <v>5.5555555555555554</v>
      </c>
      <c r="I51" s="317">
        <v>3.8327526132404177</v>
      </c>
      <c r="J51" s="318">
        <v>4.4967880085653107</v>
      </c>
      <c r="K51" s="522">
        <v>9</v>
      </c>
      <c r="L51" s="523">
        <v>10</v>
      </c>
      <c r="M51" s="1076">
        <v>19</v>
      </c>
      <c r="N51" s="316">
        <v>90</v>
      </c>
      <c r="O51" s="317">
        <v>90.909090909090907</v>
      </c>
      <c r="P51" s="318">
        <v>90.476190476190482</v>
      </c>
      <c r="Q51" s="524">
        <v>1</v>
      </c>
      <c r="R51" s="523">
        <v>3</v>
      </c>
      <c r="S51" s="525">
        <v>4</v>
      </c>
      <c r="T51" s="522">
        <v>0</v>
      </c>
      <c r="U51" s="523">
        <v>0</v>
      </c>
      <c r="V51" s="526">
        <v>0</v>
      </c>
      <c r="W51" s="369">
        <v>0</v>
      </c>
      <c r="X51" s="528">
        <v>0</v>
      </c>
      <c r="Y51" s="529">
        <v>0</v>
      </c>
      <c r="Z51" s="530">
        <v>0</v>
      </c>
      <c r="AA51" s="531">
        <v>0</v>
      </c>
      <c r="AB51" s="532">
        <v>0</v>
      </c>
      <c r="AC51" s="533">
        <v>0</v>
      </c>
      <c r="AD51" s="531">
        <v>0</v>
      </c>
      <c r="AE51" s="532">
        <v>0</v>
      </c>
      <c r="AF51" s="534">
        <v>0</v>
      </c>
      <c r="AG51" s="363">
        <v>0</v>
      </c>
      <c r="AH51" s="364">
        <v>0</v>
      </c>
      <c r="AI51" s="527">
        <v>0</v>
      </c>
      <c r="AJ51" s="363">
        <v>6</v>
      </c>
      <c r="AK51" s="364">
        <v>5</v>
      </c>
      <c r="AL51" s="527">
        <v>11</v>
      </c>
      <c r="AM51" s="374">
        <v>2</v>
      </c>
      <c r="AN51" s="375">
        <v>2</v>
      </c>
      <c r="AO51" s="376">
        <v>4</v>
      </c>
      <c r="AP51" s="535">
        <v>6</v>
      </c>
      <c r="AQ51" s="536">
        <v>5</v>
      </c>
      <c r="AR51" s="537">
        <v>11</v>
      </c>
      <c r="AS51" s="538">
        <v>1</v>
      </c>
      <c r="AT51" s="536">
        <v>0</v>
      </c>
      <c r="AU51" s="537">
        <v>1</v>
      </c>
      <c r="AV51" s="538">
        <v>0</v>
      </c>
      <c r="AW51" s="536">
        <v>0</v>
      </c>
      <c r="AX51" s="537">
        <v>0</v>
      </c>
      <c r="AY51" s="539">
        <v>1</v>
      </c>
      <c r="AZ51" s="540">
        <v>1</v>
      </c>
      <c r="BA51" s="541">
        <v>2</v>
      </c>
      <c r="BB51" s="539">
        <v>0</v>
      </c>
      <c r="BC51" s="540">
        <v>0</v>
      </c>
      <c r="BD51" s="541">
        <v>0</v>
      </c>
      <c r="BE51" s="539">
        <v>0</v>
      </c>
      <c r="BF51" s="540">
        <v>0</v>
      </c>
      <c r="BG51" s="541">
        <v>0</v>
      </c>
      <c r="BH51" s="539">
        <v>0</v>
      </c>
      <c r="BI51" s="540">
        <v>1</v>
      </c>
      <c r="BJ51" s="542">
        <v>1</v>
      </c>
      <c r="BK51" s="543">
        <v>1</v>
      </c>
      <c r="BL51" s="532">
        <v>1</v>
      </c>
      <c r="BM51" s="544">
        <v>2</v>
      </c>
      <c r="BN51" s="543">
        <v>0</v>
      </c>
      <c r="BO51" s="532">
        <v>0</v>
      </c>
      <c r="BP51" s="544">
        <v>0</v>
      </c>
    </row>
    <row r="52" spans="1:68" ht="29.25" customHeight="1" x14ac:dyDescent="0.2">
      <c r="A52" s="515" t="s">
        <v>58</v>
      </c>
      <c r="B52" s="516">
        <v>314</v>
      </c>
      <c r="C52" s="517">
        <v>361</v>
      </c>
      <c r="D52" s="518">
        <v>675</v>
      </c>
      <c r="E52" s="519">
        <v>15</v>
      </c>
      <c r="F52" s="520">
        <v>17</v>
      </c>
      <c r="G52" s="521">
        <v>32</v>
      </c>
      <c r="H52" s="316">
        <v>4.7770700636942678</v>
      </c>
      <c r="I52" s="317">
        <v>4.7091412742382275</v>
      </c>
      <c r="J52" s="318">
        <v>4.7407407407407405</v>
      </c>
      <c r="K52" s="522">
        <v>9</v>
      </c>
      <c r="L52" s="523">
        <v>15</v>
      </c>
      <c r="M52" s="1076">
        <v>24</v>
      </c>
      <c r="N52" s="316">
        <v>60</v>
      </c>
      <c r="O52" s="317">
        <v>88.235294117647058</v>
      </c>
      <c r="P52" s="318">
        <v>75</v>
      </c>
      <c r="Q52" s="524">
        <v>3</v>
      </c>
      <c r="R52" s="523">
        <v>3</v>
      </c>
      <c r="S52" s="525">
        <v>6</v>
      </c>
      <c r="T52" s="522">
        <v>0</v>
      </c>
      <c r="U52" s="523">
        <v>1</v>
      </c>
      <c r="V52" s="526">
        <v>1</v>
      </c>
      <c r="W52" s="369">
        <v>0.14814814814814814</v>
      </c>
      <c r="X52" s="528">
        <v>0</v>
      </c>
      <c r="Y52" s="529">
        <v>0</v>
      </c>
      <c r="Z52" s="530">
        <v>0</v>
      </c>
      <c r="AA52" s="531">
        <v>0</v>
      </c>
      <c r="AB52" s="532">
        <v>0</v>
      </c>
      <c r="AC52" s="533">
        <v>0</v>
      </c>
      <c r="AD52" s="531">
        <v>0</v>
      </c>
      <c r="AE52" s="532">
        <v>1</v>
      </c>
      <c r="AF52" s="534">
        <v>1</v>
      </c>
      <c r="AG52" s="363">
        <v>0</v>
      </c>
      <c r="AH52" s="364">
        <v>0</v>
      </c>
      <c r="AI52" s="527">
        <v>0</v>
      </c>
      <c r="AJ52" s="363">
        <v>3</v>
      </c>
      <c r="AK52" s="364">
        <v>4</v>
      </c>
      <c r="AL52" s="527">
        <v>7</v>
      </c>
      <c r="AM52" s="374">
        <v>3</v>
      </c>
      <c r="AN52" s="375">
        <v>7</v>
      </c>
      <c r="AO52" s="376">
        <v>10</v>
      </c>
      <c r="AP52" s="535">
        <v>3</v>
      </c>
      <c r="AQ52" s="536">
        <v>4</v>
      </c>
      <c r="AR52" s="537">
        <v>7</v>
      </c>
      <c r="AS52" s="538">
        <v>0</v>
      </c>
      <c r="AT52" s="536">
        <v>0</v>
      </c>
      <c r="AU52" s="537">
        <v>0</v>
      </c>
      <c r="AV52" s="538">
        <v>0</v>
      </c>
      <c r="AW52" s="536">
        <v>0</v>
      </c>
      <c r="AX52" s="537">
        <v>0</v>
      </c>
      <c r="AY52" s="539">
        <v>1</v>
      </c>
      <c r="AZ52" s="540">
        <v>0</v>
      </c>
      <c r="BA52" s="541">
        <v>1</v>
      </c>
      <c r="BB52" s="539">
        <v>0</v>
      </c>
      <c r="BC52" s="540">
        <v>0</v>
      </c>
      <c r="BD52" s="541">
        <v>0</v>
      </c>
      <c r="BE52" s="539">
        <v>0</v>
      </c>
      <c r="BF52" s="540">
        <v>0</v>
      </c>
      <c r="BG52" s="541">
        <v>0</v>
      </c>
      <c r="BH52" s="539">
        <v>2</v>
      </c>
      <c r="BI52" s="540">
        <v>7</v>
      </c>
      <c r="BJ52" s="542">
        <v>9</v>
      </c>
      <c r="BK52" s="543">
        <v>0</v>
      </c>
      <c r="BL52" s="532">
        <v>0</v>
      </c>
      <c r="BM52" s="544">
        <v>0</v>
      </c>
      <c r="BN52" s="543">
        <v>6</v>
      </c>
      <c r="BO52" s="532">
        <v>2</v>
      </c>
      <c r="BP52" s="544">
        <v>8</v>
      </c>
    </row>
    <row r="53" spans="1:68" ht="29.25" customHeight="1" x14ac:dyDescent="0.2">
      <c r="A53" s="515" t="s">
        <v>59</v>
      </c>
      <c r="B53" s="516">
        <v>179</v>
      </c>
      <c r="C53" s="517">
        <v>190</v>
      </c>
      <c r="D53" s="518">
        <v>369</v>
      </c>
      <c r="E53" s="519">
        <v>15</v>
      </c>
      <c r="F53" s="520">
        <v>9</v>
      </c>
      <c r="G53" s="521">
        <v>24</v>
      </c>
      <c r="H53" s="316">
        <v>8.3798882681564244</v>
      </c>
      <c r="I53" s="317">
        <v>4.7368421052631584</v>
      </c>
      <c r="J53" s="318">
        <v>6.5040650406504072</v>
      </c>
      <c r="K53" s="522">
        <v>11</v>
      </c>
      <c r="L53" s="523">
        <v>4</v>
      </c>
      <c r="M53" s="1076">
        <v>15</v>
      </c>
      <c r="N53" s="316">
        <v>73.333333333333329</v>
      </c>
      <c r="O53" s="317">
        <v>44.444444444444443</v>
      </c>
      <c r="P53" s="318">
        <v>62.5</v>
      </c>
      <c r="Q53" s="524">
        <v>0</v>
      </c>
      <c r="R53" s="523">
        <v>2</v>
      </c>
      <c r="S53" s="525">
        <v>2</v>
      </c>
      <c r="T53" s="522">
        <v>2</v>
      </c>
      <c r="U53" s="523">
        <v>0</v>
      </c>
      <c r="V53" s="526">
        <v>2</v>
      </c>
      <c r="W53" s="369">
        <v>0.54200542005420049</v>
      </c>
      <c r="X53" s="528">
        <v>0</v>
      </c>
      <c r="Y53" s="529">
        <v>0</v>
      </c>
      <c r="Z53" s="530">
        <v>0</v>
      </c>
      <c r="AA53" s="531">
        <v>1</v>
      </c>
      <c r="AB53" s="532">
        <v>0</v>
      </c>
      <c r="AC53" s="533">
        <v>1</v>
      </c>
      <c r="AD53" s="531">
        <v>1</v>
      </c>
      <c r="AE53" s="532">
        <v>0</v>
      </c>
      <c r="AF53" s="534">
        <v>1</v>
      </c>
      <c r="AG53" s="363">
        <v>0</v>
      </c>
      <c r="AH53" s="364">
        <v>0</v>
      </c>
      <c r="AI53" s="527">
        <v>0</v>
      </c>
      <c r="AJ53" s="363">
        <v>5</v>
      </c>
      <c r="AK53" s="364">
        <v>2</v>
      </c>
      <c r="AL53" s="527">
        <v>7</v>
      </c>
      <c r="AM53" s="374">
        <v>4</v>
      </c>
      <c r="AN53" s="375">
        <v>0</v>
      </c>
      <c r="AO53" s="376">
        <v>4</v>
      </c>
      <c r="AP53" s="535">
        <v>2</v>
      </c>
      <c r="AQ53" s="536">
        <v>0</v>
      </c>
      <c r="AR53" s="537">
        <v>2</v>
      </c>
      <c r="AS53" s="538">
        <v>0</v>
      </c>
      <c r="AT53" s="536">
        <v>0</v>
      </c>
      <c r="AU53" s="537">
        <v>0</v>
      </c>
      <c r="AV53" s="538">
        <v>2</v>
      </c>
      <c r="AW53" s="536">
        <v>0</v>
      </c>
      <c r="AX53" s="537">
        <v>2</v>
      </c>
      <c r="AY53" s="539">
        <v>1</v>
      </c>
      <c r="AZ53" s="540">
        <v>0</v>
      </c>
      <c r="BA53" s="541">
        <v>1</v>
      </c>
      <c r="BB53" s="539">
        <v>0</v>
      </c>
      <c r="BC53" s="540">
        <v>0</v>
      </c>
      <c r="BD53" s="541">
        <v>0</v>
      </c>
      <c r="BE53" s="539">
        <v>0</v>
      </c>
      <c r="BF53" s="540">
        <v>0</v>
      </c>
      <c r="BG53" s="541">
        <v>0</v>
      </c>
      <c r="BH53" s="539">
        <v>4</v>
      </c>
      <c r="BI53" s="540">
        <v>0</v>
      </c>
      <c r="BJ53" s="542">
        <v>4</v>
      </c>
      <c r="BK53" s="543">
        <v>0</v>
      </c>
      <c r="BL53" s="532">
        <v>0</v>
      </c>
      <c r="BM53" s="544">
        <v>0</v>
      </c>
      <c r="BN53" s="543">
        <v>4</v>
      </c>
      <c r="BO53" s="532">
        <v>5</v>
      </c>
      <c r="BP53" s="544">
        <v>9</v>
      </c>
    </row>
    <row r="54" spans="1:68" ht="29.25" customHeight="1" x14ac:dyDescent="0.2">
      <c r="A54" s="515" t="s">
        <v>60</v>
      </c>
      <c r="B54" s="516">
        <v>241</v>
      </c>
      <c r="C54" s="517">
        <v>245</v>
      </c>
      <c r="D54" s="518">
        <v>486</v>
      </c>
      <c r="E54" s="519">
        <v>16</v>
      </c>
      <c r="F54" s="520">
        <v>11</v>
      </c>
      <c r="G54" s="521">
        <v>27</v>
      </c>
      <c r="H54" s="316">
        <v>6.6390041493775938</v>
      </c>
      <c r="I54" s="317">
        <v>4.4897959183673466</v>
      </c>
      <c r="J54" s="318">
        <v>5.5555555555555554</v>
      </c>
      <c r="K54" s="522">
        <v>12</v>
      </c>
      <c r="L54" s="523">
        <v>10</v>
      </c>
      <c r="M54" s="1076">
        <v>22</v>
      </c>
      <c r="N54" s="316">
        <v>75</v>
      </c>
      <c r="O54" s="317">
        <v>90.909090909090907</v>
      </c>
      <c r="P54" s="318">
        <v>81.481481481481481</v>
      </c>
      <c r="Q54" s="524">
        <v>1</v>
      </c>
      <c r="R54" s="523">
        <v>2</v>
      </c>
      <c r="S54" s="525">
        <v>3</v>
      </c>
      <c r="T54" s="522">
        <v>0</v>
      </c>
      <c r="U54" s="523">
        <v>0</v>
      </c>
      <c r="V54" s="526">
        <v>0</v>
      </c>
      <c r="W54" s="369">
        <v>0</v>
      </c>
      <c r="X54" s="528">
        <v>0</v>
      </c>
      <c r="Y54" s="529">
        <v>0</v>
      </c>
      <c r="Z54" s="530">
        <v>0</v>
      </c>
      <c r="AA54" s="531">
        <v>0</v>
      </c>
      <c r="AB54" s="532">
        <v>0</v>
      </c>
      <c r="AC54" s="533">
        <v>0</v>
      </c>
      <c r="AD54" s="531">
        <v>0</v>
      </c>
      <c r="AE54" s="532">
        <v>0</v>
      </c>
      <c r="AF54" s="534">
        <v>0</v>
      </c>
      <c r="AG54" s="363">
        <v>0</v>
      </c>
      <c r="AH54" s="364">
        <v>0</v>
      </c>
      <c r="AI54" s="527">
        <v>0</v>
      </c>
      <c r="AJ54" s="363">
        <v>9</v>
      </c>
      <c r="AK54" s="364">
        <v>1</v>
      </c>
      <c r="AL54" s="527">
        <v>10</v>
      </c>
      <c r="AM54" s="374">
        <v>2</v>
      </c>
      <c r="AN54" s="375">
        <v>7</v>
      </c>
      <c r="AO54" s="376">
        <v>9</v>
      </c>
      <c r="AP54" s="535">
        <v>1</v>
      </c>
      <c r="AQ54" s="536">
        <v>0</v>
      </c>
      <c r="AR54" s="537">
        <v>1</v>
      </c>
      <c r="AS54" s="538">
        <v>2</v>
      </c>
      <c r="AT54" s="536">
        <v>0</v>
      </c>
      <c r="AU54" s="537">
        <v>2</v>
      </c>
      <c r="AV54" s="538">
        <v>0</v>
      </c>
      <c r="AW54" s="536">
        <v>0</v>
      </c>
      <c r="AX54" s="537">
        <v>0</v>
      </c>
      <c r="AY54" s="539">
        <v>0</v>
      </c>
      <c r="AZ54" s="540">
        <v>0</v>
      </c>
      <c r="BA54" s="541">
        <v>0</v>
      </c>
      <c r="BB54" s="539">
        <v>0</v>
      </c>
      <c r="BC54" s="540">
        <v>0</v>
      </c>
      <c r="BD54" s="541">
        <v>0</v>
      </c>
      <c r="BE54" s="539">
        <v>0</v>
      </c>
      <c r="BF54" s="540">
        <v>0</v>
      </c>
      <c r="BG54" s="541">
        <v>0</v>
      </c>
      <c r="BH54" s="539">
        <v>2</v>
      </c>
      <c r="BI54" s="540">
        <v>7</v>
      </c>
      <c r="BJ54" s="542">
        <v>9</v>
      </c>
      <c r="BK54" s="543">
        <v>0</v>
      </c>
      <c r="BL54" s="532">
        <v>0</v>
      </c>
      <c r="BM54" s="544">
        <v>0</v>
      </c>
      <c r="BN54" s="543">
        <v>4</v>
      </c>
      <c r="BO54" s="532">
        <v>1</v>
      </c>
      <c r="BP54" s="544">
        <v>5</v>
      </c>
    </row>
    <row r="55" spans="1:68" ht="29.25" customHeight="1" x14ac:dyDescent="0.2">
      <c r="A55" s="515" t="s">
        <v>61</v>
      </c>
      <c r="B55" s="516">
        <v>412</v>
      </c>
      <c r="C55" s="517">
        <v>433</v>
      </c>
      <c r="D55" s="518">
        <v>845</v>
      </c>
      <c r="E55" s="519">
        <v>21</v>
      </c>
      <c r="F55" s="520">
        <v>16</v>
      </c>
      <c r="G55" s="521">
        <v>37</v>
      </c>
      <c r="H55" s="316">
        <v>5.0970873786407767</v>
      </c>
      <c r="I55" s="317">
        <v>3.695150115473441</v>
      </c>
      <c r="J55" s="318">
        <v>4.3786982248520712</v>
      </c>
      <c r="K55" s="522">
        <v>17</v>
      </c>
      <c r="L55" s="523">
        <v>12</v>
      </c>
      <c r="M55" s="1076">
        <v>29</v>
      </c>
      <c r="N55" s="316">
        <v>80.952380952380949</v>
      </c>
      <c r="O55" s="317">
        <v>75</v>
      </c>
      <c r="P55" s="318">
        <v>78.378378378378372</v>
      </c>
      <c r="Q55" s="524">
        <v>3</v>
      </c>
      <c r="R55" s="523">
        <v>5</v>
      </c>
      <c r="S55" s="525">
        <v>8</v>
      </c>
      <c r="T55" s="522">
        <v>0</v>
      </c>
      <c r="U55" s="523">
        <v>0</v>
      </c>
      <c r="V55" s="526">
        <v>0</v>
      </c>
      <c r="W55" s="369">
        <v>0</v>
      </c>
      <c r="X55" s="528">
        <v>0</v>
      </c>
      <c r="Y55" s="529">
        <v>0</v>
      </c>
      <c r="Z55" s="530">
        <v>0</v>
      </c>
      <c r="AA55" s="531">
        <v>0</v>
      </c>
      <c r="AB55" s="532">
        <v>0</v>
      </c>
      <c r="AC55" s="533">
        <v>0</v>
      </c>
      <c r="AD55" s="531">
        <v>0</v>
      </c>
      <c r="AE55" s="532">
        <v>0</v>
      </c>
      <c r="AF55" s="534">
        <v>0</v>
      </c>
      <c r="AG55" s="363">
        <v>0</v>
      </c>
      <c r="AH55" s="364">
        <v>0</v>
      </c>
      <c r="AI55" s="527">
        <v>0</v>
      </c>
      <c r="AJ55" s="363">
        <v>12</v>
      </c>
      <c r="AK55" s="364">
        <v>4</v>
      </c>
      <c r="AL55" s="527">
        <v>16</v>
      </c>
      <c r="AM55" s="374">
        <v>2</v>
      </c>
      <c r="AN55" s="375">
        <v>3</v>
      </c>
      <c r="AO55" s="376">
        <v>5</v>
      </c>
      <c r="AP55" s="535">
        <v>11</v>
      </c>
      <c r="AQ55" s="536">
        <v>4</v>
      </c>
      <c r="AR55" s="537">
        <v>15</v>
      </c>
      <c r="AS55" s="538">
        <v>1</v>
      </c>
      <c r="AT55" s="536">
        <v>0</v>
      </c>
      <c r="AU55" s="537">
        <v>1</v>
      </c>
      <c r="AV55" s="538">
        <v>0</v>
      </c>
      <c r="AW55" s="536">
        <v>0</v>
      </c>
      <c r="AX55" s="537">
        <v>0</v>
      </c>
      <c r="AY55" s="539">
        <v>2</v>
      </c>
      <c r="AZ55" s="540">
        <v>1</v>
      </c>
      <c r="BA55" s="541">
        <v>3</v>
      </c>
      <c r="BB55" s="539">
        <v>0</v>
      </c>
      <c r="BC55" s="540">
        <v>0</v>
      </c>
      <c r="BD55" s="541">
        <v>0</v>
      </c>
      <c r="BE55" s="539">
        <v>0</v>
      </c>
      <c r="BF55" s="540">
        <v>0</v>
      </c>
      <c r="BG55" s="541">
        <v>0</v>
      </c>
      <c r="BH55" s="539">
        <v>1</v>
      </c>
      <c r="BI55" s="540">
        <v>2</v>
      </c>
      <c r="BJ55" s="542">
        <v>3</v>
      </c>
      <c r="BK55" s="543">
        <v>0</v>
      </c>
      <c r="BL55" s="532">
        <v>0</v>
      </c>
      <c r="BM55" s="544">
        <v>0</v>
      </c>
      <c r="BN55" s="543">
        <v>4</v>
      </c>
      <c r="BO55" s="532">
        <v>4</v>
      </c>
      <c r="BP55" s="544">
        <v>8</v>
      </c>
    </row>
    <row r="56" spans="1:68" ht="29.25" customHeight="1" x14ac:dyDescent="0.2">
      <c r="A56" s="515" t="s">
        <v>62</v>
      </c>
      <c r="B56" s="516">
        <v>276</v>
      </c>
      <c r="C56" s="517">
        <v>280</v>
      </c>
      <c r="D56" s="518">
        <v>556</v>
      </c>
      <c r="E56" s="519">
        <v>24</v>
      </c>
      <c r="F56" s="520">
        <v>19</v>
      </c>
      <c r="G56" s="521">
        <v>43</v>
      </c>
      <c r="H56" s="316">
        <v>8.695652173913043</v>
      </c>
      <c r="I56" s="317">
        <v>6.7857142857142856</v>
      </c>
      <c r="J56" s="318">
        <v>7.7338129496402885</v>
      </c>
      <c r="K56" s="522">
        <v>15</v>
      </c>
      <c r="L56" s="523">
        <v>14</v>
      </c>
      <c r="M56" s="1076">
        <v>29</v>
      </c>
      <c r="N56" s="316">
        <v>62.5</v>
      </c>
      <c r="O56" s="317">
        <v>73.68421052631578</v>
      </c>
      <c r="P56" s="318">
        <v>67.441860465116278</v>
      </c>
      <c r="Q56" s="524">
        <v>3</v>
      </c>
      <c r="R56" s="523">
        <v>4</v>
      </c>
      <c r="S56" s="525">
        <v>7</v>
      </c>
      <c r="T56" s="522">
        <v>2</v>
      </c>
      <c r="U56" s="523">
        <v>2</v>
      </c>
      <c r="V56" s="526">
        <v>4</v>
      </c>
      <c r="W56" s="369">
        <v>0.71942446043165476</v>
      </c>
      <c r="X56" s="528">
        <v>2</v>
      </c>
      <c r="Y56" s="529">
        <v>2</v>
      </c>
      <c r="Z56" s="530">
        <v>4</v>
      </c>
      <c r="AA56" s="531">
        <v>0</v>
      </c>
      <c r="AB56" s="532">
        <v>0</v>
      </c>
      <c r="AC56" s="533">
        <v>0</v>
      </c>
      <c r="AD56" s="531">
        <v>0</v>
      </c>
      <c r="AE56" s="532">
        <v>0</v>
      </c>
      <c r="AF56" s="534">
        <v>0</v>
      </c>
      <c r="AG56" s="363">
        <v>0</v>
      </c>
      <c r="AH56" s="364">
        <v>0</v>
      </c>
      <c r="AI56" s="527">
        <v>0</v>
      </c>
      <c r="AJ56" s="363">
        <v>4</v>
      </c>
      <c r="AK56" s="364">
        <v>4</v>
      </c>
      <c r="AL56" s="527">
        <v>8</v>
      </c>
      <c r="AM56" s="374">
        <v>6</v>
      </c>
      <c r="AN56" s="375">
        <v>4</v>
      </c>
      <c r="AO56" s="376">
        <v>10</v>
      </c>
      <c r="AP56" s="535">
        <v>4</v>
      </c>
      <c r="AQ56" s="536">
        <v>4</v>
      </c>
      <c r="AR56" s="537">
        <v>8</v>
      </c>
      <c r="AS56" s="538">
        <v>0</v>
      </c>
      <c r="AT56" s="536">
        <v>2</v>
      </c>
      <c r="AU56" s="537">
        <v>2</v>
      </c>
      <c r="AV56" s="538">
        <v>0</v>
      </c>
      <c r="AW56" s="536">
        <v>0</v>
      </c>
      <c r="AX56" s="537">
        <v>0</v>
      </c>
      <c r="AY56" s="539">
        <v>5</v>
      </c>
      <c r="AZ56" s="540">
        <v>1</v>
      </c>
      <c r="BA56" s="541">
        <v>6</v>
      </c>
      <c r="BB56" s="539">
        <v>0</v>
      </c>
      <c r="BC56" s="540">
        <v>0</v>
      </c>
      <c r="BD56" s="541">
        <v>0</v>
      </c>
      <c r="BE56" s="539">
        <v>0</v>
      </c>
      <c r="BF56" s="540">
        <v>0</v>
      </c>
      <c r="BG56" s="541">
        <v>0</v>
      </c>
      <c r="BH56" s="539">
        <v>1</v>
      </c>
      <c r="BI56" s="540">
        <v>3</v>
      </c>
      <c r="BJ56" s="542">
        <v>4</v>
      </c>
      <c r="BK56" s="543">
        <v>9</v>
      </c>
      <c r="BL56" s="532">
        <v>5</v>
      </c>
      <c r="BM56" s="544">
        <v>14</v>
      </c>
      <c r="BN56" s="543">
        <v>0</v>
      </c>
      <c r="BO56" s="532">
        <v>0</v>
      </c>
      <c r="BP56" s="544">
        <v>0</v>
      </c>
    </row>
    <row r="57" spans="1:68" ht="29.25" customHeight="1" x14ac:dyDescent="0.2">
      <c r="A57" s="549" t="s">
        <v>63</v>
      </c>
      <c r="B57" s="550">
        <v>124</v>
      </c>
      <c r="C57" s="551">
        <v>116</v>
      </c>
      <c r="D57" s="552">
        <v>240</v>
      </c>
      <c r="E57" s="553">
        <v>7</v>
      </c>
      <c r="F57" s="554">
        <v>11</v>
      </c>
      <c r="G57" s="555">
        <v>18</v>
      </c>
      <c r="H57" s="316">
        <v>5.6451612903225801</v>
      </c>
      <c r="I57" s="317">
        <v>9.4827586206896548</v>
      </c>
      <c r="J57" s="318">
        <v>7.5</v>
      </c>
      <c r="K57" s="556">
        <v>0</v>
      </c>
      <c r="L57" s="557">
        <v>0</v>
      </c>
      <c r="M57" s="1077">
        <v>0</v>
      </c>
      <c r="N57" s="316">
        <v>0</v>
      </c>
      <c r="O57" s="317">
        <v>0</v>
      </c>
      <c r="P57" s="318">
        <v>0</v>
      </c>
      <c r="Q57" s="558">
        <v>0</v>
      </c>
      <c r="R57" s="557">
        <v>0</v>
      </c>
      <c r="S57" s="559">
        <v>0</v>
      </c>
      <c r="T57" s="556">
        <v>0</v>
      </c>
      <c r="U57" s="557">
        <v>0</v>
      </c>
      <c r="V57" s="560">
        <v>0</v>
      </c>
      <c r="W57" s="369">
        <v>0</v>
      </c>
      <c r="X57" s="562">
        <v>0</v>
      </c>
      <c r="Y57" s="563">
        <v>0</v>
      </c>
      <c r="Z57" s="564">
        <v>0</v>
      </c>
      <c r="AA57" s="565">
        <v>0</v>
      </c>
      <c r="AB57" s="566">
        <v>0</v>
      </c>
      <c r="AC57" s="567">
        <v>0</v>
      </c>
      <c r="AD57" s="565">
        <v>0</v>
      </c>
      <c r="AE57" s="566">
        <v>0</v>
      </c>
      <c r="AF57" s="579">
        <v>0</v>
      </c>
      <c r="AG57" s="406">
        <v>0</v>
      </c>
      <c r="AH57" s="407">
        <v>0</v>
      </c>
      <c r="AI57" s="561">
        <v>0</v>
      </c>
      <c r="AJ57" s="406">
        <v>0</v>
      </c>
      <c r="AK57" s="407">
        <v>0</v>
      </c>
      <c r="AL57" s="561">
        <v>0</v>
      </c>
      <c r="AM57" s="416">
        <v>0</v>
      </c>
      <c r="AN57" s="417">
        <v>0</v>
      </c>
      <c r="AO57" s="418">
        <v>0</v>
      </c>
      <c r="AP57" s="568">
        <v>0</v>
      </c>
      <c r="AQ57" s="569">
        <v>0</v>
      </c>
      <c r="AR57" s="570">
        <v>0</v>
      </c>
      <c r="AS57" s="571">
        <v>0</v>
      </c>
      <c r="AT57" s="569">
        <v>0</v>
      </c>
      <c r="AU57" s="570">
        <v>0</v>
      </c>
      <c r="AV57" s="571">
        <v>0</v>
      </c>
      <c r="AW57" s="569">
        <v>0</v>
      </c>
      <c r="AX57" s="570">
        <v>0</v>
      </c>
      <c r="AY57" s="572">
        <v>0</v>
      </c>
      <c r="AZ57" s="573">
        <v>0</v>
      </c>
      <c r="BA57" s="574">
        <v>0</v>
      </c>
      <c r="BB57" s="572">
        <v>0</v>
      </c>
      <c r="BC57" s="573">
        <v>0</v>
      </c>
      <c r="BD57" s="574">
        <v>0</v>
      </c>
      <c r="BE57" s="572">
        <v>0</v>
      </c>
      <c r="BF57" s="573">
        <v>0</v>
      </c>
      <c r="BG57" s="574">
        <v>0</v>
      </c>
      <c r="BH57" s="572">
        <v>0</v>
      </c>
      <c r="BI57" s="573">
        <v>0</v>
      </c>
      <c r="BJ57" s="575">
        <v>0</v>
      </c>
      <c r="BK57" s="576">
        <v>7</v>
      </c>
      <c r="BL57" s="566">
        <v>11</v>
      </c>
      <c r="BM57" s="577">
        <v>18</v>
      </c>
      <c r="BN57" s="576">
        <v>0</v>
      </c>
      <c r="BO57" s="566">
        <v>0</v>
      </c>
      <c r="BP57" s="577">
        <v>0</v>
      </c>
    </row>
    <row r="58" spans="1:68" s="1137" customFormat="1" ht="29.25" customHeight="1" thickBot="1" x14ac:dyDescent="0.25">
      <c r="A58" s="580" t="s">
        <v>224</v>
      </c>
      <c r="B58" s="430">
        <v>3293</v>
      </c>
      <c r="C58" s="431">
        <v>4171</v>
      </c>
      <c r="D58" s="432">
        <v>7464</v>
      </c>
      <c r="E58" s="430">
        <v>229</v>
      </c>
      <c r="F58" s="431">
        <v>184</v>
      </c>
      <c r="G58" s="434">
        <v>413</v>
      </c>
      <c r="H58" s="1078">
        <v>6.9541451563923466</v>
      </c>
      <c r="I58" s="1072">
        <v>4.4114121313833614</v>
      </c>
      <c r="J58" s="1073">
        <v>5.533226152197213</v>
      </c>
      <c r="K58" s="430">
        <v>162</v>
      </c>
      <c r="L58" s="431">
        <v>139</v>
      </c>
      <c r="M58" s="433">
        <v>301</v>
      </c>
      <c r="N58" s="1078">
        <v>70.742358078602621</v>
      </c>
      <c r="O58" s="1072">
        <v>75.543478260869563</v>
      </c>
      <c r="P58" s="1073">
        <v>72.881355932203391</v>
      </c>
      <c r="Q58" s="430">
        <v>23</v>
      </c>
      <c r="R58" s="431">
        <v>34</v>
      </c>
      <c r="S58" s="432">
        <v>57</v>
      </c>
      <c r="T58" s="430">
        <v>7</v>
      </c>
      <c r="U58" s="431">
        <v>4</v>
      </c>
      <c r="V58" s="431">
        <v>11</v>
      </c>
      <c r="W58" s="435">
        <v>0.14737406216505897</v>
      </c>
      <c r="X58" s="430">
        <v>3</v>
      </c>
      <c r="Y58" s="431">
        <v>3</v>
      </c>
      <c r="Z58" s="434">
        <v>6</v>
      </c>
      <c r="AA58" s="436">
        <v>3</v>
      </c>
      <c r="AB58" s="431">
        <v>0</v>
      </c>
      <c r="AC58" s="433">
        <v>3</v>
      </c>
      <c r="AD58" s="436">
        <v>1</v>
      </c>
      <c r="AE58" s="431">
        <v>1</v>
      </c>
      <c r="AF58" s="432">
        <v>2</v>
      </c>
      <c r="AG58" s="430">
        <v>10</v>
      </c>
      <c r="AH58" s="431">
        <v>4</v>
      </c>
      <c r="AI58" s="432">
        <v>14</v>
      </c>
      <c r="AJ58" s="430">
        <v>86</v>
      </c>
      <c r="AK58" s="431">
        <v>48</v>
      </c>
      <c r="AL58" s="432">
        <v>134</v>
      </c>
      <c r="AM58" s="430">
        <v>36</v>
      </c>
      <c r="AN58" s="431">
        <v>49</v>
      </c>
      <c r="AO58" s="432">
        <v>85</v>
      </c>
      <c r="AP58" s="430">
        <v>71</v>
      </c>
      <c r="AQ58" s="431">
        <v>42</v>
      </c>
      <c r="AR58" s="434">
        <v>113</v>
      </c>
      <c r="AS58" s="436">
        <v>8</v>
      </c>
      <c r="AT58" s="431">
        <v>4</v>
      </c>
      <c r="AU58" s="434">
        <v>12</v>
      </c>
      <c r="AV58" s="436">
        <v>10</v>
      </c>
      <c r="AW58" s="431">
        <v>1</v>
      </c>
      <c r="AX58" s="434">
        <v>11</v>
      </c>
      <c r="AY58" s="436">
        <v>22</v>
      </c>
      <c r="AZ58" s="431">
        <v>12</v>
      </c>
      <c r="BA58" s="434">
        <v>34</v>
      </c>
      <c r="BB58" s="436">
        <v>0</v>
      </c>
      <c r="BC58" s="431">
        <v>1</v>
      </c>
      <c r="BD58" s="434">
        <v>1</v>
      </c>
      <c r="BE58" s="436">
        <v>0</v>
      </c>
      <c r="BF58" s="431">
        <v>0</v>
      </c>
      <c r="BG58" s="434">
        <v>0</v>
      </c>
      <c r="BH58" s="436">
        <v>33</v>
      </c>
      <c r="BI58" s="431">
        <v>39</v>
      </c>
      <c r="BJ58" s="432">
        <v>72</v>
      </c>
      <c r="BK58" s="430">
        <v>24</v>
      </c>
      <c r="BL58" s="431">
        <v>23</v>
      </c>
      <c r="BM58" s="432">
        <v>47</v>
      </c>
      <c r="BN58" s="430">
        <v>43</v>
      </c>
      <c r="BO58" s="431">
        <v>22</v>
      </c>
      <c r="BP58" s="432">
        <v>65</v>
      </c>
    </row>
    <row r="59" spans="1:68" ht="20.149999999999999" customHeight="1" x14ac:dyDescent="0.2"/>
  </sheetData>
  <sheetProtection sheet="1" objects="1" scenarios="1"/>
  <mergeCells count="24">
    <mergeCell ref="AM1:AO4"/>
    <mergeCell ref="BK1:BM4"/>
    <mergeCell ref="BN1:BP4"/>
    <mergeCell ref="A1:A5"/>
    <mergeCell ref="B1:D4"/>
    <mergeCell ref="E1:G4"/>
    <mergeCell ref="H1:J4"/>
    <mergeCell ref="K1:M4"/>
    <mergeCell ref="N1:P4"/>
    <mergeCell ref="Q1:S4"/>
    <mergeCell ref="AG1:AI4"/>
    <mergeCell ref="T1:W4"/>
    <mergeCell ref="BH1:BJ4"/>
    <mergeCell ref="AD1:AF4"/>
    <mergeCell ref="X1:Z4"/>
    <mergeCell ref="AP1:AX1"/>
    <mergeCell ref="AY1:BA4"/>
    <mergeCell ref="BB1:BD4"/>
    <mergeCell ref="BE1:BG4"/>
    <mergeCell ref="AA1:AC4"/>
    <mergeCell ref="AP2:AR4"/>
    <mergeCell ref="AS2:AU4"/>
    <mergeCell ref="AV2:AX4"/>
    <mergeCell ref="AJ1:AL4"/>
  </mergeCells>
  <phoneticPr fontId="2"/>
  <pageMargins left="0.78740157480314965" right="0.78740157480314965" top="0.78740157480314965" bottom="0.78740157480314965" header="0" footer="0"/>
  <pageSetup paperSize="8" scale="45" fitToWidth="3" orientation="landscape" r:id="rId1"/>
  <headerFooter alignWithMargins="0"/>
  <colBreaks count="2" manualBreakCount="2">
    <brk id="32" max="57" man="1"/>
    <brk id="59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W59"/>
  <sheetViews>
    <sheetView zoomScale="30" zoomScaleNormal="30" zoomScaleSheetLayoutView="40" workbookViewId="0">
      <pane xSplit="1" ySplit="5" topLeftCell="B6" activePane="bottomRight" state="frozen"/>
      <selection sqref="A1:A5"/>
      <selection pane="topRight" sqref="A1:A5"/>
      <selection pane="bottomLeft" sqref="A1:A5"/>
      <selection pane="bottomRight" sqref="A1:A5"/>
    </sheetView>
  </sheetViews>
  <sheetFormatPr defaultColWidth="9" defaultRowHeight="19" x14ac:dyDescent="0.2"/>
  <cols>
    <col min="1" max="1" width="26.08984375" style="583" customWidth="1"/>
    <col min="2" max="3" width="17" style="583" customWidth="1"/>
    <col min="4" max="4" width="17" style="582" customWidth="1"/>
    <col min="5" max="5" width="17" style="583" customWidth="1"/>
    <col min="6" max="6" width="17" style="582" customWidth="1"/>
    <col min="7" max="7" width="19.7265625" style="583" customWidth="1"/>
    <col min="8" max="8" width="18.453125" style="583" customWidth="1"/>
    <col min="9" max="9" width="17" style="582" customWidth="1"/>
    <col min="10" max="23" width="17" style="583" customWidth="1"/>
    <col min="24" max="16384" width="9" style="583"/>
  </cols>
  <sheetData>
    <row r="1" spans="1:23" ht="17.25" customHeight="1" x14ac:dyDescent="0.2">
      <c r="A1" s="1188" t="s">
        <v>271</v>
      </c>
      <c r="B1" s="1525" t="s">
        <v>240</v>
      </c>
      <c r="C1" s="1513" t="s">
        <v>241</v>
      </c>
      <c r="D1" s="1531" t="s">
        <v>130</v>
      </c>
      <c r="E1" s="1533" t="s">
        <v>242</v>
      </c>
      <c r="F1" s="1531" t="s">
        <v>131</v>
      </c>
      <c r="G1" s="1535" t="s">
        <v>128</v>
      </c>
      <c r="H1" s="1537" t="s">
        <v>251</v>
      </c>
      <c r="I1" s="1531" t="s">
        <v>133</v>
      </c>
      <c r="J1" s="1529" t="s">
        <v>22</v>
      </c>
      <c r="K1" s="1527" t="s">
        <v>23</v>
      </c>
      <c r="L1" s="1523" t="s">
        <v>169</v>
      </c>
      <c r="M1" s="1523" t="s">
        <v>170</v>
      </c>
      <c r="N1" s="1523" t="s">
        <v>171</v>
      </c>
      <c r="O1" s="1521" t="s">
        <v>172</v>
      </c>
      <c r="P1" s="1539" t="s">
        <v>243</v>
      </c>
      <c r="Q1" s="1541" t="s">
        <v>13</v>
      </c>
      <c r="R1" s="1517" t="s">
        <v>139</v>
      </c>
      <c r="S1" s="1515" t="s">
        <v>105</v>
      </c>
      <c r="T1" s="1515" t="s">
        <v>14</v>
      </c>
      <c r="U1" s="1519" t="s">
        <v>96</v>
      </c>
      <c r="V1" s="1543" t="s">
        <v>8</v>
      </c>
      <c r="W1" s="1543" t="s">
        <v>9</v>
      </c>
    </row>
    <row r="2" spans="1:23" ht="14.25" customHeight="1" x14ac:dyDescent="0.2">
      <c r="A2" s="1315"/>
      <c r="B2" s="1526"/>
      <c r="C2" s="1514"/>
      <c r="D2" s="1532"/>
      <c r="E2" s="1534"/>
      <c r="F2" s="1532"/>
      <c r="G2" s="1536"/>
      <c r="H2" s="1538"/>
      <c r="I2" s="1532"/>
      <c r="J2" s="1530"/>
      <c r="K2" s="1528"/>
      <c r="L2" s="1524"/>
      <c r="M2" s="1524"/>
      <c r="N2" s="1524"/>
      <c r="O2" s="1522"/>
      <c r="P2" s="1540"/>
      <c r="Q2" s="1542"/>
      <c r="R2" s="1518"/>
      <c r="S2" s="1516"/>
      <c r="T2" s="1516"/>
      <c r="U2" s="1520"/>
      <c r="V2" s="1544"/>
      <c r="W2" s="1544"/>
    </row>
    <row r="3" spans="1:23" ht="26.25" customHeight="1" x14ac:dyDescent="0.2">
      <c r="A3" s="1315"/>
      <c r="B3" s="1526"/>
      <c r="C3" s="1514"/>
      <c r="D3" s="1532"/>
      <c r="E3" s="1534"/>
      <c r="F3" s="1532"/>
      <c r="G3" s="1536"/>
      <c r="H3" s="1538"/>
      <c r="I3" s="1532"/>
      <c r="J3" s="1530"/>
      <c r="K3" s="1528"/>
      <c r="L3" s="1524"/>
      <c r="M3" s="1524"/>
      <c r="N3" s="1524"/>
      <c r="O3" s="1522"/>
      <c r="P3" s="1540"/>
      <c r="Q3" s="1542"/>
      <c r="R3" s="1518"/>
      <c r="S3" s="1516"/>
      <c r="T3" s="1516"/>
      <c r="U3" s="1520"/>
      <c r="V3" s="1544"/>
      <c r="W3" s="1544"/>
    </row>
    <row r="4" spans="1:23" ht="26.25" customHeight="1" x14ac:dyDescent="0.2">
      <c r="A4" s="1315"/>
      <c r="B4" s="1526"/>
      <c r="C4" s="1514"/>
      <c r="D4" s="1532"/>
      <c r="E4" s="1534"/>
      <c r="F4" s="1532"/>
      <c r="G4" s="1536"/>
      <c r="H4" s="1538"/>
      <c r="I4" s="1532"/>
      <c r="J4" s="1530"/>
      <c r="K4" s="1528"/>
      <c r="L4" s="1524"/>
      <c r="M4" s="1524"/>
      <c r="N4" s="1524"/>
      <c r="O4" s="1522"/>
      <c r="P4" s="1540"/>
      <c r="Q4" s="1542"/>
      <c r="R4" s="1518"/>
      <c r="S4" s="1516"/>
      <c r="T4" s="1516"/>
      <c r="U4" s="1520"/>
      <c r="V4" s="1544"/>
      <c r="W4" s="1544"/>
    </row>
    <row r="5" spans="1:23" ht="26.25" customHeight="1" thickBot="1" x14ac:dyDescent="0.25">
      <c r="A5" s="1315"/>
      <c r="B5" s="1526"/>
      <c r="C5" s="1514"/>
      <c r="D5" s="1532"/>
      <c r="E5" s="1534"/>
      <c r="F5" s="1532"/>
      <c r="G5" s="1536"/>
      <c r="H5" s="1538"/>
      <c r="I5" s="1532"/>
      <c r="J5" s="1530"/>
      <c r="K5" s="1528"/>
      <c r="L5" s="1524"/>
      <c r="M5" s="1524"/>
      <c r="N5" s="1524"/>
      <c r="O5" s="1522"/>
      <c r="P5" s="1540"/>
      <c r="Q5" s="1542"/>
      <c r="R5" s="1518"/>
      <c r="S5" s="1516"/>
      <c r="T5" s="1516"/>
      <c r="U5" s="1520"/>
      <c r="V5" s="1544"/>
      <c r="W5" s="1544"/>
    </row>
    <row r="6" spans="1:23" s="622" customFormat="1" ht="29.25" customHeight="1" thickBot="1" x14ac:dyDescent="0.25">
      <c r="A6" s="715" t="s">
        <v>124</v>
      </c>
      <c r="B6" s="813">
        <v>54783</v>
      </c>
      <c r="C6" s="813">
        <v>2045</v>
      </c>
      <c r="D6" s="814">
        <v>3.7329098442947628</v>
      </c>
      <c r="E6" s="815">
        <v>1934</v>
      </c>
      <c r="F6" s="814">
        <v>94.572127139364298</v>
      </c>
      <c r="G6" s="816">
        <v>603</v>
      </c>
      <c r="H6" s="815">
        <v>162</v>
      </c>
      <c r="I6" s="814">
        <v>0.29571217348447509</v>
      </c>
      <c r="J6" s="813">
        <v>25</v>
      </c>
      <c r="K6" s="817">
        <v>83</v>
      </c>
      <c r="L6" s="817">
        <v>34</v>
      </c>
      <c r="M6" s="817">
        <v>5</v>
      </c>
      <c r="N6" s="817">
        <v>1</v>
      </c>
      <c r="O6" s="818">
        <v>14</v>
      </c>
      <c r="P6" s="816">
        <v>47</v>
      </c>
      <c r="Q6" s="816">
        <v>1122</v>
      </c>
      <c r="R6" s="813">
        <v>345</v>
      </c>
      <c r="S6" s="817">
        <v>398</v>
      </c>
      <c r="T6" s="817">
        <v>229</v>
      </c>
      <c r="U6" s="818">
        <v>197</v>
      </c>
      <c r="V6" s="816">
        <v>52</v>
      </c>
      <c r="W6" s="816">
        <v>59</v>
      </c>
    </row>
    <row r="7" spans="1:23" ht="29.25" customHeight="1" x14ac:dyDescent="0.2">
      <c r="A7" s="819" t="s">
        <v>122</v>
      </c>
      <c r="B7" s="820">
        <v>13466</v>
      </c>
      <c r="C7" s="821">
        <v>662</v>
      </c>
      <c r="D7" s="822">
        <v>4.9160849547007279</v>
      </c>
      <c r="E7" s="823">
        <v>643</v>
      </c>
      <c r="F7" s="822">
        <v>97.129909365558902</v>
      </c>
      <c r="G7" s="824">
        <v>176</v>
      </c>
      <c r="H7" s="823">
        <v>63</v>
      </c>
      <c r="I7" s="822">
        <v>0.46784494281895145</v>
      </c>
      <c r="J7" s="828">
        <v>10</v>
      </c>
      <c r="K7" s="829">
        <v>28</v>
      </c>
      <c r="L7" s="829">
        <v>16</v>
      </c>
      <c r="M7" s="829">
        <v>3</v>
      </c>
      <c r="N7" s="829">
        <v>0</v>
      </c>
      <c r="O7" s="830">
        <v>6</v>
      </c>
      <c r="P7" s="825">
        <v>3</v>
      </c>
      <c r="Q7" s="826">
        <v>401</v>
      </c>
      <c r="R7" s="831">
        <v>137</v>
      </c>
      <c r="S7" s="832">
        <v>136</v>
      </c>
      <c r="T7" s="832">
        <v>90</v>
      </c>
      <c r="U7" s="833">
        <v>47</v>
      </c>
      <c r="V7" s="827">
        <v>12</v>
      </c>
      <c r="W7" s="827">
        <v>7</v>
      </c>
    </row>
    <row r="8" spans="1:23" ht="29.25" customHeight="1" x14ac:dyDescent="0.2">
      <c r="A8" s="748" t="s">
        <v>67</v>
      </c>
      <c r="B8" s="834">
        <v>1649</v>
      </c>
      <c r="C8" s="835">
        <v>80</v>
      </c>
      <c r="D8" s="822">
        <v>4.8514251061249247</v>
      </c>
      <c r="E8" s="836">
        <v>78</v>
      </c>
      <c r="F8" s="822">
        <v>97.5</v>
      </c>
      <c r="G8" s="837">
        <v>16</v>
      </c>
      <c r="H8" s="836">
        <v>2</v>
      </c>
      <c r="I8" s="822">
        <v>0.1212856276531231</v>
      </c>
      <c r="J8" s="841">
        <v>0</v>
      </c>
      <c r="K8" s="842">
        <v>2</v>
      </c>
      <c r="L8" s="842">
        <v>0</v>
      </c>
      <c r="M8" s="842">
        <v>0</v>
      </c>
      <c r="N8" s="842">
        <v>0</v>
      </c>
      <c r="O8" s="843">
        <v>0</v>
      </c>
      <c r="P8" s="838">
        <v>8</v>
      </c>
      <c r="Q8" s="839">
        <v>52</v>
      </c>
      <c r="R8" s="844">
        <v>25</v>
      </c>
      <c r="S8" s="845">
        <v>13</v>
      </c>
      <c r="T8" s="845">
        <v>5</v>
      </c>
      <c r="U8" s="846">
        <v>9</v>
      </c>
      <c r="V8" s="840">
        <v>2</v>
      </c>
      <c r="W8" s="840">
        <v>0</v>
      </c>
    </row>
    <row r="9" spans="1:23" ht="29.25" customHeight="1" x14ac:dyDescent="0.2">
      <c r="A9" s="748" t="s">
        <v>35</v>
      </c>
      <c r="B9" s="834">
        <v>1194</v>
      </c>
      <c r="C9" s="835">
        <v>41</v>
      </c>
      <c r="D9" s="822">
        <v>3.4338358458961471</v>
      </c>
      <c r="E9" s="836">
        <v>38</v>
      </c>
      <c r="F9" s="822">
        <v>92.682926829268297</v>
      </c>
      <c r="G9" s="837">
        <v>13</v>
      </c>
      <c r="H9" s="836">
        <v>2</v>
      </c>
      <c r="I9" s="822">
        <v>0.16750418760469013</v>
      </c>
      <c r="J9" s="841">
        <v>0</v>
      </c>
      <c r="K9" s="842">
        <v>2</v>
      </c>
      <c r="L9" s="842">
        <v>0</v>
      </c>
      <c r="M9" s="842">
        <v>0</v>
      </c>
      <c r="N9" s="842">
        <v>0</v>
      </c>
      <c r="O9" s="843">
        <v>0</v>
      </c>
      <c r="P9" s="838">
        <v>2</v>
      </c>
      <c r="Q9" s="839">
        <v>21</v>
      </c>
      <c r="R9" s="844">
        <v>7</v>
      </c>
      <c r="S9" s="845">
        <v>5</v>
      </c>
      <c r="T9" s="845">
        <v>7</v>
      </c>
      <c r="U9" s="846">
        <v>3</v>
      </c>
      <c r="V9" s="840">
        <v>2</v>
      </c>
      <c r="W9" s="840">
        <v>1</v>
      </c>
    </row>
    <row r="10" spans="1:23" ht="29.25" customHeight="1" x14ac:dyDescent="0.2">
      <c r="A10" s="748" t="s">
        <v>41</v>
      </c>
      <c r="B10" s="834">
        <v>24</v>
      </c>
      <c r="C10" s="835">
        <v>1</v>
      </c>
      <c r="D10" s="822">
        <v>4.1666666666666661</v>
      </c>
      <c r="E10" s="836">
        <v>1</v>
      </c>
      <c r="F10" s="822">
        <v>100</v>
      </c>
      <c r="G10" s="837">
        <v>1</v>
      </c>
      <c r="H10" s="836">
        <v>0</v>
      </c>
      <c r="I10" s="822">
        <v>0</v>
      </c>
      <c r="J10" s="841">
        <v>0</v>
      </c>
      <c r="K10" s="842">
        <v>0</v>
      </c>
      <c r="L10" s="842">
        <v>0</v>
      </c>
      <c r="M10" s="842">
        <v>0</v>
      </c>
      <c r="N10" s="842">
        <v>0</v>
      </c>
      <c r="O10" s="843">
        <v>0</v>
      </c>
      <c r="P10" s="838">
        <v>0</v>
      </c>
      <c r="Q10" s="839">
        <v>0</v>
      </c>
      <c r="R10" s="844">
        <v>0</v>
      </c>
      <c r="S10" s="845">
        <v>0</v>
      </c>
      <c r="T10" s="845">
        <v>0</v>
      </c>
      <c r="U10" s="846">
        <v>0</v>
      </c>
      <c r="V10" s="840">
        <v>0</v>
      </c>
      <c r="W10" s="840">
        <v>0</v>
      </c>
    </row>
    <row r="11" spans="1:23" ht="29.25" customHeight="1" x14ac:dyDescent="0.2">
      <c r="A11" s="983" t="s">
        <v>257</v>
      </c>
      <c r="B11" s="834">
        <v>51</v>
      </c>
      <c r="C11" s="835">
        <v>8</v>
      </c>
      <c r="D11" s="822">
        <v>15.686274509803921</v>
      </c>
      <c r="E11" s="836">
        <v>8</v>
      </c>
      <c r="F11" s="822">
        <v>100</v>
      </c>
      <c r="G11" s="837">
        <v>1</v>
      </c>
      <c r="H11" s="836">
        <v>1</v>
      </c>
      <c r="I11" s="822">
        <v>1.9607843137254901</v>
      </c>
      <c r="J11" s="841">
        <v>0</v>
      </c>
      <c r="K11" s="842">
        <v>1</v>
      </c>
      <c r="L11" s="842">
        <v>0</v>
      </c>
      <c r="M11" s="842">
        <v>0</v>
      </c>
      <c r="N11" s="842">
        <v>0</v>
      </c>
      <c r="O11" s="843">
        <v>0</v>
      </c>
      <c r="P11" s="838">
        <v>0</v>
      </c>
      <c r="Q11" s="839">
        <v>6</v>
      </c>
      <c r="R11" s="844">
        <v>2</v>
      </c>
      <c r="S11" s="845">
        <v>0</v>
      </c>
      <c r="T11" s="845">
        <v>3</v>
      </c>
      <c r="U11" s="846">
        <v>1</v>
      </c>
      <c r="V11" s="840">
        <v>0</v>
      </c>
      <c r="W11" s="840">
        <v>0</v>
      </c>
    </row>
    <row r="12" spans="1:23" s="1130" customFormat="1" ht="29.25" customHeight="1" x14ac:dyDescent="0.2">
      <c r="A12" s="387" t="s">
        <v>218</v>
      </c>
      <c r="B12" s="847">
        <v>16384</v>
      </c>
      <c r="C12" s="847">
        <v>792</v>
      </c>
      <c r="D12" s="1105">
        <v>4.833984375</v>
      </c>
      <c r="E12" s="547">
        <v>768</v>
      </c>
      <c r="F12" s="1105">
        <v>96.969696969696969</v>
      </c>
      <c r="G12" s="848">
        <v>207</v>
      </c>
      <c r="H12" s="547">
        <v>68</v>
      </c>
      <c r="I12" s="1105">
        <v>0.4150390625</v>
      </c>
      <c r="J12" s="847">
        <v>10</v>
      </c>
      <c r="K12" s="548">
        <v>33</v>
      </c>
      <c r="L12" s="548">
        <v>16</v>
      </c>
      <c r="M12" s="548">
        <v>3</v>
      </c>
      <c r="N12" s="548">
        <v>0</v>
      </c>
      <c r="O12" s="849">
        <v>6</v>
      </c>
      <c r="P12" s="848">
        <v>13</v>
      </c>
      <c r="Q12" s="848">
        <v>480</v>
      </c>
      <c r="R12" s="847">
        <v>171</v>
      </c>
      <c r="S12" s="548">
        <v>154</v>
      </c>
      <c r="T12" s="548">
        <v>105</v>
      </c>
      <c r="U12" s="849">
        <v>60</v>
      </c>
      <c r="V12" s="848">
        <v>16</v>
      </c>
      <c r="W12" s="848">
        <v>8</v>
      </c>
    </row>
    <row r="13" spans="1:23" ht="29.25" customHeight="1" x14ac:dyDescent="0.2">
      <c r="A13" s="748" t="s">
        <v>26</v>
      </c>
      <c r="B13" s="834">
        <v>923</v>
      </c>
      <c r="C13" s="835">
        <v>42</v>
      </c>
      <c r="D13" s="822">
        <v>4.5503791982665218</v>
      </c>
      <c r="E13" s="836">
        <v>41</v>
      </c>
      <c r="F13" s="822">
        <v>97.61904761904762</v>
      </c>
      <c r="G13" s="837">
        <v>11</v>
      </c>
      <c r="H13" s="836">
        <v>1</v>
      </c>
      <c r="I13" s="822">
        <v>0.10834236186348861</v>
      </c>
      <c r="J13" s="841">
        <v>0</v>
      </c>
      <c r="K13" s="842">
        <v>0</v>
      </c>
      <c r="L13" s="842">
        <v>1</v>
      </c>
      <c r="M13" s="842">
        <v>0</v>
      </c>
      <c r="N13" s="842">
        <v>0</v>
      </c>
      <c r="O13" s="843">
        <v>0</v>
      </c>
      <c r="P13" s="838">
        <v>0</v>
      </c>
      <c r="Q13" s="839">
        <v>29</v>
      </c>
      <c r="R13" s="844">
        <v>11</v>
      </c>
      <c r="S13" s="845">
        <v>10</v>
      </c>
      <c r="T13" s="845">
        <v>5</v>
      </c>
      <c r="U13" s="846">
        <v>3</v>
      </c>
      <c r="V13" s="840">
        <v>1</v>
      </c>
      <c r="W13" s="840">
        <v>0</v>
      </c>
    </row>
    <row r="14" spans="1:23" ht="29.25" customHeight="1" x14ac:dyDescent="0.2">
      <c r="A14" s="748" t="s">
        <v>29</v>
      </c>
      <c r="B14" s="834">
        <v>1132</v>
      </c>
      <c r="C14" s="835">
        <v>63</v>
      </c>
      <c r="D14" s="822">
        <v>5.5653710247349819</v>
      </c>
      <c r="E14" s="836">
        <v>60</v>
      </c>
      <c r="F14" s="822">
        <v>95.238095238095227</v>
      </c>
      <c r="G14" s="837">
        <v>27</v>
      </c>
      <c r="H14" s="836">
        <v>5</v>
      </c>
      <c r="I14" s="822">
        <v>0.44169611307420498</v>
      </c>
      <c r="J14" s="841">
        <v>0</v>
      </c>
      <c r="K14" s="842">
        <v>1</v>
      </c>
      <c r="L14" s="842">
        <v>0</v>
      </c>
      <c r="M14" s="842">
        <v>1</v>
      </c>
      <c r="N14" s="842">
        <v>0</v>
      </c>
      <c r="O14" s="843">
        <v>3</v>
      </c>
      <c r="P14" s="838">
        <v>3</v>
      </c>
      <c r="Q14" s="839">
        <v>25</v>
      </c>
      <c r="R14" s="844">
        <v>6</v>
      </c>
      <c r="S14" s="845">
        <v>9</v>
      </c>
      <c r="T14" s="845">
        <v>5</v>
      </c>
      <c r="U14" s="846">
        <v>6</v>
      </c>
      <c r="V14" s="840">
        <v>1</v>
      </c>
      <c r="W14" s="840">
        <v>2</v>
      </c>
    </row>
    <row r="15" spans="1:23" ht="29.25" customHeight="1" x14ac:dyDescent="0.2">
      <c r="A15" s="748" t="s">
        <v>36</v>
      </c>
      <c r="B15" s="834">
        <v>951</v>
      </c>
      <c r="C15" s="835">
        <v>43</v>
      </c>
      <c r="D15" s="822">
        <v>4.5215562565720298</v>
      </c>
      <c r="E15" s="836">
        <v>41</v>
      </c>
      <c r="F15" s="822">
        <v>95.348837209302332</v>
      </c>
      <c r="G15" s="837">
        <v>8</v>
      </c>
      <c r="H15" s="836">
        <v>1</v>
      </c>
      <c r="I15" s="822">
        <v>0.10515247108307045</v>
      </c>
      <c r="J15" s="841">
        <v>0</v>
      </c>
      <c r="K15" s="842">
        <v>1</v>
      </c>
      <c r="L15" s="842">
        <v>0</v>
      </c>
      <c r="M15" s="842">
        <v>0</v>
      </c>
      <c r="N15" s="842">
        <v>0</v>
      </c>
      <c r="O15" s="843">
        <v>0</v>
      </c>
      <c r="P15" s="838">
        <v>0</v>
      </c>
      <c r="Q15" s="839">
        <v>32</v>
      </c>
      <c r="R15" s="844">
        <v>17</v>
      </c>
      <c r="S15" s="845">
        <v>9</v>
      </c>
      <c r="T15" s="845">
        <v>1</v>
      </c>
      <c r="U15" s="846">
        <v>5</v>
      </c>
      <c r="V15" s="840">
        <v>1</v>
      </c>
      <c r="W15" s="840">
        <v>1</v>
      </c>
    </row>
    <row r="16" spans="1:23" ht="29" customHeight="1" x14ac:dyDescent="0.2">
      <c r="A16" s="748" t="s">
        <v>39</v>
      </c>
      <c r="B16" s="834">
        <v>1181</v>
      </c>
      <c r="C16" s="835">
        <v>60</v>
      </c>
      <c r="D16" s="822">
        <v>5.0804403048264186</v>
      </c>
      <c r="E16" s="836">
        <v>58</v>
      </c>
      <c r="F16" s="822">
        <v>96.666666666666671</v>
      </c>
      <c r="G16" s="837">
        <v>20</v>
      </c>
      <c r="H16" s="836">
        <v>4</v>
      </c>
      <c r="I16" s="822">
        <v>0.33869602032176122</v>
      </c>
      <c r="J16" s="841">
        <v>1</v>
      </c>
      <c r="K16" s="842">
        <v>3</v>
      </c>
      <c r="L16" s="842">
        <v>0</v>
      </c>
      <c r="M16" s="842">
        <v>0</v>
      </c>
      <c r="N16" s="842">
        <v>0</v>
      </c>
      <c r="O16" s="843">
        <v>0</v>
      </c>
      <c r="P16" s="838">
        <v>3</v>
      </c>
      <c r="Q16" s="839">
        <v>31</v>
      </c>
      <c r="R16" s="844">
        <v>12</v>
      </c>
      <c r="S16" s="845">
        <v>15</v>
      </c>
      <c r="T16" s="845">
        <v>3</v>
      </c>
      <c r="U16" s="846">
        <v>1</v>
      </c>
      <c r="V16" s="840">
        <v>2</v>
      </c>
      <c r="W16" s="840">
        <v>0</v>
      </c>
    </row>
    <row r="17" spans="1:23" s="1130" customFormat="1" ht="29.25" customHeight="1" x14ac:dyDescent="0.2">
      <c r="A17" s="387" t="s">
        <v>219</v>
      </c>
      <c r="B17" s="847">
        <v>4187</v>
      </c>
      <c r="C17" s="847">
        <v>208</v>
      </c>
      <c r="D17" s="1105">
        <v>4.9677573441604972</v>
      </c>
      <c r="E17" s="547">
        <v>200</v>
      </c>
      <c r="F17" s="1105">
        <v>96.15384615384616</v>
      </c>
      <c r="G17" s="848">
        <v>66</v>
      </c>
      <c r="H17" s="547">
        <v>11</v>
      </c>
      <c r="I17" s="1105">
        <v>0.26271793647002628</v>
      </c>
      <c r="J17" s="847">
        <v>1</v>
      </c>
      <c r="K17" s="548">
        <v>5</v>
      </c>
      <c r="L17" s="548">
        <v>1</v>
      </c>
      <c r="M17" s="548">
        <v>1</v>
      </c>
      <c r="N17" s="548">
        <v>0</v>
      </c>
      <c r="O17" s="849">
        <v>3</v>
      </c>
      <c r="P17" s="848">
        <v>6</v>
      </c>
      <c r="Q17" s="848">
        <v>117</v>
      </c>
      <c r="R17" s="847">
        <v>46</v>
      </c>
      <c r="S17" s="548">
        <v>43</v>
      </c>
      <c r="T17" s="548">
        <v>14</v>
      </c>
      <c r="U17" s="849">
        <v>15</v>
      </c>
      <c r="V17" s="848">
        <v>5</v>
      </c>
      <c r="W17" s="848">
        <v>3</v>
      </c>
    </row>
    <row r="18" spans="1:23" ht="29.25" customHeight="1" x14ac:dyDescent="0.2">
      <c r="A18" s="748" t="s">
        <v>32</v>
      </c>
      <c r="B18" s="834">
        <v>3525</v>
      </c>
      <c r="C18" s="835">
        <v>227</v>
      </c>
      <c r="D18" s="822">
        <v>6.4397163120567384</v>
      </c>
      <c r="E18" s="836">
        <v>223</v>
      </c>
      <c r="F18" s="822">
        <v>98.23788546255507</v>
      </c>
      <c r="G18" s="837">
        <v>94</v>
      </c>
      <c r="H18" s="836">
        <v>10</v>
      </c>
      <c r="I18" s="822">
        <v>0.28368794326241137</v>
      </c>
      <c r="J18" s="841">
        <v>1</v>
      </c>
      <c r="K18" s="842">
        <v>6</v>
      </c>
      <c r="L18" s="842">
        <v>3</v>
      </c>
      <c r="M18" s="842">
        <v>0</v>
      </c>
      <c r="N18" s="842">
        <v>0</v>
      </c>
      <c r="O18" s="843">
        <v>0</v>
      </c>
      <c r="P18" s="838">
        <v>3</v>
      </c>
      <c r="Q18" s="839">
        <v>116</v>
      </c>
      <c r="R18" s="844">
        <v>27</v>
      </c>
      <c r="S18" s="845">
        <v>59</v>
      </c>
      <c r="T18" s="845">
        <v>19</v>
      </c>
      <c r="U18" s="846">
        <v>13</v>
      </c>
      <c r="V18" s="840">
        <v>1</v>
      </c>
      <c r="W18" s="840">
        <v>3</v>
      </c>
    </row>
    <row r="19" spans="1:23" ht="29.25" customHeight="1" x14ac:dyDescent="0.2">
      <c r="A19" s="748" t="s">
        <v>43</v>
      </c>
      <c r="B19" s="834">
        <v>838</v>
      </c>
      <c r="C19" s="835">
        <v>14</v>
      </c>
      <c r="D19" s="822">
        <v>1.6706443914081146</v>
      </c>
      <c r="E19" s="836">
        <v>14</v>
      </c>
      <c r="F19" s="822">
        <v>100</v>
      </c>
      <c r="G19" s="837">
        <v>7</v>
      </c>
      <c r="H19" s="836">
        <v>1</v>
      </c>
      <c r="I19" s="822">
        <v>0.11933174224343676</v>
      </c>
      <c r="J19" s="841">
        <v>0</v>
      </c>
      <c r="K19" s="842">
        <v>1</v>
      </c>
      <c r="L19" s="842">
        <v>0</v>
      </c>
      <c r="M19" s="842">
        <v>0</v>
      </c>
      <c r="N19" s="842">
        <v>0</v>
      </c>
      <c r="O19" s="843">
        <v>0</v>
      </c>
      <c r="P19" s="838">
        <v>0</v>
      </c>
      <c r="Q19" s="839">
        <v>6</v>
      </c>
      <c r="R19" s="844">
        <v>1</v>
      </c>
      <c r="S19" s="845">
        <v>3</v>
      </c>
      <c r="T19" s="845">
        <v>2</v>
      </c>
      <c r="U19" s="846">
        <v>0</v>
      </c>
      <c r="V19" s="840">
        <v>0</v>
      </c>
      <c r="W19" s="840">
        <v>0</v>
      </c>
    </row>
    <row r="20" spans="1:23" s="1130" customFormat="1" ht="29.25" customHeight="1" x14ac:dyDescent="0.2">
      <c r="A20" s="387" t="s">
        <v>220</v>
      </c>
      <c r="B20" s="847">
        <v>4363</v>
      </c>
      <c r="C20" s="847">
        <v>241</v>
      </c>
      <c r="D20" s="1105">
        <v>5.5237222094888834</v>
      </c>
      <c r="E20" s="547">
        <v>237</v>
      </c>
      <c r="F20" s="1105">
        <v>98.340248962655593</v>
      </c>
      <c r="G20" s="848">
        <v>101</v>
      </c>
      <c r="H20" s="547">
        <v>11</v>
      </c>
      <c r="I20" s="1105">
        <v>0.25212010084804032</v>
      </c>
      <c r="J20" s="847">
        <v>1</v>
      </c>
      <c r="K20" s="548">
        <v>7</v>
      </c>
      <c r="L20" s="548">
        <v>3</v>
      </c>
      <c r="M20" s="548">
        <v>0</v>
      </c>
      <c r="N20" s="548">
        <v>0</v>
      </c>
      <c r="O20" s="849">
        <v>0</v>
      </c>
      <c r="P20" s="848">
        <v>3</v>
      </c>
      <c r="Q20" s="848">
        <v>122</v>
      </c>
      <c r="R20" s="847">
        <v>28</v>
      </c>
      <c r="S20" s="548">
        <v>62</v>
      </c>
      <c r="T20" s="548">
        <v>21</v>
      </c>
      <c r="U20" s="849">
        <v>13</v>
      </c>
      <c r="V20" s="848">
        <v>1</v>
      </c>
      <c r="W20" s="848">
        <v>3</v>
      </c>
    </row>
    <row r="21" spans="1:23" ht="29.25" customHeight="1" x14ac:dyDescent="0.2">
      <c r="A21" s="748" t="s">
        <v>27</v>
      </c>
      <c r="B21" s="834">
        <v>1113</v>
      </c>
      <c r="C21" s="835">
        <v>45</v>
      </c>
      <c r="D21" s="822">
        <v>4.0431266846361185</v>
      </c>
      <c r="E21" s="836">
        <v>44</v>
      </c>
      <c r="F21" s="822">
        <v>97.777777777777771</v>
      </c>
      <c r="G21" s="837">
        <v>15</v>
      </c>
      <c r="H21" s="836">
        <v>7</v>
      </c>
      <c r="I21" s="822">
        <v>0.62893081761006298</v>
      </c>
      <c r="J21" s="841">
        <v>1</v>
      </c>
      <c r="K21" s="842">
        <v>3</v>
      </c>
      <c r="L21" s="842">
        <v>1</v>
      </c>
      <c r="M21" s="842">
        <v>1</v>
      </c>
      <c r="N21" s="842">
        <v>0</v>
      </c>
      <c r="O21" s="843">
        <v>1</v>
      </c>
      <c r="P21" s="838">
        <v>1</v>
      </c>
      <c r="Q21" s="839">
        <v>21</v>
      </c>
      <c r="R21" s="844">
        <v>9</v>
      </c>
      <c r="S21" s="845">
        <v>9</v>
      </c>
      <c r="T21" s="845">
        <v>7</v>
      </c>
      <c r="U21" s="846">
        <v>5</v>
      </c>
      <c r="V21" s="840">
        <v>0</v>
      </c>
      <c r="W21" s="840">
        <v>1</v>
      </c>
    </row>
    <row r="22" spans="1:23" ht="29.25" customHeight="1" x14ac:dyDescent="0.2">
      <c r="A22" s="748" t="s">
        <v>28</v>
      </c>
      <c r="B22" s="834">
        <v>3022</v>
      </c>
      <c r="C22" s="835">
        <v>96</v>
      </c>
      <c r="D22" s="822">
        <v>3.1767041694242222</v>
      </c>
      <c r="E22" s="836">
        <v>92</v>
      </c>
      <c r="F22" s="822">
        <v>95.833333333333343</v>
      </c>
      <c r="G22" s="837">
        <v>45</v>
      </c>
      <c r="H22" s="836">
        <v>5</v>
      </c>
      <c r="I22" s="822">
        <v>0.16545334215751159</v>
      </c>
      <c r="J22" s="841">
        <v>1</v>
      </c>
      <c r="K22" s="842">
        <v>4</v>
      </c>
      <c r="L22" s="842">
        <v>0</v>
      </c>
      <c r="M22" s="842">
        <v>0</v>
      </c>
      <c r="N22" s="842">
        <v>0</v>
      </c>
      <c r="O22" s="843">
        <v>0</v>
      </c>
      <c r="P22" s="838">
        <v>1</v>
      </c>
      <c r="Q22" s="839">
        <v>41</v>
      </c>
      <c r="R22" s="844">
        <v>15</v>
      </c>
      <c r="S22" s="845">
        <v>13</v>
      </c>
      <c r="T22" s="845">
        <v>6</v>
      </c>
      <c r="U22" s="846">
        <v>8</v>
      </c>
      <c r="V22" s="840">
        <v>3</v>
      </c>
      <c r="W22" s="840">
        <v>1</v>
      </c>
    </row>
    <row r="23" spans="1:23" ht="29.25" customHeight="1" x14ac:dyDescent="0.2">
      <c r="A23" s="773" t="s">
        <v>44</v>
      </c>
      <c r="B23" s="851">
        <v>16</v>
      </c>
      <c r="C23" s="852">
        <v>3</v>
      </c>
      <c r="D23" s="822">
        <v>18.75</v>
      </c>
      <c r="E23" s="853">
        <v>3</v>
      </c>
      <c r="F23" s="822">
        <v>100</v>
      </c>
      <c r="G23" s="854">
        <v>0</v>
      </c>
      <c r="H23" s="853">
        <v>0</v>
      </c>
      <c r="I23" s="822">
        <v>0</v>
      </c>
      <c r="J23" s="858">
        <v>0</v>
      </c>
      <c r="K23" s="859">
        <v>0</v>
      </c>
      <c r="L23" s="859">
        <v>0</v>
      </c>
      <c r="M23" s="859">
        <v>0</v>
      </c>
      <c r="N23" s="859">
        <v>0</v>
      </c>
      <c r="O23" s="860">
        <v>0</v>
      </c>
      <c r="P23" s="855">
        <v>0</v>
      </c>
      <c r="Q23" s="856">
        <v>3</v>
      </c>
      <c r="R23" s="861">
        <v>1</v>
      </c>
      <c r="S23" s="862">
        <v>0</v>
      </c>
      <c r="T23" s="862">
        <v>0</v>
      </c>
      <c r="U23" s="863">
        <v>2</v>
      </c>
      <c r="V23" s="857">
        <v>0</v>
      </c>
      <c r="W23" s="857">
        <v>0</v>
      </c>
    </row>
    <row r="24" spans="1:23" s="1130" customFormat="1" ht="29.25" customHeight="1" x14ac:dyDescent="0.2">
      <c r="A24" s="387" t="s">
        <v>225</v>
      </c>
      <c r="B24" s="847">
        <v>4151</v>
      </c>
      <c r="C24" s="847">
        <v>144</v>
      </c>
      <c r="D24" s="1105">
        <v>3.4690436039508556</v>
      </c>
      <c r="E24" s="547">
        <v>139</v>
      </c>
      <c r="F24" s="1105">
        <v>96.527777777777786</v>
      </c>
      <c r="G24" s="848">
        <v>60</v>
      </c>
      <c r="H24" s="547">
        <v>12</v>
      </c>
      <c r="I24" s="1105">
        <v>0.28908696699590458</v>
      </c>
      <c r="J24" s="847">
        <v>2</v>
      </c>
      <c r="K24" s="548">
        <v>7</v>
      </c>
      <c r="L24" s="548">
        <v>1</v>
      </c>
      <c r="M24" s="548">
        <v>1</v>
      </c>
      <c r="N24" s="548">
        <v>0</v>
      </c>
      <c r="O24" s="849">
        <v>1</v>
      </c>
      <c r="P24" s="848">
        <v>2</v>
      </c>
      <c r="Q24" s="848">
        <v>65</v>
      </c>
      <c r="R24" s="847">
        <v>25</v>
      </c>
      <c r="S24" s="548">
        <v>22</v>
      </c>
      <c r="T24" s="548">
        <v>13</v>
      </c>
      <c r="U24" s="849">
        <v>15</v>
      </c>
      <c r="V24" s="848">
        <v>3</v>
      </c>
      <c r="W24" s="848">
        <v>2</v>
      </c>
    </row>
    <row r="25" spans="1:23" ht="29.25" customHeight="1" x14ac:dyDescent="0.2">
      <c r="A25" s="748" t="s">
        <v>34</v>
      </c>
      <c r="B25" s="834">
        <v>3612</v>
      </c>
      <c r="C25" s="835">
        <v>53</v>
      </c>
      <c r="D25" s="822">
        <v>1.4673311184939091</v>
      </c>
      <c r="E25" s="836">
        <v>47</v>
      </c>
      <c r="F25" s="822">
        <v>88.679245283018872</v>
      </c>
      <c r="G25" s="837">
        <v>18</v>
      </c>
      <c r="H25" s="836">
        <v>8</v>
      </c>
      <c r="I25" s="822">
        <v>0.22148394241417496</v>
      </c>
      <c r="J25" s="841">
        <v>3</v>
      </c>
      <c r="K25" s="842">
        <v>4</v>
      </c>
      <c r="L25" s="842">
        <v>0</v>
      </c>
      <c r="M25" s="842">
        <v>0</v>
      </c>
      <c r="N25" s="842">
        <v>0</v>
      </c>
      <c r="O25" s="843">
        <v>1</v>
      </c>
      <c r="P25" s="838">
        <v>10</v>
      </c>
      <c r="Q25" s="839">
        <v>11</v>
      </c>
      <c r="R25" s="844">
        <v>1</v>
      </c>
      <c r="S25" s="845">
        <v>1</v>
      </c>
      <c r="T25" s="845">
        <v>0</v>
      </c>
      <c r="U25" s="846">
        <v>17</v>
      </c>
      <c r="V25" s="840">
        <v>5</v>
      </c>
      <c r="W25" s="840">
        <v>1</v>
      </c>
    </row>
    <row r="26" spans="1:23" ht="29.25" customHeight="1" x14ac:dyDescent="0.2">
      <c r="A26" s="748" t="s">
        <v>68</v>
      </c>
      <c r="B26" s="834">
        <v>918</v>
      </c>
      <c r="C26" s="835">
        <v>16</v>
      </c>
      <c r="D26" s="822">
        <v>1.7429193899782136</v>
      </c>
      <c r="E26" s="836">
        <v>15</v>
      </c>
      <c r="F26" s="822">
        <v>93.75</v>
      </c>
      <c r="G26" s="837">
        <v>8</v>
      </c>
      <c r="H26" s="836">
        <v>1</v>
      </c>
      <c r="I26" s="822">
        <v>0.10893246187363835</v>
      </c>
      <c r="J26" s="841">
        <v>1</v>
      </c>
      <c r="K26" s="842">
        <v>0</v>
      </c>
      <c r="L26" s="842">
        <v>0</v>
      </c>
      <c r="M26" s="842">
        <v>0</v>
      </c>
      <c r="N26" s="842">
        <v>0</v>
      </c>
      <c r="O26" s="843">
        <v>0</v>
      </c>
      <c r="P26" s="838">
        <v>0</v>
      </c>
      <c r="Q26" s="839">
        <v>6</v>
      </c>
      <c r="R26" s="844">
        <v>1</v>
      </c>
      <c r="S26" s="845">
        <v>3</v>
      </c>
      <c r="T26" s="845">
        <v>3</v>
      </c>
      <c r="U26" s="846">
        <v>1</v>
      </c>
      <c r="V26" s="840">
        <v>1</v>
      </c>
      <c r="W26" s="840">
        <v>0</v>
      </c>
    </row>
    <row r="27" spans="1:23" ht="29.25" customHeight="1" x14ac:dyDescent="0.2">
      <c r="A27" s="748" t="s">
        <v>40</v>
      </c>
      <c r="B27" s="834">
        <v>3179</v>
      </c>
      <c r="C27" s="835">
        <v>63</v>
      </c>
      <c r="D27" s="822">
        <v>1.9817552689525009</v>
      </c>
      <c r="E27" s="836">
        <v>62</v>
      </c>
      <c r="F27" s="822">
        <v>98.412698412698404</v>
      </c>
      <c r="G27" s="837">
        <v>24</v>
      </c>
      <c r="H27" s="836">
        <v>3</v>
      </c>
      <c r="I27" s="822">
        <v>9.4369298521547657E-2</v>
      </c>
      <c r="J27" s="841">
        <v>1</v>
      </c>
      <c r="K27" s="842">
        <v>2</v>
      </c>
      <c r="L27" s="842">
        <v>0</v>
      </c>
      <c r="M27" s="842">
        <v>0</v>
      </c>
      <c r="N27" s="842">
        <v>0</v>
      </c>
      <c r="O27" s="843">
        <v>0</v>
      </c>
      <c r="P27" s="838">
        <v>1</v>
      </c>
      <c r="Q27" s="839">
        <v>34</v>
      </c>
      <c r="R27" s="844">
        <v>10</v>
      </c>
      <c r="S27" s="845">
        <v>6</v>
      </c>
      <c r="T27" s="845">
        <v>7</v>
      </c>
      <c r="U27" s="846">
        <v>13</v>
      </c>
      <c r="V27" s="840">
        <v>0</v>
      </c>
      <c r="W27" s="840">
        <v>1</v>
      </c>
    </row>
    <row r="28" spans="1:23" ht="29.25" customHeight="1" x14ac:dyDescent="0.2">
      <c r="A28" s="748" t="s">
        <v>70</v>
      </c>
      <c r="B28" s="834">
        <v>280</v>
      </c>
      <c r="C28" s="835">
        <v>10</v>
      </c>
      <c r="D28" s="822">
        <v>3.5714285714285712</v>
      </c>
      <c r="E28" s="836">
        <v>10</v>
      </c>
      <c r="F28" s="822">
        <v>100</v>
      </c>
      <c r="G28" s="837">
        <v>3</v>
      </c>
      <c r="H28" s="836">
        <v>1</v>
      </c>
      <c r="I28" s="822">
        <v>0.35714285714285715</v>
      </c>
      <c r="J28" s="841">
        <v>1</v>
      </c>
      <c r="K28" s="842">
        <v>0</v>
      </c>
      <c r="L28" s="842">
        <v>0</v>
      </c>
      <c r="M28" s="842">
        <v>0</v>
      </c>
      <c r="N28" s="842">
        <v>0</v>
      </c>
      <c r="O28" s="843">
        <v>0</v>
      </c>
      <c r="P28" s="838">
        <v>0</v>
      </c>
      <c r="Q28" s="839">
        <v>6</v>
      </c>
      <c r="R28" s="844">
        <v>0</v>
      </c>
      <c r="S28" s="845">
        <v>1</v>
      </c>
      <c r="T28" s="845">
        <v>4</v>
      </c>
      <c r="U28" s="846">
        <v>1</v>
      </c>
      <c r="V28" s="840">
        <v>0</v>
      </c>
      <c r="W28" s="840">
        <v>0</v>
      </c>
    </row>
    <row r="29" spans="1:23" s="1130" customFormat="1" ht="29.25" customHeight="1" x14ac:dyDescent="0.2">
      <c r="A29" s="439" t="s">
        <v>221</v>
      </c>
      <c r="B29" s="847">
        <v>7989</v>
      </c>
      <c r="C29" s="847">
        <v>142</v>
      </c>
      <c r="D29" s="1105">
        <v>1.7774439854800352</v>
      </c>
      <c r="E29" s="547">
        <v>134</v>
      </c>
      <c r="F29" s="1105">
        <v>94.366197183098592</v>
      </c>
      <c r="G29" s="848">
        <v>53</v>
      </c>
      <c r="H29" s="547">
        <v>13</v>
      </c>
      <c r="I29" s="1105">
        <v>0.16272374514958068</v>
      </c>
      <c r="J29" s="847">
        <v>6</v>
      </c>
      <c r="K29" s="548">
        <v>6</v>
      </c>
      <c r="L29" s="548">
        <v>0</v>
      </c>
      <c r="M29" s="548">
        <v>0</v>
      </c>
      <c r="N29" s="548">
        <v>0</v>
      </c>
      <c r="O29" s="849">
        <v>1</v>
      </c>
      <c r="P29" s="848">
        <v>11</v>
      </c>
      <c r="Q29" s="848">
        <v>57</v>
      </c>
      <c r="R29" s="847">
        <v>12</v>
      </c>
      <c r="S29" s="548">
        <v>11</v>
      </c>
      <c r="T29" s="548">
        <v>14</v>
      </c>
      <c r="U29" s="849">
        <v>32</v>
      </c>
      <c r="V29" s="848">
        <v>6</v>
      </c>
      <c r="W29" s="848">
        <v>2</v>
      </c>
    </row>
    <row r="30" spans="1:23" ht="29.25" customHeight="1" x14ac:dyDescent="0.2">
      <c r="A30" s="748" t="s">
        <v>33</v>
      </c>
      <c r="B30" s="834">
        <v>1651</v>
      </c>
      <c r="C30" s="835">
        <v>50</v>
      </c>
      <c r="D30" s="822">
        <v>3.0284675953967293</v>
      </c>
      <c r="E30" s="836">
        <v>41</v>
      </c>
      <c r="F30" s="822">
        <v>82</v>
      </c>
      <c r="G30" s="837">
        <v>10</v>
      </c>
      <c r="H30" s="836">
        <v>5</v>
      </c>
      <c r="I30" s="822">
        <v>0.30284675953967294</v>
      </c>
      <c r="J30" s="841">
        <v>0</v>
      </c>
      <c r="K30" s="842">
        <v>2</v>
      </c>
      <c r="L30" s="842">
        <v>2</v>
      </c>
      <c r="M30" s="842">
        <v>0</v>
      </c>
      <c r="N30" s="842">
        <v>1</v>
      </c>
      <c r="O30" s="843">
        <v>0</v>
      </c>
      <c r="P30" s="838">
        <v>0</v>
      </c>
      <c r="Q30" s="839">
        <v>26</v>
      </c>
      <c r="R30" s="844">
        <v>6</v>
      </c>
      <c r="S30" s="845">
        <v>10</v>
      </c>
      <c r="T30" s="845">
        <v>3</v>
      </c>
      <c r="U30" s="846">
        <v>7</v>
      </c>
      <c r="V30" s="840">
        <v>8</v>
      </c>
      <c r="W30" s="840">
        <v>1</v>
      </c>
    </row>
    <row r="31" spans="1:23" ht="29.25" customHeight="1" x14ac:dyDescent="0.2">
      <c r="A31" s="748" t="s">
        <v>37</v>
      </c>
      <c r="B31" s="834">
        <v>777</v>
      </c>
      <c r="C31" s="835">
        <v>37</v>
      </c>
      <c r="D31" s="822">
        <v>4.7619047619047619</v>
      </c>
      <c r="E31" s="836">
        <v>34</v>
      </c>
      <c r="F31" s="822">
        <v>91.891891891891902</v>
      </c>
      <c r="G31" s="837">
        <v>11</v>
      </c>
      <c r="H31" s="836">
        <v>5</v>
      </c>
      <c r="I31" s="822">
        <v>0.64350064350064351</v>
      </c>
      <c r="J31" s="841">
        <v>0</v>
      </c>
      <c r="K31" s="842">
        <v>1</v>
      </c>
      <c r="L31" s="842">
        <v>4</v>
      </c>
      <c r="M31" s="842">
        <v>0</v>
      </c>
      <c r="N31" s="842">
        <v>0</v>
      </c>
      <c r="O31" s="843">
        <v>0</v>
      </c>
      <c r="P31" s="838">
        <v>0</v>
      </c>
      <c r="Q31" s="839">
        <v>18</v>
      </c>
      <c r="R31" s="844">
        <v>3</v>
      </c>
      <c r="S31" s="845">
        <v>5</v>
      </c>
      <c r="T31" s="845">
        <v>9</v>
      </c>
      <c r="U31" s="846">
        <v>5</v>
      </c>
      <c r="V31" s="840">
        <v>2</v>
      </c>
      <c r="W31" s="840">
        <v>1</v>
      </c>
    </row>
    <row r="32" spans="1:23" ht="29.25" customHeight="1" x14ac:dyDescent="0.2">
      <c r="A32" s="748" t="s">
        <v>45</v>
      </c>
      <c r="B32" s="834">
        <v>601</v>
      </c>
      <c r="C32" s="835">
        <v>7</v>
      </c>
      <c r="D32" s="822">
        <v>1.1647254575707155</v>
      </c>
      <c r="E32" s="836">
        <v>6</v>
      </c>
      <c r="F32" s="822">
        <v>85.714285714285708</v>
      </c>
      <c r="G32" s="837">
        <v>2</v>
      </c>
      <c r="H32" s="836">
        <v>0</v>
      </c>
      <c r="I32" s="822">
        <v>0</v>
      </c>
      <c r="J32" s="841">
        <v>0</v>
      </c>
      <c r="K32" s="842">
        <v>0</v>
      </c>
      <c r="L32" s="842">
        <v>0</v>
      </c>
      <c r="M32" s="842">
        <v>0</v>
      </c>
      <c r="N32" s="842">
        <v>0</v>
      </c>
      <c r="O32" s="843">
        <v>0</v>
      </c>
      <c r="P32" s="838">
        <v>1</v>
      </c>
      <c r="Q32" s="839">
        <v>3</v>
      </c>
      <c r="R32" s="844">
        <v>1</v>
      </c>
      <c r="S32" s="845">
        <v>0</v>
      </c>
      <c r="T32" s="845">
        <v>1</v>
      </c>
      <c r="U32" s="846">
        <v>1</v>
      </c>
      <c r="V32" s="840">
        <v>0</v>
      </c>
      <c r="W32" s="840">
        <v>1</v>
      </c>
    </row>
    <row r="33" spans="1:23" s="1130" customFormat="1" ht="29.25" customHeight="1" x14ac:dyDescent="0.2">
      <c r="A33" s="387" t="s">
        <v>226</v>
      </c>
      <c r="B33" s="847">
        <v>3029</v>
      </c>
      <c r="C33" s="847">
        <v>94</v>
      </c>
      <c r="D33" s="1105">
        <v>3.1033344338065367</v>
      </c>
      <c r="E33" s="547">
        <v>81</v>
      </c>
      <c r="F33" s="1105">
        <v>86.170212765957444</v>
      </c>
      <c r="G33" s="848">
        <v>23</v>
      </c>
      <c r="H33" s="547">
        <v>10</v>
      </c>
      <c r="I33" s="1105">
        <v>0.33014196104324861</v>
      </c>
      <c r="J33" s="847">
        <v>0</v>
      </c>
      <c r="K33" s="548">
        <v>3</v>
      </c>
      <c r="L33" s="548">
        <v>6</v>
      </c>
      <c r="M33" s="548">
        <v>0</v>
      </c>
      <c r="N33" s="548">
        <v>1</v>
      </c>
      <c r="O33" s="849">
        <v>0</v>
      </c>
      <c r="P33" s="848">
        <v>1</v>
      </c>
      <c r="Q33" s="848">
        <v>47</v>
      </c>
      <c r="R33" s="847">
        <v>10</v>
      </c>
      <c r="S33" s="548">
        <v>15</v>
      </c>
      <c r="T33" s="548">
        <v>13</v>
      </c>
      <c r="U33" s="849">
        <v>13</v>
      </c>
      <c r="V33" s="848">
        <v>10</v>
      </c>
      <c r="W33" s="848">
        <v>3</v>
      </c>
    </row>
    <row r="34" spans="1:23" ht="29.25" customHeight="1" x14ac:dyDescent="0.2">
      <c r="A34" s="748" t="s">
        <v>25</v>
      </c>
      <c r="B34" s="834">
        <v>4508</v>
      </c>
      <c r="C34" s="835">
        <v>114</v>
      </c>
      <c r="D34" s="822">
        <v>2.5288376220053239</v>
      </c>
      <c r="E34" s="836">
        <v>103</v>
      </c>
      <c r="F34" s="822">
        <v>90.350877192982466</v>
      </c>
      <c r="G34" s="837">
        <v>21</v>
      </c>
      <c r="H34" s="836">
        <v>11</v>
      </c>
      <c r="I34" s="822">
        <v>0.24401064773735581</v>
      </c>
      <c r="J34" s="841">
        <v>2</v>
      </c>
      <c r="K34" s="842">
        <v>6</v>
      </c>
      <c r="L34" s="842">
        <v>1</v>
      </c>
      <c r="M34" s="842">
        <v>0</v>
      </c>
      <c r="N34" s="842">
        <v>0</v>
      </c>
      <c r="O34" s="843">
        <v>2</v>
      </c>
      <c r="P34" s="838">
        <v>8</v>
      </c>
      <c r="Q34" s="839">
        <v>63</v>
      </c>
      <c r="R34" s="844">
        <v>14</v>
      </c>
      <c r="S34" s="845">
        <v>23</v>
      </c>
      <c r="T34" s="845">
        <v>6</v>
      </c>
      <c r="U34" s="846">
        <v>20</v>
      </c>
      <c r="V34" s="840">
        <v>0</v>
      </c>
      <c r="W34" s="840">
        <v>11</v>
      </c>
    </row>
    <row r="35" spans="1:23" ht="29.25" customHeight="1" x14ac:dyDescent="0.2">
      <c r="A35" s="748" t="s">
        <v>31</v>
      </c>
      <c r="B35" s="834">
        <v>726</v>
      </c>
      <c r="C35" s="835">
        <v>37</v>
      </c>
      <c r="D35" s="822">
        <v>5.0964187327823689</v>
      </c>
      <c r="E35" s="836">
        <v>23</v>
      </c>
      <c r="F35" s="822">
        <v>62.162162162162161</v>
      </c>
      <c r="G35" s="837">
        <v>4</v>
      </c>
      <c r="H35" s="836">
        <v>5</v>
      </c>
      <c r="I35" s="822">
        <v>0.68870523415977969</v>
      </c>
      <c r="J35" s="841">
        <v>1</v>
      </c>
      <c r="K35" s="842">
        <v>4</v>
      </c>
      <c r="L35" s="842">
        <v>0</v>
      </c>
      <c r="M35" s="842">
        <v>0</v>
      </c>
      <c r="N35" s="842">
        <v>0</v>
      </c>
      <c r="O35" s="843">
        <v>0</v>
      </c>
      <c r="P35" s="838">
        <v>0</v>
      </c>
      <c r="Q35" s="839">
        <v>14</v>
      </c>
      <c r="R35" s="844">
        <v>8</v>
      </c>
      <c r="S35" s="845">
        <v>3</v>
      </c>
      <c r="T35" s="845">
        <v>2</v>
      </c>
      <c r="U35" s="846">
        <v>3</v>
      </c>
      <c r="V35" s="840">
        <v>0</v>
      </c>
      <c r="W35" s="840">
        <v>14</v>
      </c>
    </row>
    <row r="36" spans="1:23" ht="29.25" customHeight="1" x14ac:dyDescent="0.2">
      <c r="A36" s="748" t="s">
        <v>46</v>
      </c>
      <c r="B36" s="834">
        <v>290</v>
      </c>
      <c r="C36" s="835">
        <v>0</v>
      </c>
      <c r="D36" s="822">
        <v>0</v>
      </c>
      <c r="E36" s="836">
        <v>0</v>
      </c>
      <c r="F36" s="822" t="s">
        <v>258</v>
      </c>
      <c r="G36" s="837">
        <v>0</v>
      </c>
      <c r="H36" s="836">
        <v>0</v>
      </c>
      <c r="I36" s="822">
        <v>0</v>
      </c>
      <c r="J36" s="841">
        <v>0</v>
      </c>
      <c r="K36" s="842">
        <v>0</v>
      </c>
      <c r="L36" s="842">
        <v>0</v>
      </c>
      <c r="M36" s="842">
        <v>0</v>
      </c>
      <c r="N36" s="842">
        <v>0</v>
      </c>
      <c r="O36" s="843">
        <v>0</v>
      </c>
      <c r="P36" s="838">
        <v>0</v>
      </c>
      <c r="Q36" s="839">
        <v>0</v>
      </c>
      <c r="R36" s="844">
        <v>0</v>
      </c>
      <c r="S36" s="845">
        <v>0</v>
      </c>
      <c r="T36" s="845">
        <v>0</v>
      </c>
      <c r="U36" s="846">
        <v>0</v>
      </c>
      <c r="V36" s="840">
        <v>0</v>
      </c>
      <c r="W36" s="840">
        <v>0</v>
      </c>
    </row>
    <row r="37" spans="1:23" ht="29.25" customHeight="1" x14ac:dyDescent="0.2">
      <c r="A37" s="748" t="s">
        <v>47</v>
      </c>
      <c r="B37" s="834">
        <v>572</v>
      </c>
      <c r="C37" s="835">
        <v>8</v>
      </c>
      <c r="D37" s="822">
        <v>1.3986013986013985</v>
      </c>
      <c r="E37" s="836">
        <v>8</v>
      </c>
      <c r="F37" s="822">
        <v>100</v>
      </c>
      <c r="G37" s="837">
        <v>3</v>
      </c>
      <c r="H37" s="836">
        <v>2</v>
      </c>
      <c r="I37" s="822">
        <v>0.34965034965034963</v>
      </c>
      <c r="J37" s="841">
        <v>0</v>
      </c>
      <c r="K37" s="842">
        <v>2</v>
      </c>
      <c r="L37" s="842">
        <v>0</v>
      </c>
      <c r="M37" s="842">
        <v>0</v>
      </c>
      <c r="N37" s="842">
        <v>0</v>
      </c>
      <c r="O37" s="843">
        <v>0</v>
      </c>
      <c r="P37" s="838">
        <v>1</v>
      </c>
      <c r="Q37" s="839">
        <v>2</v>
      </c>
      <c r="R37" s="844">
        <v>1</v>
      </c>
      <c r="S37" s="845">
        <v>0</v>
      </c>
      <c r="T37" s="845">
        <v>1</v>
      </c>
      <c r="U37" s="846">
        <v>0</v>
      </c>
      <c r="V37" s="840">
        <v>0</v>
      </c>
      <c r="W37" s="840">
        <v>0</v>
      </c>
    </row>
    <row r="38" spans="1:23" ht="29.25" customHeight="1" x14ac:dyDescent="0.2">
      <c r="A38" s="748" t="s">
        <v>48</v>
      </c>
      <c r="B38" s="834">
        <v>451</v>
      </c>
      <c r="C38" s="835">
        <v>19</v>
      </c>
      <c r="D38" s="822">
        <v>4.2128603104212861</v>
      </c>
      <c r="E38" s="836">
        <v>17</v>
      </c>
      <c r="F38" s="822">
        <v>89.473684210526315</v>
      </c>
      <c r="G38" s="837">
        <v>7</v>
      </c>
      <c r="H38" s="836">
        <v>2</v>
      </c>
      <c r="I38" s="822">
        <v>0.44345898004434592</v>
      </c>
      <c r="J38" s="841">
        <v>0</v>
      </c>
      <c r="K38" s="842">
        <v>2</v>
      </c>
      <c r="L38" s="842">
        <v>0</v>
      </c>
      <c r="M38" s="842">
        <v>0</v>
      </c>
      <c r="N38" s="842">
        <v>0</v>
      </c>
      <c r="O38" s="843">
        <v>0</v>
      </c>
      <c r="P38" s="838">
        <v>0</v>
      </c>
      <c r="Q38" s="839">
        <v>8</v>
      </c>
      <c r="R38" s="844">
        <v>3</v>
      </c>
      <c r="S38" s="845">
        <v>1</v>
      </c>
      <c r="T38" s="845">
        <v>1</v>
      </c>
      <c r="U38" s="846">
        <v>3</v>
      </c>
      <c r="V38" s="840">
        <v>2</v>
      </c>
      <c r="W38" s="840">
        <v>0</v>
      </c>
    </row>
    <row r="39" spans="1:23" ht="29.25" customHeight="1" x14ac:dyDescent="0.2">
      <c r="A39" s="748" t="s">
        <v>49</v>
      </c>
      <c r="B39" s="834">
        <v>789</v>
      </c>
      <c r="C39" s="835">
        <v>3</v>
      </c>
      <c r="D39" s="822">
        <v>0.38022813688212925</v>
      </c>
      <c r="E39" s="836">
        <v>3</v>
      </c>
      <c r="F39" s="822">
        <v>100</v>
      </c>
      <c r="G39" s="837">
        <v>0</v>
      </c>
      <c r="H39" s="836">
        <v>3</v>
      </c>
      <c r="I39" s="822">
        <v>0.38022813688212925</v>
      </c>
      <c r="J39" s="841">
        <v>0</v>
      </c>
      <c r="K39" s="842">
        <v>1</v>
      </c>
      <c r="L39" s="842">
        <v>1</v>
      </c>
      <c r="M39" s="842">
        <v>0</v>
      </c>
      <c r="N39" s="842">
        <v>0</v>
      </c>
      <c r="O39" s="843">
        <v>1</v>
      </c>
      <c r="P39" s="838">
        <v>0</v>
      </c>
      <c r="Q39" s="839">
        <v>0</v>
      </c>
      <c r="R39" s="844">
        <v>0</v>
      </c>
      <c r="S39" s="845">
        <v>0</v>
      </c>
      <c r="T39" s="845">
        <v>0</v>
      </c>
      <c r="U39" s="846">
        <v>0</v>
      </c>
      <c r="V39" s="840">
        <v>0</v>
      </c>
      <c r="W39" s="840">
        <v>0</v>
      </c>
    </row>
    <row r="40" spans="1:23" s="1130" customFormat="1" ht="29.25" customHeight="1" x14ac:dyDescent="0.2">
      <c r="A40" s="387" t="s">
        <v>222</v>
      </c>
      <c r="B40" s="847">
        <v>7336</v>
      </c>
      <c r="C40" s="847">
        <v>181</v>
      </c>
      <c r="D40" s="1105">
        <v>2.4672846237731734</v>
      </c>
      <c r="E40" s="547">
        <v>154</v>
      </c>
      <c r="F40" s="1105">
        <v>85.082872928176798</v>
      </c>
      <c r="G40" s="848">
        <v>35</v>
      </c>
      <c r="H40" s="547">
        <v>23</v>
      </c>
      <c r="I40" s="1105">
        <v>0.31352235550708835</v>
      </c>
      <c r="J40" s="847">
        <v>3</v>
      </c>
      <c r="K40" s="548">
        <v>15</v>
      </c>
      <c r="L40" s="548">
        <v>2</v>
      </c>
      <c r="M40" s="548">
        <v>0</v>
      </c>
      <c r="N40" s="548">
        <v>0</v>
      </c>
      <c r="O40" s="849">
        <v>3</v>
      </c>
      <c r="P40" s="848">
        <v>9</v>
      </c>
      <c r="Q40" s="848">
        <v>87</v>
      </c>
      <c r="R40" s="847">
        <v>26</v>
      </c>
      <c r="S40" s="548">
        <v>27</v>
      </c>
      <c r="T40" s="548">
        <v>10</v>
      </c>
      <c r="U40" s="849">
        <v>26</v>
      </c>
      <c r="V40" s="848">
        <v>2</v>
      </c>
      <c r="W40" s="848">
        <v>25</v>
      </c>
    </row>
    <row r="41" spans="1:23" ht="29.25" customHeight="1" x14ac:dyDescent="0.2">
      <c r="A41" s="748" t="s">
        <v>30</v>
      </c>
      <c r="B41" s="834">
        <v>618</v>
      </c>
      <c r="C41" s="835">
        <v>23</v>
      </c>
      <c r="D41" s="822">
        <v>3.7216828478964405</v>
      </c>
      <c r="E41" s="836">
        <v>22</v>
      </c>
      <c r="F41" s="822">
        <v>95.652173913043484</v>
      </c>
      <c r="G41" s="837">
        <v>4</v>
      </c>
      <c r="H41" s="836">
        <v>1</v>
      </c>
      <c r="I41" s="822">
        <v>0.16181229773462785</v>
      </c>
      <c r="J41" s="841">
        <v>0</v>
      </c>
      <c r="K41" s="842">
        <v>1</v>
      </c>
      <c r="L41" s="842">
        <v>0</v>
      </c>
      <c r="M41" s="842">
        <v>0</v>
      </c>
      <c r="N41" s="842">
        <v>0</v>
      </c>
      <c r="O41" s="843">
        <v>0</v>
      </c>
      <c r="P41" s="838">
        <v>0</v>
      </c>
      <c r="Q41" s="839">
        <v>17</v>
      </c>
      <c r="R41" s="844">
        <v>2</v>
      </c>
      <c r="S41" s="845">
        <v>8</v>
      </c>
      <c r="T41" s="845">
        <v>5</v>
      </c>
      <c r="U41" s="846">
        <v>2</v>
      </c>
      <c r="V41" s="840">
        <v>0</v>
      </c>
      <c r="W41" s="840">
        <v>1</v>
      </c>
    </row>
    <row r="42" spans="1:23" ht="29.25" customHeight="1" x14ac:dyDescent="0.2">
      <c r="A42" s="748" t="s">
        <v>50</v>
      </c>
      <c r="B42" s="834">
        <v>479</v>
      </c>
      <c r="C42" s="835">
        <v>25</v>
      </c>
      <c r="D42" s="822">
        <v>5.2192066805845512</v>
      </c>
      <c r="E42" s="836">
        <v>25</v>
      </c>
      <c r="F42" s="822">
        <v>100</v>
      </c>
      <c r="G42" s="837">
        <v>7</v>
      </c>
      <c r="H42" s="836">
        <v>1</v>
      </c>
      <c r="I42" s="822">
        <v>0.20876826722338201</v>
      </c>
      <c r="J42" s="841">
        <v>0</v>
      </c>
      <c r="K42" s="842">
        <v>0</v>
      </c>
      <c r="L42" s="842">
        <v>1</v>
      </c>
      <c r="M42" s="842">
        <v>0</v>
      </c>
      <c r="N42" s="842">
        <v>0</v>
      </c>
      <c r="O42" s="843">
        <v>0</v>
      </c>
      <c r="P42" s="838">
        <v>0</v>
      </c>
      <c r="Q42" s="839">
        <v>17</v>
      </c>
      <c r="R42" s="844">
        <v>7</v>
      </c>
      <c r="S42" s="845">
        <v>8</v>
      </c>
      <c r="T42" s="845">
        <v>2</v>
      </c>
      <c r="U42" s="846">
        <v>0</v>
      </c>
      <c r="V42" s="840">
        <v>0</v>
      </c>
      <c r="W42" s="840">
        <v>0</v>
      </c>
    </row>
    <row r="43" spans="1:23" ht="29.25" customHeight="1" x14ac:dyDescent="0.2">
      <c r="A43" s="748" t="s">
        <v>51</v>
      </c>
      <c r="B43" s="834">
        <v>242</v>
      </c>
      <c r="C43" s="835">
        <v>4</v>
      </c>
      <c r="D43" s="822">
        <v>1.6528925619834711</v>
      </c>
      <c r="E43" s="836">
        <v>2</v>
      </c>
      <c r="F43" s="822">
        <v>50</v>
      </c>
      <c r="G43" s="837">
        <v>2</v>
      </c>
      <c r="H43" s="836">
        <v>0</v>
      </c>
      <c r="I43" s="822">
        <v>0</v>
      </c>
      <c r="J43" s="841">
        <v>0</v>
      </c>
      <c r="K43" s="842">
        <v>0</v>
      </c>
      <c r="L43" s="842">
        <v>0</v>
      </c>
      <c r="M43" s="842">
        <v>0</v>
      </c>
      <c r="N43" s="842">
        <v>0</v>
      </c>
      <c r="O43" s="843">
        <v>0</v>
      </c>
      <c r="P43" s="838">
        <v>0</v>
      </c>
      <c r="Q43" s="839">
        <v>0</v>
      </c>
      <c r="R43" s="844">
        <v>0</v>
      </c>
      <c r="S43" s="845">
        <v>0</v>
      </c>
      <c r="T43" s="845">
        <v>0</v>
      </c>
      <c r="U43" s="846">
        <v>0</v>
      </c>
      <c r="V43" s="840">
        <v>2</v>
      </c>
      <c r="W43" s="840">
        <v>0</v>
      </c>
    </row>
    <row r="44" spans="1:23" ht="29.25" customHeight="1" x14ac:dyDescent="0.2">
      <c r="A44" s="748" t="s">
        <v>52</v>
      </c>
      <c r="B44" s="834">
        <v>482</v>
      </c>
      <c r="C44" s="835">
        <v>15</v>
      </c>
      <c r="D44" s="822">
        <v>3.1120331950207469</v>
      </c>
      <c r="E44" s="836">
        <v>14</v>
      </c>
      <c r="F44" s="822">
        <v>93.333333333333329</v>
      </c>
      <c r="G44" s="837">
        <v>4</v>
      </c>
      <c r="H44" s="836">
        <v>0</v>
      </c>
      <c r="I44" s="822">
        <v>0</v>
      </c>
      <c r="J44" s="841">
        <v>0</v>
      </c>
      <c r="K44" s="842">
        <v>0</v>
      </c>
      <c r="L44" s="842">
        <v>0</v>
      </c>
      <c r="M44" s="842">
        <v>0</v>
      </c>
      <c r="N44" s="842">
        <v>0</v>
      </c>
      <c r="O44" s="843">
        <v>0</v>
      </c>
      <c r="P44" s="838">
        <v>0</v>
      </c>
      <c r="Q44" s="839">
        <v>10</v>
      </c>
      <c r="R44" s="844">
        <v>3</v>
      </c>
      <c r="S44" s="845">
        <v>1</v>
      </c>
      <c r="T44" s="845">
        <v>6</v>
      </c>
      <c r="U44" s="846">
        <v>0</v>
      </c>
      <c r="V44" s="840">
        <v>1</v>
      </c>
      <c r="W44" s="840">
        <v>0</v>
      </c>
    </row>
    <row r="45" spans="1:23" s="1130" customFormat="1" ht="29.25" customHeight="1" x14ac:dyDescent="0.2">
      <c r="A45" s="387" t="s">
        <v>196</v>
      </c>
      <c r="B45" s="847">
        <v>1821</v>
      </c>
      <c r="C45" s="847">
        <v>67</v>
      </c>
      <c r="D45" s="1105">
        <v>3.6792970895112576</v>
      </c>
      <c r="E45" s="547">
        <v>63</v>
      </c>
      <c r="F45" s="1105">
        <v>94.029850746268664</v>
      </c>
      <c r="G45" s="848">
        <v>17</v>
      </c>
      <c r="H45" s="547">
        <v>2</v>
      </c>
      <c r="I45" s="1105">
        <v>0.10982976386600769</v>
      </c>
      <c r="J45" s="847">
        <v>0</v>
      </c>
      <c r="K45" s="548">
        <v>1</v>
      </c>
      <c r="L45" s="548">
        <v>1</v>
      </c>
      <c r="M45" s="548">
        <v>0</v>
      </c>
      <c r="N45" s="548">
        <v>0</v>
      </c>
      <c r="O45" s="849">
        <v>0</v>
      </c>
      <c r="P45" s="848">
        <v>0</v>
      </c>
      <c r="Q45" s="848">
        <v>44</v>
      </c>
      <c r="R45" s="847">
        <v>12</v>
      </c>
      <c r="S45" s="548">
        <v>17</v>
      </c>
      <c r="T45" s="548">
        <v>13</v>
      </c>
      <c r="U45" s="849">
        <v>2</v>
      </c>
      <c r="V45" s="848">
        <v>3</v>
      </c>
      <c r="W45" s="848">
        <v>1</v>
      </c>
    </row>
    <row r="46" spans="1:23" ht="29.25" customHeight="1" x14ac:dyDescent="0.2">
      <c r="A46" s="748" t="s">
        <v>38</v>
      </c>
      <c r="B46" s="834">
        <v>1496</v>
      </c>
      <c r="C46" s="835">
        <v>58</v>
      </c>
      <c r="D46" s="822">
        <v>3.8770053475935833</v>
      </c>
      <c r="E46" s="836">
        <v>49</v>
      </c>
      <c r="F46" s="822">
        <v>84.482758620689651</v>
      </c>
      <c r="G46" s="837">
        <v>16</v>
      </c>
      <c r="H46" s="836">
        <v>3</v>
      </c>
      <c r="I46" s="822">
        <v>0.20053475935828879</v>
      </c>
      <c r="J46" s="841">
        <v>1</v>
      </c>
      <c r="K46" s="842">
        <v>2</v>
      </c>
      <c r="L46" s="842">
        <v>0</v>
      </c>
      <c r="M46" s="842">
        <v>0</v>
      </c>
      <c r="N46" s="842">
        <v>0</v>
      </c>
      <c r="O46" s="843">
        <v>0</v>
      </c>
      <c r="P46" s="838">
        <v>2</v>
      </c>
      <c r="Q46" s="839">
        <v>28</v>
      </c>
      <c r="R46" s="844">
        <v>6</v>
      </c>
      <c r="S46" s="845">
        <v>8</v>
      </c>
      <c r="T46" s="845">
        <v>7</v>
      </c>
      <c r="U46" s="846">
        <v>11</v>
      </c>
      <c r="V46" s="840">
        <v>0</v>
      </c>
      <c r="W46" s="840">
        <v>9</v>
      </c>
    </row>
    <row r="47" spans="1:23" ht="29.25" customHeight="1" x14ac:dyDescent="0.2">
      <c r="A47" s="748" t="s">
        <v>53</v>
      </c>
      <c r="B47" s="834">
        <v>99</v>
      </c>
      <c r="C47" s="835">
        <v>6</v>
      </c>
      <c r="D47" s="822">
        <v>6.0606060606060606</v>
      </c>
      <c r="E47" s="836">
        <v>4</v>
      </c>
      <c r="F47" s="822">
        <v>66.666666666666657</v>
      </c>
      <c r="G47" s="837">
        <v>1</v>
      </c>
      <c r="H47" s="836">
        <v>0</v>
      </c>
      <c r="I47" s="822">
        <v>0</v>
      </c>
      <c r="J47" s="841">
        <v>0</v>
      </c>
      <c r="K47" s="842">
        <v>0</v>
      </c>
      <c r="L47" s="842">
        <v>0</v>
      </c>
      <c r="M47" s="842">
        <v>0</v>
      </c>
      <c r="N47" s="842">
        <v>0</v>
      </c>
      <c r="O47" s="843">
        <v>0</v>
      </c>
      <c r="P47" s="838">
        <v>0</v>
      </c>
      <c r="Q47" s="839">
        <v>3</v>
      </c>
      <c r="R47" s="844">
        <v>0</v>
      </c>
      <c r="S47" s="845">
        <v>2</v>
      </c>
      <c r="T47" s="845">
        <v>0</v>
      </c>
      <c r="U47" s="846">
        <v>0</v>
      </c>
      <c r="V47" s="840">
        <v>0</v>
      </c>
      <c r="W47" s="840">
        <v>2</v>
      </c>
    </row>
    <row r="48" spans="1:23" ht="29.25" customHeight="1" x14ac:dyDescent="0.2">
      <c r="A48" s="748" t="s">
        <v>54</v>
      </c>
      <c r="B48" s="834">
        <v>148</v>
      </c>
      <c r="C48" s="835">
        <v>1</v>
      </c>
      <c r="D48" s="822">
        <v>0.67567567567567566</v>
      </c>
      <c r="E48" s="836">
        <v>0</v>
      </c>
      <c r="F48" s="822">
        <v>0</v>
      </c>
      <c r="G48" s="837">
        <v>0</v>
      </c>
      <c r="H48" s="836">
        <v>0</v>
      </c>
      <c r="I48" s="822">
        <v>0</v>
      </c>
      <c r="J48" s="841">
        <v>0</v>
      </c>
      <c r="K48" s="842">
        <v>0</v>
      </c>
      <c r="L48" s="842">
        <v>0</v>
      </c>
      <c r="M48" s="842">
        <v>0</v>
      </c>
      <c r="N48" s="842">
        <v>0</v>
      </c>
      <c r="O48" s="843">
        <v>0</v>
      </c>
      <c r="P48" s="838">
        <v>0</v>
      </c>
      <c r="Q48" s="839">
        <v>0</v>
      </c>
      <c r="R48" s="844">
        <v>0</v>
      </c>
      <c r="S48" s="845">
        <v>0</v>
      </c>
      <c r="T48" s="845">
        <v>0</v>
      </c>
      <c r="U48" s="846">
        <v>0</v>
      </c>
      <c r="V48" s="840">
        <v>1</v>
      </c>
      <c r="W48" s="840">
        <v>0</v>
      </c>
    </row>
    <row r="49" spans="1:23" ht="29.25" customHeight="1" x14ac:dyDescent="0.2">
      <c r="A49" s="748" t="s">
        <v>55</v>
      </c>
      <c r="B49" s="834">
        <v>498</v>
      </c>
      <c r="C49" s="835">
        <v>18</v>
      </c>
      <c r="D49" s="822">
        <v>3.6144578313253009</v>
      </c>
      <c r="E49" s="836">
        <v>18</v>
      </c>
      <c r="F49" s="822">
        <v>100</v>
      </c>
      <c r="G49" s="837">
        <v>7</v>
      </c>
      <c r="H49" s="836">
        <v>2</v>
      </c>
      <c r="I49" s="822">
        <v>0.40160642570281119</v>
      </c>
      <c r="J49" s="841">
        <v>0</v>
      </c>
      <c r="K49" s="842">
        <v>1</v>
      </c>
      <c r="L49" s="842">
        <v>1</v>
      </c>
      <c r="M49" s="842">
        <v>0</v>
      </c>
      <c r="N49" s="842">
        <v>0</v>
      </c>
      <c r="O49" s="843">
        <v>0</v>
      </c>
      <c r="P49" s="838">
        <v>0</v>
      </c>
      <c r="Q49" s="839">
        <v>9</v>
      </c>
      <c r="R49" s="844">
        <v>0</v>
      </c>
      <c r="S49" s="845">
        <v>5</v>
      </c>
      <c r="T49" s="845">
        <v>3</v>
      </c>
      <c r="U49" s="846">
        <v>1</v>
      </c>
      <c r="V49" s="840">
        <v>0</v>
      </c>
      <c r="W49" s="840">
        <v>0</v>
      </c>
    </row>
    <row r="50" spans="1:23" ht="29.25" customHeight="1" x14ac:dyDescent="0.2">
      <c r="A50" s="748" t="s">
        <v>56</v>
      </c>
      <c r="B50" s="834">
        <v>324</v>
      </c>
      <c r="C50" s="835">
        <v>11</v>
      </c>
      <c r="D50" s="822">
        <v>3.3950617283950617</v>
      </c>
      <c r="E50" s="836">
        <v>9</v>
      </c>
      <c r="F50" s="822">
        <v>81.818181818181827</v>
      </c>
      <c r="G50" s="837">
        <v>1</v>
      </c>
      <c r="H50" s="836">
        <v>0</v>
      </c>
      <c r="I50" s="822">
        <v>0</v>
      </c>
      <c r="J50" s="841">
        <v>0</v>
      </c>
      <c r="K50" s="842">
        <v>0</v>
      </c>
      <c r="L50" s="842">
        <v>0</v>
      </c>
      <c r="M50" s="842">
        <v>0</v>
      </c>
      <c r="N50" s="842">
        <v>0</v>
      </c>
      <c r="O50" s="843">
        <v>0</v>
      </c>
      <c r="P50" s="838">
        <v>0</v>
      </c>
      <c r="Q50" s="839">
        <v>8</v>
      </c>
      <c r="R50" s="844">
        <v>0</v>
      </c>
      <c r="S50" s="845">
        <v>1</v>
      </c>
      <c r="T50" s="845">
        <v>3</v>
      </c>
      <c r="U50" s="846">
        <v>4</v>
      </c>
      <c r="V50" s="840">
        <v>2</v>
      </c>
      <c r="W50" s="840">
        <v>0</v>
      </c>
    </row>
    <row r="51" spans="1:23" ht="29.25" customHeight="1" x14ac:dyDescent="0.2">
      <c r="A51" s="748" t="s">
        <v>57</v>
      </c>
      <c r="B51" s="834">
        <v>373</v>
      </c>
      <c r="C51" s="835">
        <v>6</v>
      </c>
      <c r="D51" s="822">
        <v>1.6085790884718498</v>
      </c>
      <c r="E51" s="836">
        <v>6</v>
      </c>
      <c r="F51" s="822">
        <v>100</v>
      </c>
      <c r="G51" s="837">
        <v>1</v>
      </c>
      <c r="H51" s="836">
        <v>1</v>
      </c>
      <c r="I51" s="822">
        <v>0.26809651474530832</v>
      </c>
      <c r="J51" s="841">
        <v>0</v>
      </c>
      <c r="K51" s="842">
        <v>1</v>
      </c>
      <c r="L51" s="842">
        <v>0</v>
      </c>
      <c r="M51" s="842">
        <v>0</v>
      </c>
      <c r="N51" s="842">
        <v>0</v>
      </c>
      <c r="O51" s="843">
        <v>0</v>
      </c>
      <c r="P51" s="838">
        <v>0</v>
      </c>
      <c r="Q51" s="839">
        <v>4</v>
      </c>
      <c r="R51" s="844">
        <v>1</v>
      </c>
      <c r="S51" s="845">
        <v>1</v>
      </c>
      <c r="T51" s="845">
        <v>1</v>
      </c>
      <c r="U51" s="846">
        <v>1</v>
      </c>
      <c r="V51" s="840">
        <v>0</v>
      </c>
      <c r="W51" s="840">
        <v>0</v>
      </c>
    </row>
    <row r="52" spans="1:23" ht="29.25" customHeight="1" x14ac:dyDescent="0.2">
      <c r="A52" s="748" t="s">
        <v>58</v>
      </c>
      <c r="B52" s="834">
        <v>561</v>
      </c>
      <c r="C52" s="835">
        <v>16</v>
      </c>
      <c r="D52" s="822">
        <v>2.8520499108734403</v>
      </c>
      <c r="E52" s="836">
        <v>15</v>
      </c>
      <c r="F52" s="822">
        <v>93.75</v>
      </c>
      <c r="G52" s="837">
        <v>7</v>
      </c>
      <c r="H52" s="836">
        <v>2</v>
      </c>
      <c r="I52" s="822">
        <v>0.35650623885918004</v>
      </c>
      <c r="J52" s="841">
        <v>0</v>
      </c>
      <c r="K52" s="842">
        <v>2</v>
      </c>
      <c r="L52" s="842">
        <v>0</v>
      </c>
      <c r="M52" s="842">
        <v>0</v>
      </c>
      <c r="N52" s="842">
        <v>0</v>
      </c>
      <c r="O52" s="843">
        <v>0</v>
      </c>
      <c r="P52" s="838">
        <v>0</v>
      </c>
      <c r="Q52" s="839">
        <v>6</v>
      </c>
      <c r="R52" s="844">
        <v>2</v>
      </c>
      <c r="S52" s="845">
        <v>4</v>
      </c>
      <c r="T52" s="845">
        <v>0</v>
      </c>
      <c r="U52" s="846">
        <v>2</v>
      </c>
      <c r="V52" s="840">
        <v>1</v>
      </c>
      <c r="W52" s="840">
        <v>0</v>
      </c>
    </row>
    <row r="53" spans="1:23" ht="29.25" customHeight="1" x14ac:dyDescent="0.2">
      <c r="A53" s="748" t="s">
        <v>59</v>
      </c>
      <c r="B53" s="834">
        <v>348</v>
      </c>
      <c r="C53" s="835">
        <v>7</v>
      </c>
      <c r="D53" s="822">
        <v>2.0114942528735633</v>
      </c>
      <c r="E53" s="836">
        <v>6</v>
      </c>
      <c r="F53" s="822">
        <v>85.714285714285708</v>
      </c>
      <c r="G53" s="837">
        <v>1</v>
      </c>
      <c r="H53" s="836">
        <v>1</v>
      </c>
      <c r="I53" s="822">
        <v>0.28735632183908044</v>
      </c>
      <c r="J53" s="841">
        <v>0</v>
      </c>
      <c r="K53" s="842">
        <v>0</v>
      </c>
      <c r="L53" s="842">
        <v>1</v>
      </c>
      <c r="M53" s="842">
        <v>0</v>
      </c>
      <c r="N53" s="842">
        <v>0</v>
      </c>
      <c r="O53" s="843">
        <v>0</v>
      </c>
      <c r="P53" s="838">
        <v>0</v>
      </c>
      <c r="Q53" s="839">
        <v>4</v>
      </c>
      <c r="R53" s="844">
        <v>0</v>
      </c>
      <c r="S53" s="845">
        <v>3</v>
      </c>
      <c r="T53" s="845">
        <v>0</v>
      </c>
      <c r="U53" s="846">
        <v>2</v>
      </c>
      <c r="V53" s="840">
        <v>1</v>
      </c>
      <c r="W53" s="840">
        <v>0</v>
      </c>
    </row>
    <row r="54" spans="1:23" ht="29.25" customHeight="1" x14ac:dyDescent="0.2">
      <c r="A54" s="748" t="s">
        <v>60</v>
      </c>
      <c r="B54" s="834">
        <v>290</v>
      </c>
      <c r="C54" s="835">
        <v>9</v>
      </c>
      <c r="D54" s="822">
        <v>3.103448275862069</v>
      </c>
      <c r="E54" s="836">
        <v>8</v>
      </c>
      <c r="F54" s="822">
        <v>88.888888888888886</v>
      </c>
      <c r="G54" s="837">
        <v>2</v>
      </c>
      <c r="H54" s="836">
        <v>1</v>
      </c>
      <c r="I54" s="822">
        <v>0.34482758620689657</v>
      </c>
      <c r="J54" s="841">
        <v>0</v>
      </c>
      <c r="K54" s="842">
        <v>0</v>
      </c>
      <c r="L54" s="842">
        <v>1</v>
      </c>
      <c r="M54" s="842">
        <v>0</v>
      </c>
      <c r="N54" s="842">
        <v>0</v>
      </c>
      <c r="O54" s="843">
        <v>0</v>
      </c>
      <c r="P54" s="838">
        <v>0</v>
      </c>
      <c r="Q54" s="839">
        <v>5</v>
      </c>
      <c r="R54" s="844">
        <v>1</v>
      </c>
      <c r="S54" s="845">
        <v>3</v>
      </c>
      <c r="T54" s="845">
        <v>1</v>
      </c>
      <c r="U54" s="846">
        <v>0</v>
      </c>
      <c r="V54" s="840">
        <v>1</v>
      </c>
      <c r="W54" s="840">
        <v>0</v>
      </c>
    </row>
    <row r="55" spans="1:23" ht="29.25" customHeight="1" x14ac:dyDescent="0.2">
      <c r="A55" s="748" t="s">
        <v>61</v>
      </c>
      <c r="B55" s="834">
        <v>600</v>
      </c>
      <c r="C55" s="835">
        <v>29</v>
      </c>
      <c r="D55" s="822">
        <v>4.833333333333333</v>
      </c>
      <c r="E55" s="836">
        <v>28</v>
      </c>
      <c r="F55" s="822">
        <v>96.551724137931032</v>
      </c>
      <c r="G55" s="837">
        <v>4</v>
      </c>
      <c r="H55" s="836">
        <v>2</v>
      </c>
      <c r="I55" s="822">
        <v>0.33333333333333337</v>
      </c>
      <c r="J55" s="841">
        <v>1</v>
      </c>
      <c r="K55" s="842">
        <v>0</v>
      </c>
      <c r="L55" s="842">
        <v>1</v>
      </c>
      <c r="M55" s="842">
        <v>0</v>
      </c>
      <c r="N55" s="842">
        <v>0</v>
      </c>
      <c r="O55" s="843">
        <v>0</v>
      </c>
      <c r="P55" s="838">
        <v>0</v>
      </c>
      <c r="Q55" s="839">
        <v>22</v>
      </c>
      <c r="R55" s="844">
        <v>3</v>
      </c>
      <c r="S55" s="845">
        <v>11</v>
      </c>
      <c r="T55" s="845">
        <v>8</v>
      </c>
      <c r="U55" s="846">
        <v>0</v>
      </c>
      <c r="V55" s="840">
        <v>0</v>
      </c>
      <c r="W55" s="840">
        <v>1</v>
      </c>
    </row>
    <row r="56" spans="1:23" ht="29.25" customHeight="1" x14ac:dyDescent="0.2">
      <c r="A56" s="748" t="s">
        <v>62</v>
      </c>
      <c r="B56" s="834">
        <v>423</v>
      </c>
      <c r="C56" s="835">
        <v>4</v>
      </c>
      <c r="D56" s="822">
        <v>0.94562647754137119</v>
      </c>
      <c r="E56" s="836">
        <v>4</v>
      </c>
      <c r="F56" s="822">
        <v>100</v>
      </c>
      <c r="G56" s="837">
        <v>1</v>
      </c>
      <c r="H56" s="836">
        <v>0</v>
      </c>
      <c r="I56" s="822">
        <v>0</v>
      </c>
      <c r="J56" s="841">
        <v>0</v>
      </c>
      <c r="K56" s="842">
        <v>0</v>
      </c>
      <c r="L56" s="842">
        <v>0</v>
      </c>
      <c r="M56" s="842">
        <v>0</v>
      </c>
      <c r="N56" s="842">
        <v>0</v>
      </c>
      <c r="O56" s="843">
        <v>0</v>
      </c>
      <c r="P56" s="838">
        <v>0</v>
      </c>
      <c r="Q56" s="839">
        <v>3</v>
      </c>
      <c r="R56" s="844">
        <v>0</v>
      </c>
      <c r="S56" s="845">
        <v>2</v>
      </c>
      <c r="T56" s="845">
        <v>1</v>
      </c>
      <c r="U56" s="846">
        <v>0</v>
      </c>
      <c r="V56" s="840">
        <v>0</v>
      </c>
      <c r="W56" s="840">
        <v>0</v>
      </c>
    </row>
    <row r="57" spans="1:23" ht="29.25" customHeight="1" x14ac:dyDescent="0.2">
      <c r="A57" s="773" t="s">
        <v>63</v>
      </c>
      <c r="B57" s="851">
        <v>363</v>
      </c>
      <c r="C57" s="852">
        <v>11</v>
      </c>
      <c r="D57" s="822">
        <v>3.0303030303030303</v>
      </c>
      <c r="E57" s="853">
        <v>11</v>
      </c>
      <c r="F57" s="822">
        <v>100</v>
      </c>
      <c r="G57" s="854">
        <v>0</v>
      </c>
      <c r="H57" s="853">
        <v>0</v>
      </c>
      <c r="I57" s="822">
        <v>0</v>
      </c>
      <c r="J57" s="858">
        <v>0</v>
      </c>
      <c r="K57" s="859">
        <v>0</v>
      </c>
      <c r="L57" s="859">
        <v>0</v>
      </c>
      <c r="M57" s="859">
        <v>0</v>
      </c>
      <c r="N57" s="859">
        <v>0</v>
      </c>
      <c r="O57" s="860">
        <v>0</v>
      </c>
      <c r="P57" s="855">
        <v>0</v>
      </c>
      <c r="Q57" s="856">
        <v>11</v>
      </c>
      <c r="R57" s="861">
        <v>2</v>
      </c>
      <c r="S57" s="862">
        <v>7</v>
      </c>
      <c r="T57" s="862">
        <v>2</v>
      </c>
      <c r="U57" s="863">
        <v>0</v>
      </c>
      <c r="V57" s="857">
        <v>0</v>
      </c>
      <c r="W57" s="857">
        <v>0</v>
      </c>
    </row>
    <row r="58" spans="1:23" s="1130" customFormat="1" ht="29.25" customHeight="1" thickBot="1" x14ac:dyDescent="0.25">
      <c r="A58" s="429" t="s">
        <v>224</v>
      </c>
      <c r="B58" s="864">
        <v>5523</v>
      </c>
      <c r="C58" s="864">
        <v>176</v>
      </c>
      <c r="D58" s="1106">
        <v>3.1866739091073697</v>
      </c>
      <c r="E58" s="812">
        <v>158</v>
      </c>
      <c r="F58" s="1106">
        <v>89.772727272727266</v>
      </c>
      <c r="G58" s="865">
        <v>41</v>
      </c>
      <c r="H58" s="812">
        <v>12</v>
      </c>
      <c r="I58" s="1106">
        <v>0.21727322107550243</v>
      </c>
      <c r="J58" s="864">
        <v>2</v>
      </c>
      <c r="K58" s="866">
        <v>6</v>
      </c>
      <c r="L58" s="866">
        <v>4</v>
      </c>
      <c r="M58" s="866">
        <v>0</v>
      </c>
      <c r="N58" s="866">
        <v>0</v>
      </c>
      <c r="O58" s="867">
        <v>0</v>
      </c>
      <c r="P58" s="865">
        <v>2</v>
      </c>
      <c r="Q58" s="865">
        <v>103</v>
      </c>
      <c r="R58" s="864">
        <v>15</v>
      </c>
      <c r="S58" s="866">
        <v>47</v>
      </c>
      <c r="T58" s="866">
        <v>26</v>
      </c>
      <c r="U58" s="867">
        <v>21</v>
      </c>
      <c r="V58" s="865">
        <v>6</v>
      </c>
      <c r="W58" s="865">
        <v>12</v>
      </c>
    </row>
    <row r="59" spans="1:23" ht="20.149999999999999" customHeight="1" x14ac:dyDescent="0.2"/>
  </sheetData>
  <sheetProtection sheet="1" objects="1" scenarios="1"/>
  <mergeCells count="23">
    <mergeCell ref="V1:V5"/>
    <mergeCell ref="W1:W5"/>
    <mergeCell ref="A1:A5"/>
    <mergeCell ref="B1:B5"/>
    <mergeCell ref="L1:L5"/>
    <mergeCell ref="K1:K5"/>
    <mergeCell ref="J1:J5"/>
    <mergeCell ref="D1:D5"/>
    <mergeCell ref="E1:E5"/>
    <mergeCell ref="F1:F5"/>
    <mergeCell ref="G1:G5"/>
    <mergeCell ref="H1:H5"/>
    <mergeCell ref="I1:I5"/>
    <mergeCell ref="C1:C5"/>
    <mergeCell ref="S1:S5"/>
    <mergeCell ref="R1:R5"/>
    <mergeCell ref="U1:U5"/>
    <mergeCell ref="O1:O5"/>
    <mergeCell ref="N1:N5"/>
    <mergeCell ref="M1:M5"/>
    <mergeCell ref="T1:T5"/>
    <mergeCell ref="P1:P5"/>
    <mergeCell ref="Q1:Q5"/>
  </mergeCells>
  <phoneticPr fontId="2"/>
  <pageMargins left="0.78740157480314965" right="0.78740157480314965" top="0.78740157480314965" bottom="0.78740157480314965" header="0" footer="0"/>
  <pageSetup paperSize="8" scale="46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Q66"/>
  <sheetViews>
    <sheetView view="pageBreakPreview" zoomScale="85" zoomScaleNormal="100" zoomScaleSheetLayoutView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9" defaultRowHeight="14" x14ac:dyDescent="0.2"/>
  <cols>
    <col min="1" max="1" width="3.453125" style="1" bestFit="1" customWidth="1"/>
    <col min="2" max="2" width="26" style="1" bestFit="1" customWidth="1"/>
    <col min="3" max="3" width="10" style="1" customWidth="1"/>
    <col min="4" max="4" width="7.453125" style="1" customWidth="1"/>
    <col min="5" max="5" width="7.453125" style="151" customWidth="1"/>
    <col min="6" max="6" width="11.36328125" style="1" customWidth="1"/>
    <col min="7" max="7" width="10.26953125" style="1" customWidth="1"/>
    <col min="8" max="10" width="8.6328125" style="1" customWidth="1"/>
    <col min="11" max="13" width="11" style="1" customWidth="1"/>
    <col min="14" max="19" width="9.7265625" style="1" customWidth="1"/>
    <col min="20" max="31" width="9.08984375" style="1" bestFit="1" customWidth="1"/>
    <col min="32" max="32" width="10.08984375" style="68" bestFit="1" customWidth="1"/>
    <col min="33" max="33" width="12.453125" style="68" bestFit="1" customWidth="1"/>
    <col min="34" max="34" width="14.90625" style="68" bestFit="1" customWidth="1"/>
    <col min="35" max="35" width="12.453125" style="68" bestFit="1" customWidth="1"/>
    <col min="36" max="36" width="14.90625" style="68" bestFit="1" customWidth="1"/>
    <col min="37" max="37" width="17.08984375" style="68" bestFit="1" customWidth="1"/>
    <col min="38" max="38" width="6" style="68" customWidth="1"/>
    <col min="39" max="16384" width="9" style="1"/>
  </cols>
  <sheetData>
    <row r="1" spans="1:43" ht="17" thickBot="1" x14ac:dyDescent="0.3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8"/>
      <c r="AD1" s="88"/>
      <c r="AE1" s="90"/>
    </row>
    <row r="2" spans="1:43" x14ac:dyDescent="0.2">
      <c r="B2" s="1437" t="s">
        <v>210</v>
      </c>
      <c r="C2" s="1563" t="s">
        <v>4</v>
      </c>
      <c r="D2" s="1457" t="s">
        <v>5</v>
      </c>
      <c r="E2" s="1458"/>
      <c r="F2" s="1458"/>
      <c r="G2" s="1458"/>
      <c r="H2" s="1458"/>
      <c r="I2" s="1458"/>
      <c r="J2" s="1459"/>
      <c r="K2" s="1565" t="s">
        <v>1</v>
      </c>
      <c r="L2" s="1444" t="s">
        <v>0</v>
      </c>
      <c r="M2" s="1445"/>
      <c r="N2" s="1445"/>
      <c r="O2" s="1445"/>
      <c r="P2" s="1445"/>
      <c r="Q2" s="1445"/>
      <c r="R2" s="1445"/>
      <c r="S2" s="1445"/>
      <c r="T2" s="1445"/>
      <c r="U2" s="1446"/>
      <c r="V2" s="1447" t="s">
        <v>6</v>
      </c>
      <c r="W2" s="1448"/>
      <c r="X2" s="1448"/>
      <c r="Y2" s="1448"/>
      <c r="Z2" s="1448"/>
      <c r="AA2" s="1448"/>
      <c r="AB2" s="1448"/>
      <c r="AC2" s="1448"/>
      <c r="AD2" s="1448"/>
      <c r="AE2" s="1449"/>
      <c r="AF2" s="1545" t="s">
        <v>132</v>
      </c>
      <c r="AG2" s="1546"/>
      <c r="AH2" s="1546"/>
      <c r="AI2" s="1546"/>
      <c r="AJ2" s="1546"/>
      <c r="AK2" s="1547"/>
      <c r="AL2" s="20"/>
      <c r="AM2" s="1413" t="s">
        <v>182</v>
      </c>
      <c r="AN2" s="1413"/>
      <c r="AO2" s="1413"/>
      <c r="AP2" s="1413"/>
      <c r="AQ2" s="1413"/>
    </row>
    <row r="3" spans="1:43" x14ac:dyDescent="0.2">
      <c r="B3" s="1438"/>
      <c r="C3" s="1564"/>
      <c r="D3" s="1460" t="s">
        <v>10</v>
      </c>
      <c r="E3" s="1461"/>
      <c r="F3" s="1414" t="s">
        <v>162</v>
      </c>
      <c r="G3" s="1414" t="s">
        <v>163</v>
      </c>
      <c r="H3" s="1414" t="s">
        <v>164</v>
      </c>
      <c r="I3" s="1414" t="s">
        <v>165</v>
      </c>
      <c r="J3" s="1416" t="s">
        <v>166</v>
      </c>
      <c r="K3" s="1443"/>
      <c r="L3" s="1418"/>
      <c r="M3" s="1419"/>
      <c r="N3" s="1419"/>
      <c r="O3" s="1419"/>
      <c r="P3" s="1419"/>
      <c r="Q3" s="1419"/>
      <c r="R3" s="1419"/>
      <c r="S3" s="1420"/>
      <c r="T3" s="1421" t="s">
        <v>8</v>
      </c>
      <c r="U3" s="1423" t="s">
        <v>9</v>
      </c>
      <c r="V3" s="1425" t="s">
        <v>185</v>
      </c>
      <c r="W3" s="1426"/>
      <c r="X3" s="1426"/>
      <c r="Y3" s="1426"/>
      <c r="Z3" s="1426"/>
      <c r="AA3" s="1426"/>
      <c r="AB3" s="1450" t="s">
        <v>11</v>
      </c>
      <c r="AC3" s="1451"/>
      <c r="AD3" s="1451"/>
      <c r="AE3" s="1452"/>
      <c r="AF3" s="1548"/>
      <c r="AG3" s="1549"/>
      <c r="AH3" s="1549"/>
      <c r="AI3" s="1549"/>
      <c r="AJ3" s="1549"/>
      <c r="AK3" s="1550"/>
      <c r="AL3" s="20"/>
      <c r="AM3" s="1413"/>
      <c r="AN3" s="1413"/>
      <c r="AO3" s="1413"/>
      <c r="AP3" s="1413"/>
      <c r="AQ3" s="1413"/>
    </row>
    <row r="4" spans="1:43" ht="26.25" customHeight="1" x14ac:dyDescent="0.2">
      <c r="B4" s="1438"/>
      <c r="C4" s="1564"/>
      <c r="D4" s="1453" t="s">
        <v>160</v>
      </c>
      <c r="E4" s="1453" t="s">
        <v>161</v>
      </c>
      <c r="F4" s="1415"/>
      <c r="G4" s="1415"/>
      <c r="H4" s="1415"/>
      <c r="I4" s="1415"/>
      <c r="J4" s="1417"/>
      <c r="K4" s="1443"/>
      <c r="L4" s="1455" t="s">
        <v>167</v>
      </c>
      <c r="M4" s="1456" t="s">
        <v>12</v>
      </c>
      <c r="N4" s="1435" t="s">
        <v>168</v>
      </c>
      <c r="O4" s="91"/>
      <c r="P4" s="92"/>
      <c r="Q4" s="93"/>
      <c r="R4" s="1415" t="s">
        <v>103</v>
      </c>
      <c r="S4" s="1462" t="s">
        <v>13</v>
      </c>
      <c r="T4" s="1422"/>
      <c r="U4" s="1424"/>
      <c r="V4" s="1463" t="s">
        <v>104</v>
      </c>
      <c r="W4" s="1464"/>
      <c r="X4" s="1464"/>
      <c r="Y4" s="1464"/>
      <c r="Z4" s="1464"/>
      <c r="AA4" s="1465"/>
      <c r="AB4" s="1403" t="s">
        <v>139</v>
      </c>
      <c r="AC4" s="1403" t="s">
        <v>105</v>
      </c>
      <c r="AD4" s="1403" t="s">
        <v>14</v>
      </c>
      <c r="AE4" s="1406" t="s">
        <v>96</v>
      </c>
      <c r="AF4" s="1551"/>
      <c r="AG4" s="1552"/>
      <c r="AH4" s="1552"/>
      <c r="AI4" s="1552"/>
      <c r="AJ4" s="1552"/>
      <c r="AK4" s="1553"/>
      <c r="AL4" s="20"/>
      <c r="AM4" s="1413"/>
      <c r="AN4" s="1413"/>
      <c r="AO4" s="1413"/>
      <c r="AP4" s="1413"/>
      <c r="AQ4" s="1413"/>
    </row>
    <row r="5" spans="1:43" ht="26.25" customHeight="1" x14ac:dyDescent="0.2">
      <c r="B5" s="1438"/>
      <c r="C5" s="1564"/>
      <c r="D5" s="1454"/>
      <c r="E5" s="1454"/>
      <c r="F5" s="1415"/>
      <c r="G5" s="1415"/>
      <c r="H5" s="1415"/>
      <c r="I5" s="1415"/>
      <c r="J5" s="1417"/>
      <c r="K5" s="1443"/>
      <c r="L5" s="1455"/>
      <c r="M5" s="1456"/>
      <c r="N5" s="1436"/>
      <c r="O5" s="1409" t="s">
        <v>15</v>
      </c>
      <c r="P5" s="94"/>
      <c r="Q5" s="95"/>
      <c r="R5" s="1415"/>
      <c r="S5" s="1462"/>
      <c r="T5" s="1422"/>
      <c r="U5" s="1424"/>
      <c r="V5" s="1466"/>
      <c r="W5" s="1467"/>
      <c r="X5" s="1467"/>
      <c r="Y5" s="1467"/>
      <c r="Z5" s="1467"/>
      <c r="AA5" s="1468"/>
      <c r="AB5" s="1404"/>
      <c r="AC5" s="1404"/>
      <c r="AD5" s="1404"/>
      <c r="AE5" s="1407"/>
      <c r="AF5" s="1554" t="s">
        <v>140</v>
      </c>
      <c r="AG5" s="1557" t="s">
        <v>177</v>
      </c>
      <c r="AH5" s="1557" t="s">
        <v>178</v>
      </c>
      <c r="AI5" s="1557" t="s">
        <v>179</v>
      </c>
      <c r="AJ5" s="1557" t="s">
        <v>181</v>
      </c>
      <c r="AK5" s="1560" t="s">
        <v>180</v>
      </c>
      <c r="AL5" s="21"/>
      <c r="AM5" s="1383" t="s">
        <v>183</v>
      </c>
      <c r="AN5" s="1383" t="s">
        <v>184</v>
      </c>
      <c r="AO5" s="1383" t="s">
        <v>186</v>
      </c>
      <c r="AP5" s="1383" t="s">
        <v>187</v>
      </c>
      <c r="AQ5" s="1384" t="s">
        <v>188</v>
      </c>
    </row>
    <row r="6" spans="1:43" ht="26.25" customHeight="1" x14ac:dyDescent="0.2">
      <c r="B6" s="1438"/>
      <c r="C6" s="1564"/>
      <c r="D6" s="1454"/>
      <c r="E6" s="1454"/>
      <c r="F6" s="1415"/>
      <c r="G6" s="1415"/>
      <c r="H6" s="1415"/>
      <c r="I6" s="1415"/>
      <c r="J6" s="1417"/>
      <c r="K6" s="1443"/>
      <c r="L6" s="1455"/>
      <c r="M6" s="1456"/>
      <c r="N6" s="1436"/>
      <c r="O6" s="1410"/>
      <c r="P6" s="1385" t="s">
        <v>19</v>
      </c>
      <c r="Q6" s="96"/>
      <c r="R6" s="1415"/>
      <c r="S6" s="1462"/>
      <c r="T6" s="1422"/>
      <c r="U6" s="1424"/>
      <c r="V6" s="1387" t="s">
        <v>20</v>
      </c>
      <c r="W6" s="1388"/>
      <c r="X6" s="1389"/>
      <c r="Y6" s="1389"/>
      <c r="Z6" s="1389"/>
      <c r="AA6" s="1390"/>
      <c r="AB6" s="1405"/>
      <c r="AC6" s="1405"/>
      <c r="AD6" s="1405"/>
      <c r="AE6" s="1408"/>
      <c r="AF6" s="1555"/>
      <c r="AG6" s="1558"/>
      <c r="AH6" s="1558"/>
      <c r="AI6" s="1558"/>
      <c r="AJ6" s="1558"/>
      <c r="AK6" s="1561"/>
      <c r="AL6" s="21"/>
      <c r="AM6" s="1383"/>
      <c r="AN6" s="1383"/>
      <c r="AO6" s="1383"/>
      <c r="AP6" s="1383"/>
      <c r="AQ6" s="1384"/>
    </row>
    <row r="7" spans="1:43" ht="26.25" customHeight="1" x14ac:dyDescent="0.2">
      <c r="B7" s="1438"/>
      <c r="C7" s="1564"/>
      <c r="D7" s="1454"/>
      <c r="E7" s="1454"/>
      <c r="F7" s="1415"/>
      <c r="G7" s="1415"/>
      <c r="H7" s="1415"/>
      <c r="I7" s="1415"/>
      <c r="J7" s="1417"/>
      <c r="K7" s="1443"/>
      <c r="L7" s="1455"/>
      <c r="M7" s="1456"/>
      <c r="N7" s="1436"/>
      <c r="O7" s="1410"/>
      <c r="P7" s="1386"/>
      <c r="Q7" s="1391" t="s">
        <v>21</v>
      </c>
      <c r="R7" s="1415"/>
      <c r="S7" s="1462"/>
      <c r="T7" s="1422"/>
      <c r="U7" s="1424"/>
      <c r="V7" s="1393" t="s">
        <v>22</v>
      </c>
      <c r="W7" s="1395" t="s">
        <v>23</v>
      </c>
      <c r="X7" s="1397" t="s">
        <v>169</v>
      </c>
      <c r="Y7" s="1397" t="s">
        <v>170</v>
      </c>
      <c r="Z7" s="1397" t="s">
        <v>171</v>
      </c>
      <c r="AA7" s="1433" t="s">
        <v>172</v>
      </c>
      <c r="AB7" s="1405"/>
      <c r="AC7" s="1405"/>
      <c r="AD7" s="1405"/>
      <c r="AE7" s="1408"/>
      <c r="AF7" s="1555"/>
      <c r="AG7" s="1558"/>
      <c r="AH7" s="1558"/>
      <c r="AI7" s="1558"/>
      <c r="AJ7" s="1558"/>
      <c r="AK7" s="1561"/>
      <c r="AL7" s="21"/>
      <c r="AM7" s="1383"/>
      <c r="AN7" s="1383"/>
      <c r="AO7" s="1383"/>
      <c r="AP7" s="1383"/>
      <c r="AQ7" s="1384"/>
    </row>
    <row r="8" spans="1:43" ht="26.25" customHeight="1" x14ac:dyDescent="0.2">
      <c r="B8" s="1438"/>
      <c r="C8" s="1564"/>
      <c r="D8" s="1454"/>
      <c r="E8" s="1454"/>
      <c r="F8" s="1415"/>
      <c r="G8" s="1415"/>
      <c r="H8" s="1415"/>
      <c r="I8" s="1415"/>
      <c r="J8" s="1417"/>
      <c r="K8" s="1443"/>
      <c r="L8" s="1455"/>
      <c r="M8" s="1456"/>
      <c r="N8" s="1436"/>
      <c r="O8" s="1410"/>
      <c r="P8" s="1386"/>
      <c r="Q8" s="1392"/>
      <c r="R8" s="1415"/>
      <c r="S8" s="1462"/>
      <c r="T8" s="1422"/>
      <c r="U8" s="1424"/>
      <c r="V8" s="1394"/>
      <c r="W8" s="1396"/>
      <c r="X8" s="1398"/>
      <c r="Y8" s="1398"/>
      <c r="Z8" s="1398"/>
      <c r="AA8" s="1434"/>
      <c r="AB8" s="1405"/>
      <c r="AC8" s="1405"/>
      <c r="AD8" s="1405"/>
      <c r="AE8" s="1408"/>
      <c r="AF8" s="1555"/>
      <c r="AG8" s="1558"/>
      <c r="AH8" s="1558"/>
      <c r="AI8" s="1558"/>
      <c r="AJ8" s="1558"/>
      <c r="AK8" s="1561"/>
      <c r="AL8" s="21"/>
      <c r="AM8" s="1383"/>
      <c r="AN8" s="1383"/>
      <c r="AO8" s="1383"/>
      <c r="AP8" s="1383"/>
      <c r="AQ8" s="1384"/>
    </row>
    <row r="9" spans="1:43" ht="26.25" customHeight="1" x14ac:dyDescent="0.2">
      <c r="B9" s="1438"/>
      <c r="C9" s="1564"/>
      <c r="D9" s="1454"/>
      <c r="E9" s="1454"/>
      <c r="F9" s="1415"/>
      <c r="G9" s="1415"/>
      <c r="H9" s="1415"/>
      <c r="I9" s="1415"/>
      <c r="J9" s="1417"/>
      <c r="K9" s="1443"/>
      <c r="L9" s="1455"/>
      <c r="M9" s="1456"/>
      <c r="N9" s="1436"/>
      <c r="O9" s="1410"/>
      <c r="P9" s="1386"/>
      <c r="Q9" s="1392"/>
      <c r="R9" s="1415"/>
      <c r="S9" s="1462"/>
      <c r="T9" s="1422"/>
      <c r="U9" s="1424"/>
      <c r="V9" s="1394"/>
      <c r="W9" s="1396"/>
      <c r="X9" s="1398"/>
      <c r="Y9" s="1398"/>
      <c r="Z9" s="1398"/>
      <c r="AA9" s="1434"/>
      <c r="AB9" s="1405"/>
      <c r="AC9" s="1405"/>
      <c r="AD9" s="1405"/>
      <c r="AE9" s="1408"/>
      <c r="AF9" s="1555"/>
      <c r="AG9" s="1558"/>
      <c r="AH9" s="1558"/>
      <c r="AI9" s="1558"/>
      <c r="AJ9" s="1558"/>
      <c r="AK9" s="1561"/>
      <c r="AL9" s="21"/>
      <c r="AM9" s="1383"/>
      <c r="AN9" s="1383"/>
      <c r="AO9" s="1383"/>
      <c r="AP9" s="1383"/>
      <c r="AQ9" s="1384"/>
    </row>
    <row r="10" spans="1:43" ht="15.5" thickBot="1" x14ac:dyDescent="0.25">
      <c r="B10" s="1439"/>
      <c r="C10" s="97" t="s">
        <v>141</v>
      </c>
      <c r="D10" s="98" t="s">
        <v>142</v>
      </c>
      <c r="E10" s="98" t="s">
        <v>143</v>
      </c>
      <c r="F10" s="99" t="s">
        <v>144</v>
      </c>
      <c r="G10" s="99" t="s">
        <v>145</v>
      </c>
      <c r="H10" s="99" t="s">
        <v>146</v>
      </c>
      <c r="I10" s="99" t="s">
        <v>147</v>
      </c>
      <c r="J10" s="167" t="s">
        <v>148</v>
      </c>
      <c r="K10" s="101" t="s">
        <v>149</v>
      </c>
      <c r="L10" s="102" t="s">
        <v>150</v>
      </c>
      <c r="M10" s="102" t="s">
        <v>151</v>
      </c>
      <c r="N10" s="100" t="s">
        <v>152</v>
      </c>
      <c r="O10" s="103" t="s">
        <v>153</v>
      </c>
      <c r="P10" s="104" t="s">
        <v>154</v>
      </c>
      <c r="Q10" s="105" t="s">
        <v>155</v>
      </c>
      <c r="R10" s="99" t="s">
        <v>156</v>
      </c>
      <c r="S10" s="106" t="s">
        <v>157</v>
      </c>
      <c r="T10" s="107" t="s">
        <v>158</v>
      </c>
      <c r="U10" s="108" t="s">
        <v>159</v>
      </c>
      <c r="V10" s="6"/>
      <c r="W10" s="7"/>
      <c r="X10" s="8"/>
      <c r="Y10" s="8"/>
      <c r="Z10" s="8"/>
      <c r="AA10" s="9"/>
      <c r="AB10" s="10" t="s">
        <v>173</v>
      </c>
      <c r="AC10" s="10" t="s">
        <v>174</v>
      </c>
      <c r="AD10" s="10" t="s">
        <v>175</v>
      </c>
      <c r="AE10" s="11" t="s">
        <v>176</v>
      </c>
      <c r="AF10" s="1556"/>
      <c r="AG10" s="1559"/>
      <c r="AH10" s="1559"/>
      <c r="AI10" s="1559"/>
      <c r="AJ10" s="1559"/>
      <c r="AK10" s="1562"/>
      <c r="AL10" s="21"/>
      <c r="AM10" s="1383"/>
      <c r="AN10" s="1383"/>
      <c r="AO10" s="1383"/>
      <c r="AP10" s="1383"/>
      <c r="AQ10" s="1384"/>
    </row>
    <row r="11" spans="1:43" ht="20.149999999999999" customHeight="1" x14ac:dyDescent="0.2">
      <c r="A11" s="1">
        <v>1</v>
      </c>
      <c r="B11" s="109" t="s">
        <v>122</v>
      </c>
      <c r="C11" s="110" t="e">
        <f>乳!B7+'乳 (ﾏﾝﾓ単独)'!C11</f>
        <v>#REF!</v>
      </c>
      <c r="D11" s="111" t="e">
        <f>乳!#REF!+'乳 (ﾏﾝﾓ単独)'!D11</f>
        <v>#REF!</v>
      </c>
      <c r="E11" s="111" t="e">
        <f>乳!#REF!+'乳 (ﾏﾝﾓ単独)'!E11</f>
        <v>#REF!</v>
      </c>
      <c r="F11" s="112" t="e">
        <f>乳!#REF!+'乳 (ﾏﾝﾓ単独)'!F11</f>
        <v>#REF!</v>
      </c>
      <c r="G11" s="112" t="e">
        <f>乳!#REF!+'乳 (ﾏﾝﾓ単独)'!G11</f>
        <v>#REF!</v>
      </c>
      <c r="H11" s="112" t="e">
        <f>乳!#REF!+'乳 (ﾏﾝﾓ単独)'!H11</f>
        <v>#REF!</v>
      </c>
      <c r="I11" s="112" t="e">
        <f>乳!#REF!+'乳 (ﾏﾝﾓ単独)'!I11</f>
        <v>#REF!</v>
      </c>
      <c r="J11" s="169" t="e">
        <f>乳!#REF!+'乳 (ﾏﾝﾓ単独)'!J11</f>
        <v>#REF!</v>
      </c>
      <c r="K11" s="113" t="e">
        <f>乳!C7+'乳 (ﾏﾝﾓ単独)'!K11</f>
        <v>#REF!</v>
      </c>
      <c r="L11" s="114" t="e">
        <f>M11+N11+R11+S11</f>
        <v>#REF!</v>
      </c>
      <c r="M11" s="114" t="e">
        <f>乳!G7+'乳 (ﾏﾝﾓ単独)'!M11</f>
        <v>#REF!</v>
      </c>
      <c r="N11" s="114" t="e">
        <f>乳!H7+'乳 (ﾏﾝﾓ単独)'!N11</f>
        <v>#REF!</v>
      </c>
      <c r="O11" s="115" t="e">
        <f>乳!#REF!+'乳 (ﾏﾝﾓ単独)'!O11</f>
        <v>#REF!</v>
      </c>
      <c r="P11" s="116" t="e">
        <f>乳!#REF!+'乳 (ﾏﾝﾓ単独)'!P11</f>
        <v>#REF!</v>
      </c>
      <c r="Q11" s="117" t="e">
        <f>乳!#REF!+'乳 (ﾏﾝﾓ単独)'!Q11</f>
        <v>#REF!</v>
      </c>
      <c r="R11" s="118" t="e">
        <f>乳!P7+'乳 (ﾏﾝﾓ単独)'!R11</f>
        <v>#REF!</v>
      </c>
      <c r="S11" s="119" t="e">
        <f>乳!Q7+'乳 (ﾏﾝﾓ単独)'!S11</f>
        <v>#REF!</v>
      </c>
      <c r="T11" s="120" t="e">
        <f>乳!V7+'乳 (ﾏﾝﾓ単独)'!T11</f>
        <v>#REF!</v>
      </c>
      <c r="U11" s="121" t="e">
        <f>乳!W7+'乳 (ﾏﾝﾓ単独)'!U11</f>
        <v>#REF!</v>
      </c>
      <c r="V11" s="12" t="e">
        <f>乳!J7+'乳 (ﾏﾝﾓ単独)'!V11</f>
        <v>#REF!</v>
      </c>
      <c r="W11" s="13" t="e">
        <f>乳!K7+'乳 (ﾏﾝﾓ単独)'!W11</f>
        <v>#REF!</v>
      </c>
      <c r="X11" s="13" t="e">
        <f>乳!L7+'乳 (ﾏﾝﾓ単独)'!X11</f>
        <v>#REF!</v>
      </c>
      <c r="Y11" s="13" t="e">
        <f>乳!M7+'乳 (ﾏﾝﾓ単独)'!Y11</f>
        <v>#REF!</v>
      </c>
      <c r="Z11" s="13" t="e">
        <f>乳!N7+'乳 (ﾏﾝﾓ単独)'!Z11</f>
        <v>#REF!</v>
      </c>
      <c r="AA11" s="13" t="e">
        <f>乳!O7+'乳 (ﾏﾝﾓ単独)'!AA11</f>
        <v>#REF!</v>
      </c>
      <c r="AB11" s="14" t="e">
        <f>乳!R7+'乳 (ﾏﾝﾓ単独)'!AB11</f>
        <v>#REF!</v>
      </c>
      <c r="AC11" s="14" t="e">
        <f>乳!S7+'乳 (ﾏﾝﾓ単独)'!AC11</f>
        <v>#REF!</v>
      </c>
      <c r="AD11" s="14" t="e">
        <f>乳!T7+'乳 (ﾏﾝﾓ単独)'!AD11</f>
        <v>#REF!</v>
      </c>
      <c r="AE11" s="15" t="e">
        <f>乳!U7+'乳 (ﾏﾝﾓ単独)'!AE11</f>
        <v>#REF!</v>
      </c>
      <c r="AF11" s="26" t="e">
        <f t="shared" ref="AF11:AF54" si="0">K11/C11*100</f>
        <v>#REF!</v>
      </c>
      <c r="AG11" s="27" t="e">
        <f>L11/K11*100</f>
        <v>#REF!</v>
      </c>
      <c r="AH11" s="27" t="e">
        <f>T11/K11*100</f>
        <v>#REF!</v>
      </c>
      <c r="AI11" s="27" t="e">
        <f>N11/C11*100</f>
        <v>#REF!</v>
      </c>
      <c r="AJ11" s="27" t="e">
        <f>P11/N11*100</f>
        <v>#REF!</v>
      </c>
      <c r="AK11" s="28" t="e">
        <f>N11/K11*100</f>
        <v>#REF!</v>
      </c>
      <c r="AL11" s="22"/>
      <c r="AM11" s="122" t="e">
        <f>IF(C11=D11+E11+F11+G11+H11+I11+J11,".","エラー")</f>
        <v>#REF!</v>
      </c>
      <c r="AN11" s="122" t="e">
        <f>IF(K11=L11+T11+U11,".","エラー")</f>
        <v>#REF!</v>
      </c>
      <c r="AO11" s="122" t="e">
        <f>IF(O11=V11+W11+X11+Y11+Z11+AA11,".","エラー")</f>
        <v>#REF!</v>
      </c>
      <c r="AP11" s="122" t="e">
        <f>IF(P11=V11+W11,".","エラー")</f>
        <v>#REF!</v>
      </c>
      <c r="AQ11" s="122" t="e">
        <f>IF(S11&lt;=AB11+AC11+AD11+AE11,".","エラー")</f>
        <v>#REF!</v>
      </c>
    </row>
    <row r="12" spans="1:43" ht="20.149999999999999" customHeight="1" x14ac:dyDescent="0.2">
      <c r="A12" s="1">
        <v>2</v>
      </c>
      <c r="B12" s="82" t="s">
        <v>25</v>
      </c>
      <c r="C12" s="123" t="e">
        <f>乳!B34+'乳 (ﾏﾝﾓ単独)'!C12</f>
        <v>#REF!</v>
      </c>
      <c r="D12" s="124" t="e">
        <f>乳!#REF!+'乳 (ﾏﾝﾓ単独)'!D12</f>
        <v>#REF!</v>
      </c>
      <c r="E12" s="124" t="e">
        <f>乳!#REF!+'乳 (ﾏﾝﾓ単独)'!E12</f>
        <v>#REF!</v>
      </c>
      <c r="F12" s="125" t="e">
        <f>乳!#REF!+'乳 (ﾏﾝﾓ単独)'!F12</f>
        <v>#REF!</v>
      </c>
      <c r="G12" s="125" t="e">
        <f>乳!#REF!+'乳 (ﾏﾝﾓ単独)'!G12</f>
        <v>#REF!</v>
      </c>
      <c r="H12" s="125" t="e">
        <f>乳!#REF!+'乳 (ﾏﾝﾓ単独)'!H12</f>
        <v>#REF!</v>
      </c>
      <c r="I12" s="125" t="e">
        <f>乳!#REF!+'乳 (ﾏﾝﾓ単独)'!I12</f>
        <v>#REF!</v>
      </c>
      <c r="J12" s="171" t="e">
        <f>乳!#REF!+'乳 (ﾏﾝﾓ単独)'!J12</f>
        <v>#REF!</v>
      </c>
      <c r="K12" s="126" t="e">
        <f>乳!C34+'乳 (ﾏﾝﾓ単独)'!K12</f>
        <v>#REF!</v>
      </c>
      <c r="L12" s="127" t="e">
        <f t="shared" ref="L12:L53" si="1">M12+N12+R12+S12</f>
        <v>#REF!</v>
      </c>
      <c r="M12" s="127" t="e">
        <f>乳!G34+'乳 (ﾏﾝﾓ単独)'!M12</f>
        <v>#REF!</v>
      </c>
      <c r="N12" s="127" t="e">
        <f>乳!H34+'乳 (ﾏﾝﾓ単独)'!N12</f>
        <v>#REF!</v>
      </c>
      <c r="O12" s="128" t="e">
        <f>乳!#REF!+'乳 (ﾏﾝﾓ単独)'!O12</f>
        <v>#REF!</v>
      </c>
      <c r="P12" s="129" t="e">
        <f>乳!#REF!+'乳 (ﾏﾝﾓ単独)'!P12</f>
        <v>#REF!</v>
      </c>
      <c r="Q12" s="130" t="e">
        <f>乳!#REF!+'乳 (ﾏﾝﾓ単独)'!Q12</f>
        <v>#REF!</v>
      </c>
      <c r="R12" s="131" t="e">
        <f>乳!P34+'乳 (ﾏﾝﾓ単独)'!R12</f>
        <v>#REF!</v>
      </c>
      <c r="S12" s="132" t="e">
        <f>乳!Q34+'乳 (ﾏﾝﾓ単独)'!S12</f>
        <v>#REF!</v>
      </c>
      <c r="T12" s="4" t="e">
        <f>乳!V34+'乳 (ﾏﾝﾓ単独)'!T12</f>
        <v>#REF!</v>
      </c>
      <c r="U12" s="133" t="e">
        <f>乳!W34+'乳 (ﾏﾝﾓ単独)'!U12</f>
        <v>#REF!</v>
      </c>
      <c r="V12" s="3" t="e">
        <f>乳!J34+'乳 (ﾏﾝﾓ単独)'!V12</f>
        <v>#REF!</v>
      </c>
      <c r="W12" s="4" t="e">
        <f>乳!K34+'乳 (ﾏﾝﾓ単独)'!W12</f>
        <v>#REF!</v>
      </c>
      <c r="X12" s="4" t="e">
        <f>乳!L34+'乳 (ﾏﾝﾓ単独)'!X12</f>
        <v>#REF!</v>
      </c>
      <c r="Y12" s="4" t="e">
        <f>乳!M34+'乳 (ﾏﾝﾓ単独)'!Y12</f>
        <v>#REF!</v>
      </c>
      <c r="Z12" s="4" t="e">
        <f>乳!N34+'乳 (ﾏﾝﾓ単独)'!Z12</f>
        <v>#REF!</v>
      </c>
      <c r="AA12" s="4" t="e">
        <f>乳!O34+'乳 (ﾏﾝﾓ単独)'!AA12</f>
        <v>#REF!</v>
      </c>
      <c r="AB12" s="5" t="e">
        <f>乳!R34+'乳 (ﾏﾝﾓ単独)'!AB12</f>
        <v>#REF!</v>
      </c>
      <c r="AC12" s="5" t="e">
        <f>乳!S34+'乳 (ﾏﾝﾓ単独)'!AC12</f>
        <v>#REF!</v>
      </c>
      <c r="AD12" s="5" t="e">
        <f>乳!T34+'乳 (ﾏﾝﾓ単独)'!AD12</f>
        <v>#REF!</v>
      </c>
      <c r="AE12" s="2" t="e">
        <f>乳!U34+'乳 (ﾏﾝﾓ単独)'!AE12</f>
        <v>#REF!</v>
      </c>
      <c r="AF12" s="29" t="e">
        <f t="shared" si="0"/>
        <v>#REF!</v>
      </c>
      <c r="AG12" s="30" t="e">
        <f t="shared" ref="AG12:AG54" si="2">L12/K12*100</f>
        <v>#REF!</v>
      </c>
      <c r="AH12" s="30" t="e">
        <f t="shared" ref="AH12:AH54" si="3">T12/K12*100</f>
        <v>#REF!</v>
      </c>
      <c r="AI12" s="30" t="e">
        <f t="shared" ref="AI12:AI54" si="4">N12/C12*100</f>
        <v>#REF!</v>
      </c>
      <c r="AJ12" s="30" t="e">
        <f t="shared" ref="AJ12:AJ54" si="5">P12/N12*100</f>
        <v>#REF!</v>
      </c>
      <c r="AK12" s="31" t="e">
        <f t="shared" ref="AK12:AK54" si="6">N12/K12*100</f>
        <v>#REF!</v>
      </c>
      <c r="AL12" s="22"/>
      <c r="AM12" s="122" t="e">
        <f t="shared" ref="AM12:AM54" si="7">IF(C12=D12+E12+F12+G12+H12+I12+J12,".","エラー")</f>
        <v>#REF!</v>
      </c>
      <c r="AN12" s="122" t="e">
        <f t="shared" ref="AN12:AN54" si="8">IF(K12=L12+T12+U12,".","エラー")</f>
        <v>#REF!</v>
      </c>
      <c r="AO12" s="122" t="e">
        <f t="shared" ref="AO12:AO54" si="9">IF(O12=V12+W12+X12+Y12+Z12+AA12,".","エラー")</f>
        <v>#REF!</v>
      </c>
      <c r="AP12" s="122" t="e">
        <f t="shared" ref="AP12:AP54" si="10">IF(P12=V12+W12,".","エラー")</f>
        <v>#REF!</v>
      </c>
      <c r="AQ12" s="122" t="e">
        <f t="shared" ref="AQ12:AQ54" si="11">IF(S12&lt;=AB12+AC12+AD12+AE12,".","エラー")</f>
        <v>#REF!</v>
      </c>
    </row>
    <row r="13" spans="1:43" ht="20.149999999999999" customHeight="1" x14ac:dyDescent="0.2">
      <c r="A13" s="1">
        <v>3</v>
      </c>
      <c r="B13" s="82" t="s">
        <v>26</v>
      </c>
      <c r="C13" s="123" t="e">
        <f>乳!B13+'乳 (ﾏﾝﾓ単独)'!C13</f>
        <v>#REF!</v>
      </c>
      <c r="D13" s="124" t="e">
        <f>乳!#REF!+'乳 (ﾏﾝﾓ単独)'!D13</f>
        <v>#REF!</v>
      </c>
      <c r="E13" s="124" t="e">
        <f>乳!#REF!+'乳 (ﾏﾝﾓ単独)'!E13</f>
        <v>#REF!</v>
      </c>
      <c r="F13" s="125" t="e">
        <f>乳!#REF!+'乳 (ﾏﾝﾓ単独)'!F13</f>
        <v>#REF!</v>
      </c>
      <c r="G13" s="125" t="e">
        <f>乳!#REF!+'乳 (ﾏﾝﾓ単独)'!G13</f>
        <v>#REF!</v>
      </c>
      <c r="H13" s="125" t="e">
        <f>乳!#REF!+'乳 (ﾏﾝﾓ単独)'!H13</f>
        <v>#REF!</v>
      </c>
      <c r="I13" s="125" t="e">
        <f>乳!#REF!+'乳 (ﾏﾝﾓ単独)'!I13</f>
        <v>#REF!</v>
      </c>
      <c r="J13" s="171" t="e">
        <f>乳!#REF!+'乳 (ﾏﾝﾓ単独)'!J13</f>
        <v>#REF!</v>
      </c>
      <c r="K13" s="126" t="e">
        <f>乳!C13+'乳 (ﾏﾝﾓ単独)'!K13</f>
        <v>#REF!</v>
      </c>
      <c r="L13" s="127" t="e">
        <f t="shared" si="1"/>
        <v>#REF!</v>
      </c>
      <c r="M13" s="127" t="e">
        <f>乳!G13+'乳 (ﾏﾝﾓ単独)'!M13</f>
        <v>#REF!</v>
      </c>
      <c r="N13" s="127" t="e">
        <f>乳!H13+'乳 (ﾏﾝﾓ単独)'!N13</f>
        <v>#REF!</v>
      </c>
      <c r="O13" s="128" t="e">
        <f>乳!#REF!+'乳 (ﾏﾝﾓ単独)'!O13</f>
        <v>#REF!</v>
      </c>
      <c r="P13" s="129" t="e">
        <f>乳!#REF!+'乳 (ﾏﾝﾓ単独)'!P13</f>
        <v>#REF!</v>
      </c>
      <c r="Q13" s="130" t="e">
        <f>乳!#REF!+'乳 (ﾏﾝﾓ単独)'!Q13</f>
        <v>#REF!</v>
      </c>
      <c r="R13" s="131" t="e">
        <f>乳!P13+'乳 (ﾏﾝﾓ単独)'!R13</f>
        <v>#REF!</v>
      </c>
      <c r="S13" s="132" t="e">
        <f>乳!Q13+'乳 (ﾏﾝﾓ単独)'!S13</f>
        <v>#REF!</v>
      </c>
      <c r="T13" s="4" t="e">
        <f>乳!V13+'乳 (ﾏﾝﾓ単独)'!T13</f>
        <v>#REF!</v>
      </c>
      <c r="U13" s="133" t="e">
        <f>乳!W13+'乳 (ﾏﾝﾓ単独)'!U13</f>
        <v>#REF!</v>
      </c>
      <c r="V13" s="3" t="e">
        <f>乳!J13+'乳 (ﾏﾝﾓ単独)'!V13</f>
        <v>#REF!</v>
      </c>
      <c r="W13" s="4" t="e">
        <f>乳!K13+'乳 (ﾏﾝﾓ単独)'!W13</f>
        <v>#REF!</v>
      </c>
      <c r="X13" s="4" t="e">
        <f>乳!L13+'乳 (ﾏﾝﾓ単独)'!X13</f>
        <v>#REF!</v>
      </c>
      <c r="Y13" s="4" t="e">
        <f>乳!M13+'乳 (ﾏﾝﾓ単独)'!Y13</f>
        <v>#REF!</v>
      </c>
      <c r="Z13" s="4" t="e">
        <f>乳!N13+'乳 (ﾏﾝﾓ単独)'!Z13</f>
        <v>#REF!</v>
      </c>
      <c r="AA13" s="4" t="e">
        <f>乳!O13+'乳 (ﾏﾝﾓ単独)'!AA13</f>
        <v>#REF!</v>
      </c>
      <c r="AB13" s="5" t="e">
        <f>乳!R13+'乳 (ﾏﾝﾓ単独)'!AB13</f>
        <v>#REF!</v>
      </c>
      <c r="AC13" s="5" t="e">
        <f>乳!S13+'乳 (ﾏﾝﾓ単独)'!AC13</f>
        <v>#REF!</v>
      </c>
      <c r="AD13" s="5" t="e">
        <f>乳!T13+'乳 (ﾏﾝﾓ単独)'!AD13</f>
        <v>#REF!</v>
      </c>
      <c r="AE13" s="2" t="e">
        <f>乳!U13+'乳 (ﾏﾝﾓ単独)'!AE13</f>
        <v>#REF!</v>
      </c>
      <c r="AF13" s="29" t="e">
        <f t="shared" si="0"/>
        <v>#REF!</v>
      </c>
      <c r="AG13" s="30" t="e">
        <f t="shared" si="2"/>
        <v>#REF!</v>
      </c>
      <c r="AH13" s="30" t="e">
        <f t="shared" si="3"/>
        <v>#REF!</v>
      </c>
      <c r="AI13" s="30" t="e">
        <f t="shared" si="4"/>
        <v>#REF!</v>
      </c>
      <c r="AJ13" s="30" t="e">
        <f t="shared" si="5"/>
        <v>#REF!</v>
      </c>
      <c r="AK13" s="31" t="e">
        <f t="shared" si="6"/>
        <v>#REF!</v>
      </c>
      <c r="AL13" s="22"/>
      <c r="AM13" s="122" t="e">
        <f t="shared" si="7"/>
        <v>#REF!</v>
      </c>
      <c r="AN13" s="122" t="e">
        <f t="shared" si="8"/>
        <v>#REF!</v>
      </c>
      <c r="AO13" s="122" t="e">
        <f t="shared" si="9"/>
        <v>#REF!</v>
      </c>
      <c r="AP13" s="122" t="e">
        <f t="shared" si="10"/>
        <v>#REF!</v>
      </c>
      <c r="AQ13" s="122" t="e">
        <f t="shared" si="11"/>
        <v>#REF!</v>
      </c>
    </row>
    <row r="14" spans="1:43" ht="20.149999999999999" customHeight="1" x14ac:dyDescent="0.2">
      <c r="A14" s="1">
        <v>4</v>
      </c>
      <c r="B14" s="82" t="s">
        <v>27</v>
      </c>
      <c r="C14" s="123" t="e">
        <f>乳!B21+'乳 (ﾏﾝﾓ単独)'!C14</f>
        <v>#REF!</v>
      </c>
      <c r="D14" s="124" t="e">
        <f>乳!#REF!+'乳 (ﾏﾝﾓ単独)'!D14</f>
        <v>#REF!</v>
      </c>
      <c r="E14" s="124" t="e">
        <f>乳!#REF!+'乳 (ﾏﾝﾓ単独)'!E14</f>
        <v>#REF!</v>
      </c>
      <c r="F14" s="125" t="e">
        <f>乳!#REF!+'乳 (ﾏﾝﾓ単独)'!F14</f>
        <v>#REF!</v>
      </c>
      <c r="G14" s="125" t="e">
        <f>乳!#REF!+'乳 (ﾏﾝﾓ単独)'!G14</f>
        <v>#REF!</v>
      </c>
      <c r="H14" s="125" t="e">
        <f>乳!#REF!+'乳 (ﾏﾝﾓ単独)'!H14</f>
        <v>#REF!</v>
      </c>
      <c r="I14" s="125" t="e">
        <f>乳!#REF!+'乳 (ﾏﾝﾓ単独)'!I14</f>
        <v>#REF!</v>
      </c>
      <c r="J14" s="171" t="e">
        <f>乳!#REF!+'乳 (ﾏﾝﾓ単独)'!J14</f>
        <v>#REF!</v>
      </c>
      <c r="K14" s="126" t="e">
        <f>乳!C21+'乳 (ﾏﾝﾓ単独)'!K14</f>
        <v>#REF!</v>
      </c>
      <c r="L14" s="127" t="e">
        <f t="shared" si="1"/>
        <v>#REF!</v>
      </c>
      <c r="M14" s="127" t="e">
        <f>乳!G21+'乳 (ﾏﾝﾓ単独)'!M14</f>
        <v>#REF!</v>
      </c>
      <c r="N14" s="127" t="e">
        <f>乳!H21+'乳 (ﾏﾝﾓ単独)'!N14</f>
        <v>#REF!</v>
      </c>
      <c r="O14" s="128" t="e">
        <f>乳!#REF!+'乳 (ﾏﾝﾓ単独)'!O14</f>
        <v>#REF!</v>
      </c>
      <c r="P14" s="129" t="e">
        <f>乳!#REF!+'乳 (ﾏﾝﾓ単独)'!P14</f>
        <v>#REF!</v>
      </c>
      <c r="Q14" s="130" t="e">
        <f>乳!#REF!+'乳 (ﾏﾝﾓ単独)'!Q14</f>
        <v>#REF!</v>
      </c>
      <c r="R14" s="131" t="e">
        <f>乳!P21+'乳 (ﾏﾝﾓ単独)'!R14</f>
        <v>#REF!</v>
      </c>
      <c r="S14" s="132" t="e">
        <f>乳!Q21+'乳 (ﾏﾝﾓ単独)'!S14</f>
        <v>#REF!</v>
      </c>
      <c r="T14" s="4" t="e">
        <f>乳!V21+'乳 (ﾏﾝﾓ単独)'!T14</f>
        <v>#REF!</v>
      </c>
      <c r="U14" s="133" t="e">
        <f>乳!W21+'乳 (ﾏﾝﾓ単独)'!U14</f>
        <v>#REF!</v>
      </c>
      <c r="V14" s="3" t="e">
        <f>乳!J21+'乳 (ﾏﾝﾓ単独)'!V14</f>
        <v>#REF!</v>
      </c>
      <c r="W14" s="4" t="e">
        <f>乳!K21+'乳 (ﾏﾝﾓ単独)'!W14</f>
        <v>#REF!</v>
      </c>
      <c r="X14" s="4" t="e">
        <f>乳!L21+'乳 (ﾏﾝﾓ単独)'!X14</f>
        <v>#REF!</v>
      </c>
      <c r="Y14" s="4" t="e">
        <f>乳!M21+'乳 (ﾏﾝﾓ単独)'!Y14</f>
        <v>#REF!</v>
      </c>
      <c r="Z14" s="4" t="e">
        <f>乳!N21+'乳 (ﾏﾝﾓ単独)'!Z14</f>
        <v>#REF!</v>
      </c>
      <c r="AA14" s="4" t="e">
        <f>乳!O21+'乳 (ﾏﾝﾓ単独)'!AA14</f>
        <v>#REF!</v>
      </c>
      <c r="AB14" s="5" t="e">
        <f>乳!R21+'乳 (ﾏﾝﾓ単独)'!AB14</f>
        <v>#REF!</v>
      </c>
      <c r="AC14" s="5" t="e">
        <f>乳!S21+'乳 (ﾏﾝﾓ単独)'!AC14</f>
        <v>#REF!</v>
      </c>
      <c r="AD14" s="5" t="e">
        <f>乳!T21+'乳 (ﾏﾝﾓ単独)'!AD14</f>
        <v>#REF!</v>
      </c>
      <c r="AE14" s="2" t="e">
        <f>乳!U21+'乳 (ﾏﾝﾓ単独)'!AE14</f>
        <v>#REF!</v>
      </c>
      <c r="AF14" s="29" t="e">
        <f t="shared" si="0"/>
        <v>#REF!</v>
      </c>
      <c r="AG14" s="30" t="e">
        <f t="shared" si="2"/>
        <v>#REF!</v>
      </c>
      <c r="AH14" s="30" t="e">
        <f t="shared" si="3"/>
        <v>#REF!</v>
      </c>
      <c r="AI14" s="30" t="e">
        <f t="shared" si="4"/>
        <v>#REF!</v>
      </c>
      <c r="AJ14" s="30" t="e">
        <f t="shared" si="5"/>
        <v>#REF!</v>
      </c>
      <c r="AK14" s="31" t="e">
        <f t="shared" si="6"/>
        <v>#REF!</v>
      </c>
      <c r="AL14" s="22"/>
      <c r="AM14" s="122" t="e">
        <f t="shared" si="7"/>
        <v>#REF!</v>
      </c>
      <c r="AN14" s="122" t="e">
        <f t="shared" si="8"/>
        <v>#REF!</v>
      </c>
      <c r="AO14" s="122" t="e">
        <f t="shared" si="9"/>
        <v>#REF!</v>
      </c>
      <c r="AP14" s="122" t="e">
        <f t="shared" si="10"/>
        <v>#REF!</v>
      </c>
      <c r="AQ14" s="122" t="e">
        <f t="shared" si="11"/>
        <v>#REF!</v>
      </c>
    </row>
    <row r="15" spans="1:43" ht="20.149999999999999" customHeight="1" x14ac:dyDescent="0.2">
      <c r="A15" s="1">
        <v>5</v>
      </c>
      <c r="B15" s="82" t="s">
        <v>28</v>
      </c>
      <c r="C15" s="123" t="e">
        <f>乳!B22+'乳 (ﾏﾝﾓ単独)'!C15</f>
        <v>#REF!</v>
      </c>
      <c r="D15" s="124" t="e">
        <f>乳!#REF!+'乳 (ﾏﾝﾓ単独)'!D15</f>
        <v>#REF!</v>
      </c>
      <c r="E15" s="124" t="e">
        <f>乳!#REF!+'乳 (ﾏﾝﾓ単独)'!E15</f>
        <v>#REF!</v>
      </c>
      <c r="F15" s="125" t="e">
        <f>乳!#REF!+'乳 (ﾏﾝﾓ単独)'!F15</f>
        <v>#REF!</v>
      </c>
      <c r="G15" s="125" t="e">
        <f>乳!#REF!+'乳 (ﾏﾝﾓ単独)'!G15</f>
        <v>#REF!</v>
      </c>
      <c r="H15" s="125" t="e">
        <f>乳!#REF!+'乳 (ﾏﾝﾓ単独)'!H15</f>
        <v>#REF!</v>
      </c>
      <c r="I15" s="125" t="e">
        <f>乳!#REF!+'乳 (ﾏﾝﾓ単独)'!I15</f>
        <v>#REF!</v>
      </c>
      <c r="J15" s="171" t="e">
        <f>乳!#REF!+'乳 (ﾏﾝﾓ単独)'!J15</f>
        <v>#REF!</v>
      </c>
      <c r="K15" s="126" t="e">
        <f>乳!C22+'乳 (ﾏﾝﾓ単独)'!K15</f>
        <v>#REF!</v>
      </c>
      <c r="L15" s="127" t="e">
        <f t="shared" si="1"/>
        <v>#REF!</v>
      </c>
      <c r="M15" s="127" t="e">
        <f>乳!G22+'乳 (ﾏﾝﾓ単独)'!M15</f>
        <v>#REF!</v>
      </c>
      <c r="N15" s="127" t="e">
        <f>乳!H22+'乳 (ﾏﾝﾓ単独)'!N15</f>
        <v>#REF!</v>
      </c>
      <c r="O15" s="128" t="e">
        <f>乳!#REF!+'乳 (ﾏﾝﾓ単独)'!O15</f>
        <v>#REF!</v>
      </c>
      <c r="P15" s="129" t="e">
        <f>乳!#REF!+'乳 (ﾏﾝﾓ単独)'!P15</f>
        <v>#REF!</v>
      </c>
      <c r="Q15" s="130" t="e">
        <f>乳!#REF!+'乳 (ﾏﾝﾓ単独)'!Q15</f>
        <v>#REF!</v>
      </c>
      <c r="R15" s="131" t="e">
        <f>乳!P22+'乳 (ﾏﾝﾓ単独)'!R15</f>
        <v>#REF!</v>
      </c>
      <c r="S15" s="132" t="e">
        <f>乳!Q22+'乳 (ﾏﾝﾓ単独)'!S15</f>
        <v>#REF!</v>
      </c>
      <c r="T15" s="4" t="e">
        <f>乳!V22+'乳 (ﾏﾝﾓ単独)'!T15</f>
        <v>#REF!</v>
      </c>
      <c r="U15" s="133" t="e">
        <f>乳!W22+'乳 (ﾏﾝﾓ単独)'!U15</f>
        <v>#REF!</v>
      </c>
      <c r="V15" s="3" t="e">
        <f>乳!J22+'乳 (ﾏﾝﾓ単独)'!V15</f>
        <v>#REF!</v>
      </c>
      <c r="W15" s="4" t="e">
        <f>乳!K22+'乳 (ﾏﾝﾓ単独)'!W15</f>
        <v>#REF!</v>
      </c>
      <c r="X15" s="4" t="e">
        <f>乳!L22+'乳 (ﾏﾝﾓ単独)'!X15</f>
        <v>#REF!</v>
      </c>
      <c r="Y15" s="4" t="e">
        <f>乳!M22+'乳 (ﾏﾝﾓ単独)'!Y15</f>
        <v>#REF!</v>
      </c>
      <c r="Z15" s="4" t="e">
        <f>乳!N22+'乳 (ﾏﾝﾓ単独)'!Z15</f>
        <v>#REF!</v>
      </c>
      <c r="AA15" s="4" t="e">
        <f>乳!O22+'乳 (ﾏﾝﾓ単独)'!AA15</f>
        <v>#REF!</v>
      </c>
      <c r="AB15" s="5" t="e">
        <f>乳!R22+'乳 (ﾏﾝﾓ単独)'!AB15</f>
        <v>#REF!</v>
      </c>
      <c r="AC15" s="5" t="e">
        <f>乳!S22+'乳 (ﾏﾝﾓ単独)'!AC15</f>
        <v>#REF!</v>
      </c>
      <c r="AD15" s="5" t="e">
        <f>乳!T22+'乳 (ﾏﾝﾓ単独)'!AD15</f>
        <v>#REF!</v>
      </c>
      <c r="AE15" s="2" t="e">
        <f>乳!U22+'乳 (ﾏﾝﾓ単独)'!AE15</f>
        <v>#REF!</v>
      </c>
      <c r="AF15" s="29" t="e">
        <f t="shared" si="0"/>
        <v>#REF!</v>
      </c>
      <c r="AG15" s="30" t="e">
        <f t="shared" si="2"/>
        <v>#REF!</v>
      </c>
      <c r="AH15" s="30" t="e">
        <f t="shared" si="3"/>
        <v>#REF!</v>
      </c>
      <c r="AI15" s="30" t="e">
        <f t="shared" si="4"/>
        <v>#REF!</v>
      </c>
      <c r="AJ15" s="30" t="e">
        <f t="shared" si="5"/>
        <v>#REF!</v>
      </c>
      <c r="AK15" s="31" t="e">
        <f t="shared" si="6"/>
        <v>#REF!</v>
      </c>
      <c r="AL15" s="22"/>
      <c r="AM15" s="122" t="e">
        <f t="shared" si="7"/>
        <v>#REF!</v>
      </c>
      <c r="AN15" s="122" t="e">
        <f t="shared" si="8"/>
        <v>#REF!</v>
      </c>
      <c r="AO15" s="122" t="e">
        <f t="shared" si="9"/>
        <v>#REF!</v>
      </c>
      <c r="AP15" s="122" t="e">
        <f t="shared" si="10"/>
        <v>#REF!</v>
      </c>
      <c r="AQ15" s="122" t="e">
        <f t="shared" si="11"/>
        <v>#REF!</v>
      </c>
    </row>
    <row r="16" spans="1:43" ht="20.149999999999999" customHeight="1" x14ac:dyDescent="0.2">
      <c r="A16" s="1">
        <v>6</v>
      </c>
      <c r="B16" s="82" t="s">
        <v>29</v>
      </c>
      <c r="C16" s="123" t="e">
        <f>乳!B14+'乳 (ﾏﾝﾓ単独)'!C16</f>
        <v>#REF!</v>
      </c>
      <c r="D16" s="124" t="e">
        <f>乳!#REF!+'乳 (ﾏﾝﾓ単独)'!D16</f>
        <v>#REF!</v>
      </c>
      <c r="E16" s="124" t="e">
        <f>乳!#REF!+'乳 (ﾏﾝﾓ単独)'!E16</f>
        <v>#REF!</v>
      </c>
      <c r="F16" s="125" t="e">
        <f>乳!#REF!+'乳 (ﾏﾝﾓ単独)'!F16</f>
        <v>#REF!</v>
      </c>
      <c r="G16" s="125" t="e">
        <f>乳!#REF!+'乳 (ﾏﾝﾓ単独)'!G16</f>
        <v>#REF!</v>
      </c>
      <c r="H16" s="125" t="e">
        <f>乳!#REF!+'乳 (ﾏﾝﾓ単独)'!H16</f>
        <v>#REF!</v>
      </c>
      <c r="I16" s="125" t="e">
        <f>乳!#REF!+'乳 (ﾏﾝﾓ単独)'!I16</f>
        <v>#REF!</v>
      </c>
      <c r="J16" s="171" t="e">
        <f>乳!#REF!+'乳 (ﾏﾝﾓ単独)'!J16</f>
        <v>#REF!</v>
      </c>
      <c r="K16" s="126" t="e">
        <f>乳!C14+'乳 (ﾏﾝﾓ単独)'!K16</f>
        <v>#REF!</v>
      </c>
      <c r="L16" s="127" t="e">
        <f t="shared" si="1"/>
        <v>#REF!</v>
      </c>
      <c r="M16" s="127" t="e">
        <f>乳!G14+'乳 (ﾏﾝﾓ単独)'!M16</f>
        <v>#REF!</v>
      </c>
      <c r="N16" s="127" t="e">
        <f>乳!H14+'乳 (ﾏﾝﾓ単独)'!N16</f>
        <v>#REF!</v>
      </c>
      <c r="O16" s="128" t="e">
        <f>乳!#REF!+'乳 (ﾏﾝﾓ単独)'!O16</f>
        <v>#REF!</v>
      </c>
      <c r="P16" s="129" t="e">
        <f>乳!#REF!+'乳 (ﾏﾝﾓ単独)'!P16</f>
        <v>#REF!</v>
      </c>
      <c r="Q16" s="130" t="e">
        <f>乳!#REF!+'乳 (ﾏﾝﾓ単独)'!Q16</f>
        <v>#REF!</v>
      </c>
      <c r="R16" s="131" t="e">
        <f>乳!P14+'乳 (ﾏﾝﾓ単独)'!R16</f>
        <v>#REF!</v>
      </c>
      <c r="S16" s="132" t="e">
        <f>乳!Q14+'乳 (ﾏﾝﾓ単独)'!S16</f>
        <v>#REF!</v>
      </c>
      <c r="T16" s="4" t="e">
        <f>乳!V14+'乳 (ﾏﾝﾓ単独)'!T16</f>
        <v>#REF!</v>
      </c>
      <c r="U16" s="133" t="e">
        <f>乳!W14+'乳 (ﾏﾝﾓ単独)'!U16</f>
        <v>#REF!</v>
      </c>
      <c r="V16" s="3" t="e">
        <f>乳!J14+'乳 (ﾏﾝﾓ単独)'!V16</f>
        <v>#REF!</v>
      </c>
      <c r="W16" s="4" t="e">
        <f>乳!K14+'乳 (ﾏﾝﾓ単独)'!W16</f>
        <v>#REF!</v>
      </c>
      <c r="X16" s="4" t="e">
        <f>乳!L14+'乳 (ﾏﾝﾓ単独)'!X16</f>
        <v>#REF!</v>
      </c>
      <c r="Y16" s="4" t="e">
        <f>乳!M14+'乳 (ﾏﾝﾓ単独)'!Y16</f>
        <v>#REF!</v>
      </c>
      <c r="Z16" s="4" t="e">
        <f>乳!N14+'乳 (ﾏﾝﾓ単独)'!Z16</f>
        <v>#REF!</v>
      </c>
      <c r="AA16" s="4" t="e">
        <f>乳!O14+'乳 (ﾏﾝﾓ単独)'!AA16</f>
        <v>#REF!</v>
      </c>
      <c r="AB16" s="5" t="e">
        <f>乳!R14+'乳 (ﾏﾝﾓ単独)'!AB16</f>
        <v>#REF!</v>
      </c>
      <c r="AC16" s="5" t="e">
        <f>乳!S14+'乳 (ﾏﾝﾓ単独)'!AC16</f>
        <v>#REF!</v>
      </c>
      <c r="AD16" s="5" t="e">
        <f>乳!T14+'乳 (ﾏﾝﾓ単独)'!AD16</f>
        <v>#REF!</v>
      </c>
      <c r="AE16" s="2" t="e">
        <f>乳!U14+'乳 (ﾏﾝﾓ単独)'!AE16</f>
        <v>#REF!</v>
      </c>
      <c r="AF16" s="29" t="e">
        <f t="shared" si="0"/>
        <v>#REF!</v>
      </c>
      <c r="AG16" s="30" t="e">
        <f t="shared" si="2"/>
        <v>#REF!</v>
      </c>
      <c r="AH16" s="30" t="e">
        <f t="shared" si="3"/>
        <v>#REF!</v>
      </c>
      <c r="AI16" s="30" t="e">
        <f t="shared" si="4"/>
        <v>#REF!</v>
      </c>
      <c r="AJ16" s="30" t="e">
        <f t="shared" si="5"/>
        <v>#REF!</v>
      </c>
      <c r="AK16" s="31" t="e">
        <f t="shared" si="6"/>
        <v>#REF!</v>
      </c>
      <c r="AL16" s="22"/>
      <c r="AM16" s="122" t="e">
        <f t="shared" si="7"/>
        <v>#REF!</v>
      </c>
      <c r="AN16" s="122" t="e">
        <f t="shared" si="8"/>
        <v>#REF!</v>
      </c>
      <c r="AO16" s="122" t="e">
        <f t="shared" si="9"/>
        <v>#REF!</v>
      </c>
      <c r="AP16" s="122" t="e">
        <f t="shared" si="10"/>
        <v>#REF!</v>
      </c>
      <c r="AQ16" s="122" t="e">
        <f t="shared" si="11"/>
        <v>#REF!</v>
      </c>
    </row>
    <row r="17" spans="1:43" ht="20.149999999999999" customHeight="1" x14ac:dyDescent="0.2">
      <c r="A17" s="1">
        <v>7</v>
      </c>
      <c r="B17" s="82" t="s">
        <v>30</v>
      </c>
      <c r="C17" s="123" t="e">
        <f>乳!B41+'乳 (ﾏﾝﾓ単独)'!C17</f>
        <v>#REF!</v>
      </c>
      <c r="D17" s="124" t="e">
        <f>乳!#REF!+'乳 (ﾏﾝﾓ単独)'!D17</f>
        <v>#REF!</v>
      </c>
      <c r="E17" s="124" t="e">
        <f>乳!#REF!+'乳 (ﾏﾝﾓ単独)'!E17</f>
        <v>#REF!</v>
      </c>
      <c r="F17" s="125" t="e">
        <f>乳!#REF!+'乳 (ﾏﾝﾓ単独)'!F17</f>
        <v>#REF!</v>
      </c>
      <c r="G17" s="125" t="e">
        <f>乳!#REF!+'乳 (ﾏﾝﾓ単独)'!G17</f>
        <v>#REF!</v>
      </c>
      <c r="H17" s="125" t="e">
        <f>乳!#REF!+'乳 (ﾏﾝﾓ単独)'!H17</f>
        <v>#REF!</v>
      </c>
      <c r="I17" s="125" t="e">
        <f>乳!#REF!+'乳 (ﾏﾝﾓ単独)'!I17</f>
        <v>#REF!</v>
      </c>
      <c r="J17" s="171" t="e">
        <f>乳!#REF!+'乳 (ﾏﾝﾓ単独)'!J17</f>
        <v>#REF!</v>
      </c>
      <c r="K17" s="126" t="e">
        <f>乳!C41+'乳 (ﾏﾝﾓ単独)'!K17</f>
        <v>#REF!</v>
      </c>
      <c r="L17" s="127" t="e">
        <f t="shared" si="1"/>
        <v>#REF!</v>
      </c>
      <c r="M17" s="127" t="e">
        <f>乳!G41+'乳 (ﾏﾝﾓ単独)'!M17</f>
        <v>#REF!</v>
      </c>
      <c r="N17" s="127" t="e">
        <f>乳!H41+'乳 (ﾏﾝﾓ単独)'!N17</f>
        <v>#REF!</v>
      </c>
      <c r="O17" s="128" t="e">
        <f>乳!#REF!+'乳 (ﾏﾝﾓ単独)'!O17</f>
        <v>#REF!</v>
      </c>
      <c r="P17" s="129" t="e">
        <f>乳!#REF!+'乳 (ﾏﾝﾓ単独)'!P17</f>
        <v>#REF!</v>
      </c>
      <c r="Q17" s="130" t="e">
        <f>乳!#REF!+'乳 (ﾏﾝﾓ単独)'!Q17</f>
        <v>#REF!</v>
      </c>
      <c r="R17" s="131" t="e">
        <f>乳!P41+'乳 (ﾏﾝﾓ単独)'!R17</f>
        <v>#REF!</v>
      </c>
      <c r="S17" s="132" t="e">
        <f>乳!Q41+'乳 (ﾏﾝﾓ単独)'!S17</f>
        <v>#REF!</v>
      </c>
      <c r="T17" s="4" t="e">
        <f>乳!V41+'乳 (ﾏﾝﾓ単独)'!T17</f>
        <v>#REF!</v>
      </c>
      <c r="U17" s="133" t="e">
        <f>乳!W41+'乳 (ﾏﾝﾓ単独)'!U17</f>
        <v>#REF!</v>
      </c>
      <c r="V17" s="3" t="e">
        <f>乳!J41+'乳 (ﾏﾝﾓ単独)'!V17</f>
        <v>#REF!</v>
      </c>
      <c r="W17" s="4" t="e">
        <f>乳!K41+'乳 (ﾏﾝﾓ単独)'!W17</f>
        <v>#REF!</v>
      </c>
      <c r="X17" s="4" t="e">
        <f>乳!L41+'乳 (ﾏﾝﾓ単独)'!X17</f>
        <v>#REF!</v>
      </c>
      <c r="Y17" s="4" t="e">
        <f>乳!M41+'乳 (ﾏﾝﾓ単独)'!Y17</f>
        <v>#REF!</v>
      </c>
      <c r="Z17" s="4" t="e">
        <f>乳!N41+'乳 (ﾏﾝﾓ単独)'!Z17</f>
        <v>#REF!</v>
      </c>
      <c r="AA17" s="4" t="e">
        <f>乳!O41+'乳 (ﾏﾝﾓ単独)'!AA17</f>
        <v>#REF!</v>
      </c>
      <c r="AB17" s="5" t="e">
        <f>乳!R41+'乳 (ﾏﾝﾓ単独)'!AB17</f>
        <v>#REF!</v>
      </c>
      <c r="AC17" s="5" t="e">
        <f>乳!S41+'乳 (ﾏﾝﾓ単独)'!AC17</f>
        <v>#REF!</v>
      </c>
      <c r="AD17" s="5" t="e">
        <f>乳!T41+'乳 (ﾏﾝﾓ単独)'!AD17</f>
        <v>#REF!</v>
      </c>
      <c r="AE17" s="2" t="e">
        <f>乳!U41+'乳 (ﾏﾝﾓ単独)'!AE17</f>
        <v>#REF!</v>
      </c>
      <c r="AF17" s="29" t="e">
        <f t="shared" si="0"/>
        <v>#REF!</v>
      </c>
      <c r="AG17" s="30" t="e">
        <f t="shared" si="2"/>
        <v>#REF!</v>
      </c>
      <c r="AH17" s="30" t="e">
        <f t="shared" si="3"/>
        <v>#REF!</v>
      </c>
      <c r="AI17" s="30" t="e">
        <f t="shared" si="4"/>
        <v>#REF!</v>
      </c>
      <c r="AJ17" s="30" t="e">
        <f t="shared" si="5"/>
        <v>#REF!</v>
      </c>
      <c r="AK17" s="31" t="e">
        <f t="shared" si="6"/>
        <v>#REF!</v>
      </c>
      <c r="AL17" s="22"/>
      <c r="AM17" s="122" t="e">
        <f t="shared" si="7"/>
        <v>#REF!</v>
      </c>
      <c r="AN17" s="122" t="e">
        <f t="shared" si="8"/>
        <v>#REF!</v>
      </c>
      <c r="AO17" s="122" t="e">
        <f t="shared" si="9"/>
        <v>#REF!</v>
      </c>
      <c r="AP17" s="122" t="e">
        <f t="shared" si="10"/>
        <v>#REF!</v>
      </c>
      <c r="AQ17" s="122" t="e">
        <f t="shared" si="11"/>
        <v>#REF!</v>
      </c>
    </row>
    <row r="18" spans="1:43" ht="20.149999999999999" customHeight="1" x14ac:dyDescent="0.2">
      <c r="A18" s="1">
        <v>8</v>
      </c>
      <c r="B18" s="82" t="s">
        <v>31</v>
      </c>
      <c r="C18" s="123" t="e">
        <f>乳!B35+'乳 (ﾏﾝﾓ単独)'!C18</f>
        <v>#REF!</v>
      </c>
      <c r="D18" s="124" t="e">
        <f>乳!#REF!+'乳 (ﾏﾝﾓ単独)'!D18</f>
        <v>#REF!</v>
      </c>
      <c r="E18" s="124" t="e">
        <f>乳!#REF!+'乳 (ﾏﾝﾓ単独)'!E18</f>
        <v>#REF!</v>
      </c>
      <c r="F18" s="125" t="e">
        <f>乳!#REF!+'乳 (ﾏﾝﾓ単独)'!F18</f>
        <v>#REF!</v>
      </c>
      <c r="G18" s="125" t="e">
        <f>乳!#REF!+'乳 (ﾏﾝﾓ単独)'!G18</f>
        <v>#REF!</v>
      </c>
      <c r="H18" s="125" t="e">
        <f>乳!#REF!+'乳 (ﾏﾝﾓ単独)'!H18</f>
        <v>#REF!</v>
      </c>
      <c r="I18" s="125" t="e">
        <f>乳!#REF!+'乳 (ﾏﾝﾓ単独)'!I18</f>
        <v>#REF!</v>
      </c>
      <c r="J18" s="171" t="e">
        <f>乳!#REF!+'乳 (ﾏﾝﾓ単独)'!J18</f>
        <v>#REF!</v>
      </c>
      <c r="K18" s="126" t="e">
        <f>乳!C35+'乳 (ﾏﾝﾓ単独)'!K18</f>
        <v>#REF!</v>
      </c>
      <c r="L18" s="127" t="e">
        <f t="shared" si="1"/>
        <v>#REF!</v>
      </c>
      <c r="M18" s="127" t="e">
        <f>乳!G35+'乳 (ﾏﾝﾓ単独)'!M18</f>
        <v>#REF!</v>
      </c>
      <c r="N18" s="127" t="e">
        <f>乳!H35+'乳 (ﾏﾝﾓ単独)'!N18</f>
        <v>#REF!</v>
      </c>
      <c r="O18" s="128" t="e">
        <f>乳!#REF!+'乳 (ﾏﾝﾓ単独)'!O18</f>
        <v>#REF!</v>
      </c>
      <c r="P18" s="129" t="e">
        <f>乳!#REF!+'乳 (ﾏﾝﾓ単独)'!P18</f>
        <v>#REF!</v>
      </c>
      <c r="Q18" s="130" t="e">
        <f>乳!#REF!+'乳 (ﾏﾝﾓ単独)'!Q18</f>
        <v>#REF!</v>
      </c>
      <c r="R18" s="131" t="e">
        <f>乳!P35+'乳 (ﾏﾝﾓ単独)'!R18</f>
        <v>#REF!</v>
      </c>
      <c r="S18" s="132" t="e">
        <f>乳!Q35+'乳 (ﾏﾝﾓ単独)'!S18</f>
        <v>#REF!</v>
      </c>
      <c r="T18" s="4" t="e">
        <f>乳!V35+'乳 (ﾏﾝﾓ単独)'!T18</f>
        <v>#REF!</v>
      </c>
      <c r="U18" s="133" t="e">
        <f>乳!W35+'乳 (ﾏﾝﾓ単独)'!U18</f>
        <v>#REF!</v>
      </c>
      <c r="V18" s="3" t="e">
        <f>乳!J35+'乳 (ﾏﾝﾓ単独)'!V18</f>
        <v>#REF!</v>
      </c>
      <c r="W18" s="4" t="e">
        <f>乳!K35+'乳 (ﾏﾝﾓ単独)'!W18</f>
        <v>#REF!</v>
      </c>
      <c r="X18" s="4" t="e">
        <f>乳!L35+'乳 (ﾏﾝﾓ単独)'!X18</f>
        <v>#REF!</v>
      </c>
      <c r="Y18" s="4" t="e">
        <f>乳!M35+'乳 (ﾏﾝﾓ単独)'!Y18</f>
        <v>#REF!</v>
      </c>
      <c r="Z18" s="4" t="e">
        <f>乳!N35+'乳 (ﾏﾝﾓ単独)'!Z18</f>
        <v>#REF!</v>
      </c>
      <c r="AA18" s="4" t="e">
        <f>乳!O35+'乳 (ﾏﾝﾓ単独)'!AA18</f>
        <v>#REF!</v>
      </c>
      <c r="AB18" s="5" t="e">
        <f>乳!R35+'乳 (ﾏﾝﾓ単独)'!AB18</f>
        <v>#REF!</v>
      </c>
      <c r="AC18" s="5" t="e">
        <f>乳!S35+'乳 (ﾏﾝﾓ単独)'!AC18</f>
        <v>#REF!</v>
      </c>
      <c r="AD18" s="5" t="e">
        <f>乳!T35+'乳 (ﾏﾝﾓ単独)'!AD18</f>
        <v>#REF!</v>
      </c>
      <c r="AE18" s="2" t="e">
        <f>乳!U35+'乳 (ﾏﾝﾓ単独)'!AE18</f>
        <v>#REF!</v>
      </c>
      <c r="AF18" s="29" t="e">
        <f t="shared" si="0"/>
        <v>#REF!</v>
      </c>
      <c r="AG18" s="30" t="e">
        <f t="shared" si="2"/>
        <v>#REF!</v>
      </c>
      <c r="AH18" s="30" t="e">
        <f t="shared" si="3"/>
        <v>#REF!</v>
      </c>
      <c r="AI18" s="30" t="e">
        <f t="shared" si="4"/>
        <v>#REF!</v>
      </c>
      <c r="AJ18" s="30" t="e">
        <f t="shared" si="5"/>
        <v>#REF!</v>
      </c>
      <c r="AK18" s="31" t="e">
        <f t="shared" si="6"/>
        <v>#REF!</v>
      </c>
      <c r="AL18" s="22"/>
      <c r="AM18" s="122" t="e">
        <f t="shared" si="7"/>
        <v>#REF!</v>
      </c>
      <c r="AN18" s="122" t="e">
        <f t="shared" si="8"/>
        <v>#REF!</v>
      </c>
      <c r="AO18" s="122" t="e">
        <f t="shared" si="9"/>
        <v>#REF!</v>
      </c>
      <c r="AP18" s="122" t="e">
        <f t="shared" si="10"/>
        <v>#REF!</v>
      </c>
      <c r="AQ18" s="122" t="e">
        <f t="shared" si="11"/>
        <v>#REF!</v>
      </c>
    </row>
    <row r="19" spans="1:43" ht="20.149999999999999" customHeight="1" x14ac:dyDescent="0.2">
      <c r="A19" s="1">
        <v>9</v>
      </c>
      <c r="B19" s="82" t="s">
        <v>32</v>
      </c>
      <c r="C19" s="123" t="e">
        <f>乳!B18+'乳 (ﾏﾝﾓ単独)'!C19</f>
        <v>#REF!</v>
      </c>
      <c r="D19" s="124" t="e">
        <f>乳!#REF!+'乳 (ﾏﾝﾓ単独)'!D19</f>
        <v>#REF!</v>
      </c>
      <c r="E19" s="124" t="e">
        <f>乳!#REF!+'乳 (ﾏﾝﾓ単独)'!E19</f>
        <v>#REF!</v>
      </c>
      <c r="F19" s="125" t="e">
        <f>乳!#REF!+'乳 (ﾏﾝﾓ単独)'!F19</f>
        <v>#REF!</v>
      </c>
      <c r="G19" s="125" t="e">
        <f>乳!#REF!+'乳 (ﾏﾝﾓ単独)'!G19</f>
        <v>#REF!</v>
      </c>
      <c r="H19" s="125" t="e">
        <f>乳!#REF!+'乳 (ﾏﾝﾓ単独)'!H19</f>
        <v>#REF!</v>
      </c>
      <c r="I19" s="125" t="e">
        <f>乳!#REF!+'乳 (ﾏﾝﾓ単独)'!I19</f>
        <v>#REF!</v>
      </c>
      <c r="J19" s="171" t="e">
        <f>乳!#REF!+'乳 (ﾏﾝﾓ単独)'!J19</f>
        <v>#REF!</v>
      </c>
      <c r="K19" s="126" t="e">
        <f>乳!C18+'乳 (ﾏﾝﾓ単独)'!K19</f>
        <v>#REF!</v>
      </c>
      <c r="L19" s="127" t="e">
        <f t="shared" si="1"/>
        <v>#REF!</v>
      </c>
      <c r="M19" s="127" t="e">
        <f>乳!G18+'乳 (ﾏﾝﾓ単独)'!M19</f>
        <v>#REF!</v>
      </c>
      <c r="N19" s="127" t="e">
        <f>乳!H18+'乳 (ﾏﾝﾓ単独)'!N19</f>
        <v>#REF!</v>
      </c>
      <c r="O19" s="128" t="e">
        <f>乳!#REF!+'乳 (ﾏﾝﾓ単独)'!O19</f>
        <v>#REF!</v>
      </c>
      <c r="P19" s="129" t="e">
        <f>乳!#REF!+'乳 (ﾏﾝﾓ単独)'!P19</f>
        <v>#REF!</v>
      </c>
      <c r="Q19" s="130" t="e">
        <f>乳!#REF!+'乳 (ﾏﾝﾓ単独)'!Q19</f>
        <v>#REF!</v>
      </c>
      <c r="R19" s="131" t="e">
        <f>乳!P18+'乳 (ﾏﾝﾓ単独)'!R19</f>
        <v>#REF!</v>
      </c>
      <c r="S19" s="132" t="e">
        <f>乳!Q18+'乳 (ﾏﾝﾓ単独)'!S19</f>
        <v>#REF!</v>
      </c>
      <c r="T19" s="4" t="e">
        <f>乳!V18+'乳 (ﾏﾝﾓ単独)'!T19</f>
        <v>#REF!</v>
      </c>
      <c r="U19" s="133" t="e">
        <f>乳!W18+'乳 (ﾏﾝﾓ単独)'!U19</f>
        <v>#REF!</v>
      </c>
      <c r="V19" s="3" t="e">
        <f>乳!J18+'乳 (ﾏﾝﾓ単独)'!V19</f>
        <v>#REF!</v>
      </c>
      <c r="W19" s="4" t="e">
        <f>乳!K18+'乳 (ﾏﾝﾓ単独)'!W19</f>
        <v>#REF!</v>
      </c>
      <c r="X19" s="4" t="e">
        <f>乳!L18+'乳 (ﾏﾝﾓ単独)'!X19</f>
        <v>#REF!</v>
      </c>
      <c r="Y19" s="4" t="e">
        <f>乳!M18+'乳 (ﾏﾝﾓ単独)'!Y19</f>
        <v>#REF!</v>
      </c>
      <c r="Z19" s="4" t="e">
        <f>乳!N18+'乳 (ﾏﾝﾓ単独)'!Z19</f>
        <v>#REF!</v>
      </c>
      <c r="AA19" s="4" t="e">
        <f>乳!O18+'乳 (ﾏﾝﾓ単独)'!AA19</f>
        <v>#REF!</v>
      </c>
      <c r="AB19" s="5" t="e">
        <f>乳!R18+'乳 (ﾏﾝﾓ単独)'!AB19</f>
        <v>#REF!</v>
      </c>
      <c r="AC19" s="5" t="e">
        <f>乳!S18+'乳 (ﾏﾝﾓ単独)'!AC19</f>
        <v>#REF!</v>
      </c>
      <c r="AD19" s="5" t="e">
        <f>乳!T18+'乳 (ﾏﾝﾓ単独)'!AD19</f>
        <v>#REF!</v>
      </c>
      <c r="AE19" s="2" t="e">
        <f>乳!U18+'乳 (ﾏﾝﾓ単独)'!AE19</f>
        <v>#REF!</v>
      </c>
      <c r="AF19" s="29" t="e">
        <f t="shared" si="0"/>
        <v>#REF!</v>
      </c>
      <c r="AG19" s="30" t="e">
        <f t="shared" si="2"/>
        <v>#REF!</v>
      </c>
      <c r="AH19" s="30" t="e">
        <f t="shared" si="3"/>
        <v>#REF!</v>
      </c>
      <c r="AI19" s="30" t="e">
        <f t="shared" si="4"/>
        <v>#REF!</v>
      </c>
      <c r="AJ19" s="30" t="e">
        <f t="shared" si="5"/>
        <v>#REF!</v>
      </c>
      <c r="AK19" s="31" t="e">
        <f t="shared" si="6"/>
        <v>#REF!</v>
      </c>
      <c r="AL19" s="22"/>
      <c r="AM19" s="122" t="e">
        <f t="shared" si="7"/>
        <v>#REF!</v>
      </c>
      <c r="AN19" s="122" t="e">
        <f t="shared" si="8"/>
        <v>#REF!</v>
      </c>
      <c r="AO19" s="122" t="e">
        <f t="shared" si="9"/>
        <v>#REF!</v>
      </c>
      <c r="AP19" s="122" t="e">
        <f t="shared" si="10"/>
        <v>#REF!</v>
      </c>
      <c r="AQ19" s="122" t="e">
        <f t="shared" si="11"/>
        <v>#REF!</v>
      </c>
    </row>
    <row r="20" spans="1:43" ht="20.149999999999999" customHeight="1" x14ac:dyDescent="0.2">
      <c r="A20" s="1">
        <v>10</v>
      </c>
      <c r="B20" s="82" t="s">
        <v>67</v>
      </c>
      <c r="C20" s="123" t="e">
        <f>乳!B8+'乳 (ﾏﾝﾓ単独)'!C20</f>
        <v>#REF!</v>
      </c>
      <c r="D20" s="124" t="e">
        <f>乳!#REF!+'乳 (ﾏﾝﾓ単独)'!D20</f>
        <v>#REF!</v>
      </c>
      <c r="E20" s="124" t="e">
        <f>乳!#REF!+'乳 (ﾏﾝﾓ単独)'!E20</f>
        <v>#REF!</v>
      </c>
      <c r="F20" s="125" t="e">
        <f>乳!#REF!+'乳 (ﾏﾝﾓ単独)'!F20</f>
        <v>#REF!</v>
      </c>
      <c r="G20" s="125" t="e">
        <f>乳!#REF!+'乳 (ﾏﾝﾓ単独)'!G20</f>
        <v>#REF!</v>
      </c>
      <c r="H20" s="125" t="e">
        <f>乳!#REF!+'乳 (ﾏﾝﾓ単独)'!H20</f>
        <v>#REF!</v>
      </c>
      <c r="I20" s="125" t="e">
        <f>乳!#REF!+'乳 (ﾏﾝﾓ単独)'!I20</f>
        <v>#REF!</v>
      </c>
      <c r="J20" s="171" t="e">
        <f>乳!#REF!+'乳 (ﾏﾝﾓ単独)'!J20</f>
        <v>#REF!</v>
      </c>
      <c r="K20" s="126" t="e">
        <f>乳!C8+'乳 (ﾏﾝﾓ単独)'!K20</f>
        <v>#REF!</v>
      </c>
      <c r="L20" s="127" t="e">
        <f t="shared" si="1"/>
        <v>#REF!</v>
      </c>
      <c r="M20" s="127" t="e">
        <f>乳!G8+'乳 (ﾏﾝﾓ単独)'!M20</f>
        <v>#REF!</v>
      </c>
      <c r="N20" s="127" t="e">
        <f>乳!H8+'乳 (ﾏﾝﾓ単独)'!N20</f>
        <v>#REF!</v>
      </c>
      <c r="O20" s="128" t="e">
        <f>乳!#REF!+'乳 (ﾏﾝﾓ単独)'!O20</f>
        <v>#REF!</v>
      </c>
      <c r="P20" s="129" t="e">
        <f>乳!#REF!+'乳 (ﾏﾝﾓ単独)'!P20</f>
        <v>#REF!</v>
      </c>
      <c r="Q20" s="130" t="e">
        <f>乳!#REF!+'乳 (ﾏﾝﾓ単独)'!Q20</f>
        <v>#REF!</v>
      </c>
      <c r="R20" s="131" t="e">
        <f>乳!P8+'乳 (ﾏﾝﾓ単独)'!R20</f>
        <v>#REF!</v>
      </c>
      <c r="S20" s="132" t="e">
        <f>乳!Q8+'乳 (ﾏﾝﾓ単独)'!S20</f>
        <v>#REF!</v>
      </c>
      <c r="T20" s="4" t="e">
        <f>乳!V8+'乳 (ﾏﾝﾓ単独)'!T20</f>
        <v>#REF!</v>
      </c>
      <c r="U20" s="133" t="e">
        <f>乳!W8+'乳 (ﾏﾝﾓ単独)'!U20</f>
        <v>#REF!</v>
      </c>
      <c r="V20" s="3" t="e">
        <f>乳!J8+'乳 (ﾏﾝﾓ単独)'!V20</f>
        <v>#REF!</v>
      </c>
      <c r="W20" s="4" t="e">
        <f>乳!K8+'乳 (ﾏﾝﾓ単独)'!W20</f>
        <v>#REF!</v>
      </c>
      <c r="X20" s="4" t="e">
        <f>乳!L8+'乳 (ﾏﾝﾓ単独)'!X20</f>
        <v>#REF!</v>
      </c>
      <c r="Y20" s="4" t="e">
        <f>乳!M8+'乳 (ﾏﾝﾓ単独)'!Y20</f>
        <v>#REF!</v>
      </c>
      <c r="Z20" s="4" t="e">
        <f>乳!N8+'乳 (ﾏﾝﾓ単独)'!Z20</f>
        <v>#REF!</v>
      </c>
      <c r="AA20" s="4" t="e">
        <f>乳!O8+'乳 (ﾏﾝﾓ単独)'!AA20</f>
        <v>#REF!</v>
      </c>
      <c r="AB20" s="5" t="e">
        <f>乳!R8+'乳 (ﾏﾝﾓ単独)'!AB20</f>
        <v>#REF!</v>
      </c>
      <c r="AC20" s="5" t="e">
        <f>乳!S8+'乳 (ﾏﾝﾓ単独)'!AC20</f>
        <v>#REF!</v>
      </c>
      <c r="AD20" s="5" t="e">
        <f>乳!T8+'乳 (ﾏﾝﾓ単独)'!AD20</f>
        <v>#REF!</v>
      </c>
      <c r="AE20" s="2" t="e">
        <f>乳!U8+'乳 (ﾏﾝﾓ単独)'!AE20</f>
        <v>#REF!</v>
      </c>
      <c r="AF20" s="29" t="e">
        <f t="shared" si="0"/>
        <v>#REF!</v>
      </c>
      <c r="AG20" s="30" t="e">
        <f t="shared" si="2"/>
        <v>#REF!</v>
      </c>
      <c r="AH20" s="30" t="e">
        <f t="shared" si="3"/>
        <v>#REF!</v>
      </c>
      <c r="AI20" s="30" t="e">
        <f t="shared" si="4"/>
        <v>#REF!</v>
      </c>
      <c r="AJ20" s="30" t="e">
        <f t="shared" si="5"/>
        <v>#REF!</v>
      </c>
      <c r="AK20" s="31" t="e">
        <f t="shared" si="6"/>
        <v>#REF!</v>
      </c>
      <c r="AL20" s="22"/>
      <c r="AM20" s="122" t="e">
        <f t="shared" si="7"/>
        <v>#REF!</v>
      </c>
      <c r="AN20" s="122" t="e">
        <f t="shared" si="8"/>
        <v>#REF!</v>
      </c>
      <c r="AO20" s="122" t="e">
        <f t="shared" si="9"/>
        <v>#REF!</v>
      </c>
      <c r="AP20" s="122" t="e">
        <f t="shared" si="10"/>
        <v>#REF!</v>
      </c>
      <c r="AQ20" s="122" t="e">
        <f t="shared" si="11"/>
        <v>#REF!</v>
      </c>
    </row>
    <row r="21" spans="1:43" ht="20.149999999999999" customHeight="1" x14ac:dyDescent="0.2">
      <c r="A21" s="1">
        <v>11</v>
      </c>
      <c r="B21" s="82" t="s">
        <v>33</v>
      </c>
      <c r="C21" s="123" t="e">
        <f>乳!B30+'乳 (ﾏﾝﾓ単独)'!C21</f>
        <v>#REF!</v>
      </c>
      <c r="D21" s="124" t="e">
        <f>乳!#REF!+'乳 (ﾏﾝﾓ単独)'!D21</f>
        <v>#REF!</v>
      </c>
      <c r="E21" s="124" t="e">
        <f>乳!#REF!+'乳 (ﾏﾝﾓ単独)'!E21</f>
        <v>#REF!</v>
      </c>
      <c r="F21" s="125" t="e">
        <f>乳!#REF!+'乳 (ﾏﾝﾓ単独)'!F21</f>
        <v>#REF!</v>
      </c>
      <c r="G21" s="125" t="e">
        <f>乳!#REF!+'乳 (ﾏﾝﾓ単独)'!G21</f>
        <v>#REF!</v>
      </c>
      <c r="H21" s="125" t="e">
        <f>乳!#REF!+'乳 (ﾏﾝﾓ単独)'!H21</f>
        <v>#REF!</v>
      </c>
      <c r="I21" s="125" t="e">
        <f>乳!#REF!+'乳 (ﾏﾝﾓ単独)'!I21</f>
        <v>#REF!</v>
      </c>
      <c r="J21" s="171" t="e">
        <f>乳!#REF!+'乳 (ﾏﾝﾓ単独)'!J21</f>
        <v>#REF!</v>
      </c>
      <c r="K21" s="126" t="e">
        <f>乳!C30+'乳 (ﾏﾝﾓ単独)'!K21</f>
        <v>#REF!</v>
      </c>
      <c r="L21" s="127" t="e">
        <f t="shared" si="1"/>
        <v>#REF!</v>
      </c>
      <c r="M21" s="127" t="e">
        <f>乳!G30+'乳 (ﾏﾝﾓ単独)'!M21</f>
        <v>#REF!</v>
      </c>
      <c r="N21" s="127" t="e">
        <f>乳!H30+'乳 (ﾏﾝﾓ単独)'!N21</f>
        <v>#REF!</v>
      </c>
      <c r="O21" s="128" t="e">
        <f>乳!#REF!+'乳 (ﾏﾝﾓ単独)'!O21</f>
        <v>#REF!</v>
      </c>
      <c r="P21" s="129" t="e">
        <f>乳!#REF!+'乳 (ﾏﾝﾓ単独)'!P21</f>
        <v>#REF!</v>
      </c>
      <c r="Q21" s="130" t="e">
        <f>乳!#REF!+'乳 (ﾏﾝﾓ単独)'!Q21</f>
        <v>#REF!</v>
      </c>
      <c r="R21" s="131" t="e">
        <f>乳!P30+'乳 (ﾏﾝﾓ単独)'!R21</f>
        <v>#REF!</v>
      </c>
      <c r="S21" s="132" t="e">
        <f>乳!Q30+'乳 (ﾏﾝﾓ単独)'!S21</f>
        <v>#REF!</v>
      </c>
      <c r="T21" s="4" t="e">
        <f>乳!V30+'乳 (ﾏﾝﾓ単独)'!T21</f>
        <v>#REF!</v>
      </c>
      <c r="U21" s="133" t="e">
        <f>乳!W30+'乳 (ﾏﾝﾓ単独)'!U21</f>
        <v>#REF!</v>
      </c>
      <c r="V21" s="3" t="e">
        <f>乳!J30+'乳 (ﾏﾝﾓ単独)'!V21</f>
        <v>#REF!</v>
      </c>
      <c r="W21" s="4" t="e">
        <f>乳!K30+'乳 (ﾏﾝﾓ単独)'!W21</f>
        <v>#REF!</v>
      </c>
      <c r="X21" s="4" t="e">
        <f>乳!L30+'乳 (ﾏﾝﾓ単独)'!X21</f>
        <v>#REF!</v>
      </c>
      <c r="Y21" s="4" t="e">
        <f>乳!M30+'乳 (ﾏﾝﾓ単独)'!Y21</f>
        <v>#REF!</v>
      </c>
      <c r="Z21" s="4" t="e">
        <f>乳!N30+'乳 (ﾏﾝﾓ単独)'!Z21</f>
        <v>#REF!</v>
      </c>
      <c r="AA21" s="4" t="e">
        <f>乳!O30+'乳 (ﾏﾝﾓ単独)'!AA21</f>
        <v>#REF!</v>
      </c>
      <c r="AB21" s="5" t="e">
        <f>乳!R30+'乳 (ﾏﾝﾓ単独)'!AB21</f>
        <v>#REF!</v>
      </c>
      <c r="AC21" s="5" t="e">
        <f>乳!S30+'乳 (ﾏﾝﾓ単独)'!AC21</f>
        <v>#REF!</v>
      </c>
      <c r="AD21" s="5" t="e">
        <f>乳!T30+'乳 (ﾏﾝﾓ単独)'!AD21</f>
        <v>#REF!</v>
      </c>
      <c r="AE21" s="2" t="e">
        <f>乳!U30+'乳 (ﾏﾝﾓ単独)'!AE21</f>
        <v>#REF!</v>
      </c>
      <c r="AF21" s="29" t="e">
        <f t="shared" si="0"/>
        <v>#REF!</v>
      </c>
      <c r="AG21" s="30" t="e">
        <f t="shared" si="2"/>
        <v>#REF!</v>
      </c>
      <c r="AH21" s="30" t="e">
        <f t="shared" si="3"/>
        <v>#REF!</v>
      </c>
      <c r="AI21" s="30" t="e">
        <f t="shared" si="4"/>
        <v>#REF!</v>
      </c>
      <c r="AJ21" s="30" t="e">
        <f t="shared" si="5"/>
        <v>#REF!</v>
      </c>
      <c r="AK21" s="31" t="e">
        <f t="shared" si="6"/>
        <v>#REF!</v>
      </c>
      <c r="AL21" s="22"/>
      <c r="AM21" s="122" t="e">
        <f t="shared" si="7"/>
        <v>#REF!</v>
      </c>
      <c r="AN21" s="122" t="e">
        <f t="shared" si="8"/>
        <v>#REF!</v>
      </c>
      <c r="AO21" s="122" t="e">
        <f t="shared" si="9"/>
        <v>#REF!</v>
      </c>
      <c r="AP21" s="122" t="e">
        <f t="shared" si="10"/>
        <v>#REF!</v>
      </c>
      <c r="AQ21" s="122" t="e">
        <f t="shared" si="11"/>
        <v>#REF!</v>
      </c>
    </row>
    <row r="22" spans="1:43" ht="20.149999999999999" customHeight="1" x14ac:dyDescent="0.2">
      <c r="A22" s="1">
        <v>12</v>
      </c>
      <c r="B22" s="82" t="s">
        <v>34</v>
      </c>
      <c r="C22" s="123" t="e">
        <f>乳!B25+'乳 (ﾏﾝﾓ単独)'!C22</f>
        <v>#REF!</v>
      </c>
      <c r="D22" s="124" t="e">
        <f>乳!#REF!+'乳 (ﾏﾝﾓ単独)'!D22</f>
        <v>#REF!</v>
      </c>
      <c r="E22" s="124" t="e">
        <f>乳!#REF!+'乳 (ﾏﾝﾓ単独)'!E22</f>
        <v>#REF!</v>
      </c>
      <c r="F22" s="125" t="e">
        <f>乳!#REF!+'乳 (ﾏﾝﾓ単独)'!F22</f>
        <v>#REF!</v>
      </c>
      <c r="G22" s="125" t="e">
        <f>乳!#REF!+'乳 (ﾏﾝﾓ単独)'!G22</f>
        <v>#REF!</v>
      </c>
      <c r="H22" s="125" t="e">
        <f>乳!#REF!+'乳 (ﾏﾝﾓ単独)'!H22</f>
        <v>#REF!</v>
      </c>
      <c r="I22" s="125" t="e">
        <f>乳!#REF!+'乳 (ﾏﾝﾓ単独)'!I22</f>
        <v>#REF!</v>
      </c>
      <c r="J22" s="171" t="e">
        <f>乳!#REF!+'乳 (ﾏﾝﾓ単独)'!J22</f>
        <v>#REF!</v>
      </c>
      <c r="K22" s="126" t="e">
        <f>乳!C25+'乳 (ﾏﾝﾓ単独)'!K22</f>
        <v>#REF!</v>
      </c>
      <c r="L22" s="127" t="e">
        <f t="shared" si="1"/>
        <v>#REF!</v>
      </c>
      <c r="M22" s="127" t="e">
        <f>乳!G25+'乳 (ﾏﾝﾓ単独)'!M22</f>
        <v>#REF!</v>
      </c>
      <c r="N22" s="127" t="e">
        <f>乳!H25+'乳 (ﾏﾝﾓ単独)'!N22</f>
        <v>#REF!</v>
      </c>
      <c r="O22" s="128" t="e">
        <f>乳!#REF!+'乳 (ﾏﾝﾓ単独)'!O22</f>
        <v>#REF!</v>
      </c>
      <c r="P22" s="129" t="e">
        <f>乳!#REF!+'乳 (ﾏﾝﾓ単独)'!P22</f>
        <v>#REF!</v>
      </c>
      <c r="Q22" s="130" t="e">
        <f>乳!#REF!+'乳 (ﾏﾝﾓ単独)'!Q22</f>
        <v>#REF!</v>
      </c>
      <c r="R22" s="131" t="e">
        <f>乳!P25+'乳 (ﾏﾝﾓ単独)'!R22</f>
        <v>#REF!</v>
      </c>
      <c r="S22" s="132" t="e">
        <f>乳!Q25+'乳 (ﾏﾝﾓ単独)'!S22</f>
        <v>#REF!</v>
      </c>
      <c r="T22" s="4" t="e">
        <f>乳!V25+'乳 (ﾏﾝﾓ単独)'!T22</f>
        <v>#REF!</v>
      </c>
      <c r="U22" s="133" t="e">
        <f>乳!W25+'乳 (ﾏﾝﾓ単独)'!U22</f>
        <v>#REF!</v>
      </c>
      <c r="V22" s="3" t="e">
        <f>乳!J25+'乳 (ﾏﾝﾓ単独)'!V22</f>
        <v>#REF!</v>
      </c>
      <c r="W22" s="4" t="e">
        <f>乳!K25+'乳 (ﾏﾝﾓ単独)'!W22</f>
        <v>#REF!</v>
      </c>
      <c r="X22" s="4" t="e">
        <f>乳!L25+'乳 (ﾏﾝﾓ単独)'!X22</f>
        <v>#REF!</v>
      </c>
      <c r="Y22" s="4" t="e">
        <f>乳!M25+'乳 (ﾏﾝﾓ単独)'!Y22</f>
        <v>#REF!</v>
      </c>
      <c r="Z22" s="4" t="e">
        <f>乳!N25+'乳 (ﾏﾝﾓ単独)'!Z22</f>
        <v>#REF!</v>
      </c>
      <c r="AA22" s="4" t="e">
        <f>乳!O25+'乳 (ﾏﾝﾓ単独)'!AA22</f>
        <v>#REF!</v>
      </c>
      <c r="AB22" s="5" t="e">
        <f>乳!R25+'乳 (ﾏﾝﾓ単独)'!AB22</f>
        <v>#REF!</v>
      </c>
      <c r="AC22" s="5" t="e">
        <f>乳!S25+'乳 (ﾏﾝﾓ単独)'!AC22</f>
        <v>#REF!</v>
      </c>
      <c r="AD22" s="5" t="e">
        <f>乳!T25+'乳 (ﾏﾝﾓ単独)'!AD22</f>
        <v>#REF!</v>
      </c>
      <c r="AE22" s="2" t="e">
        <f>乳!U25+'乳 (ﾏﾝﾓ単独)'!AE22</f>
        <v>#REF!</v>
      </c>
      <c r="AF22" s="29" t="e">
        <f t="shared" si="0"/>
        <v>#REF!</v>
      </c>
      <c r="AG22" s="30" t="e">
        <f t="shared" si="2"/>
        <v>#REF!</v>
      </c>
      <c r="AH22" s="30" t="e">
        <f t="shared" si="3"/>
        <v>#REF!</v>
      </c>
      <c r="AI22" s="30" t="e">
        <f t="shared" si="4"/>
        <v>#REF!</v>
      </c>
      <c r="AJ22" s="30" t="e">
        <f t="shared" si="5"/>
        <v>#REF!</v>
      </c>
      <c r="AK22" s="31" t="e">
        <f t="shared" si="6"/>
        <v>#REF!</v>
      </c>
      <c r="AL22" s="22"/>
      <c r="AM22" s="122" t="e">
        <f t="shared" si="7"/>
        <v>#REF!</v>
      </c>
      <c r="AN22" s="122" t="e">
        <f t="shared" si="8"/>
        <v>#REF!</v>
      </c>
      <c r="AO22" s="122" t="e">
        <f t="shared" si="9"/>
        <v>#REF!</v>
      </c>
      <c r="AP22" s="122" t="e">
        <f t="shared" si="10"/>
        <v>#REF!</v>
      </c>
      <c r="AQ22" s="122" t="e">
        <f t="shared" si="11"/>
        <v>#REF!</v>
      </c>
    </row>
    <row r="23" spans="1:43" ht="20.149999999999999" customHeight="1" x14ac:dyDescent="0.2">
      <c r="A23" s="1">
        <v>13</v>
      </c>
      <c r="B23" s="82" t="s">
        <v>35</v>
      </c>
      <c r="C23" s="123" t="e">
        <f>乳!B9+'乳 (ﾏﾝﾓ単独)'!C23</f>
        <v>#REF!</v>
      </c>
      <c r="D23" s="124" t="e">
        <f>乳!#REF!+'乳 (ﾏﾝﾓ単独)'!D23</f>
        <v>#REF!</v>
      </c>
      <c r="E23" s="124" t="e">
        <f>乳!#REF!+'乳 (ﾏﾝﾓ単独)'!E23</f>
        <v>#REF!</v>
      </c>
      <c r="F23" s="125" t="e">
        <f>乳!#REF!+'乳 (ﾏﾝﾓ単独)'!F23</f>
        <v>#REF!</v>
      </c>
      <c r="G23" s="125" t="e">
        <f>乳!#REF!+'乳 (ﾏﾝﾓ単独)'!G23</f>
        <v>#REF!</v>
      </c>
      <c r="H23" s="125" t="e">
        <f>乳!#REF!+'乳 (ﾏﾝﾓ単独)'!H23</f>
        <v>#REF!</v>
      </c>
      <c r="I23" s="125" t="e">
        <f>乳!#REF!+'乳 (ﾏﾝﾓ単独)'!I23</f>
        <v>#REF!</v>
      </c>
      <c r="J23" s="171" t="e">
        <f>乳!#REF!+'乳 (ﾏﾝﾓ単独)'!J23</f>
        <v>#REF!</v>
      </c>
      <c r="K23" s="126" t="e">
        <f>乳!C9+'乳 (ﾏﾝﾓ単独)'!K23</f>
        <v>#REF!</v>
      </c>
      <c r="L23" s="127" t="e">
        <f t="shared" si="1"/>
        <v>#REF!</v>
      </c>
      <c r="M23" s="127" t="e">
        <f>乳!G9+'乳 (ﾏﾝﾓ単独)'!M23</f>
        <v>#REF!</v>
      </c>
      <c r="N23" s="127" t="e">
        <f>乳!H9+'乳 (ﾏﾝﾓ単独)'!N23</f>
        <v>#REF!</v>
      </c>
      <c r="O23" s="128" t="e">
        <f>乳!#REF!+'乳 (ﾏﾝﾓ単独)'!O23</f>
        <v>#REF!</v>
      </c>
      <c r="P23" s="129" t="e">
        <f>乳!#REF!+'乳 (ﾏﾝﾓ単独)'!P23</f>
        <v>#REF!</v>
      </c>
      <c r="Q23" s="130" t="e">
        <f>乳!#REF!+'乳 (ﾏﾝﾓ単独)'!Q23</f>
        <v>#REF!</v>
      </c>
      <c r="R23" s="131" t="e">
        <f>乳!P9+'乳 (ﾏﾝﾓ単独)'!R23</f>
        <v>#REF!</v>
      </c>
      <c r="S23" s="132" t="e">
        <f>乳!Q9+'乳 (ﾏﾝﾓ単独)'!S23</f>
        <v>#REF!</v>
      </c>
      <c r="T23" s="4" t="e">
        <f>乳!V9+'乳 (ﾏﾝﾓ単独)'!T23</f>
        <v>#REF!</v>
      </c>
      <c r="U23" s="133" t="e">
        <f>乳!W9+'乳 (ﾏﾝﾓ単独)'!U23</f>
        <v>#REF!</v>
      </c>
      <c r="V23" s="3" t="e">
        <f>乳!J9+'乳 (ﾏﾝﾓ単独)'!V23</f>
        <v>#REF!</v>
      </c>
      <c r="W23" s="4" t="e">
        <f>乳!K9+'乳 (ﾏﾝﾓ単独)'!W23</f>
        <v>#REF!</v>
      </c>
      <c r="X23" s="4" t="e">
        <f>乳!L9+'乳 (ﾏﾝﾓ単独)'!X23</f>
        <v>#REF!</v>
      </c>
      <c r="Y23" s="4" t="e">
        <f>乳!M9+'乳 (ﾏﾝﾓ単独)'!Y23</f>
        <v>#REF!</v>
      </c>
      <c r="Z23" s="4" t="e">
        <f>乳!N9+'乳 (ﾏﾝﾓ単独)'!Z23</f>
        <v>#REF!</v>
      </c>
      <c r="AA23" s="4" t="e">
        <f>乳!O9+'乳 (ﾏﾝﾓ単独)'!AA23</f>
        <v>#REF!</v>
      </c>
      <c r="AB23" s="5" t="e">
        <f>乳!R9+'乳 (ﾏﾝﾓ単独)'!AB23</f>
        <v>#REF!</v>
      </c>
      <c r="AC23" s="5" t="e">
        <f>乳!S9+'乳 (ﾏﾝﾓ単独)'!AC23</f>
        <v>#REF!</v>
      </c>
      <c r="AD23" s="5" t="e">
        <f>乳!T9+'乳 (ﾏﾝﾓ単独)'!AD23</f>
        <v>#REF!</v>
      </c>
      <c r="AE23" s="2" t="e">
        <f>乳!U9+'乳 (ﾏﾝﾓ単独)'!AE23</f>
        <v>#REF!</v>
      </c>
      <c r="AF23" s="29" t="e">
        <f t="shared" si="0"/>
        <v>#REF!</v>
      </c>
      <c r="AG23" s="30" t="e">
        <f t="shared" si="2"/>
        <v>#REF!</v>
      </c>
      <c r="AH23" s="30" t="e">
        <f t="shared" si="3"/>
        <v>#REF!</v>
      </c>
      <c r="AI23" s="30" t="e">
        <f t="shared" si="4"/>
        <v>#REF!</v>
      </c>
      <c r="AJ23" s="30" t="e">
        <f t="shared" si="5"/>
        <v>#REF!</v>
      </c>
      <c r="AK23" s="31" t="e">
        <f t="shared" si="6"/>
        <v>#REF!</v>
      </c>
      <c r="AL23" s="22"/>
      <c r="AM23" s="122" t="e">
        <f t="shared" si="7"/>
        <v>#REF!</v>
      </c>
      <c r="AN23" s="122" t="e">
        <f t="shared" si="8"/>
        <v>#REF!</v>
      </c>
      <c r="AO23" s="122" t="e">
        <f t="shared" si="9"/>
        <v>#REF!</v>
      </c>
      <c r="AP23" s="122" t="e">
        <f t="shared" si="10"/>
        <v>#REF!</v>
      </c>
      <c r="AQ23" s="122" t="e">
        <f t="shared" si="11"/>
        <v>#REF!</v>
      </c>
    </row>
    <row r="24" spans="1:43" ht="20.149999999999999" customHeight="1" x14ac:dyDescent="0.2">
      <c r="A24" s="1">
        <v>14</v>
      </c>
      <c r="B24" s="82" t="s">
        <v>36</v>
      </c>
      <c r="C24" s="123" t="e">
        <f>乳!B15+'乳 (ﾏﾝﾓ単独)'!C24</f>
        <v>#REF!</v>
      </c>
      <c r="D24" s="124" t="e">
        <f>乳!#REF!+'乳 (ﾏﾝﾓ単独)'!D24</f>
        <v>#REF!</v>
      </c>
      <c r="E24" s="124" t="e">
        <f>乳!#REF!+'乳 (ﾏﾝﾓ単独)'!E24</f>
        <v>#REF!</v>
      </c>
      <c r="F24" s="125" t="e">
        <f>乳!#REF!+'乳 (ﾏﾝﾓ単独)'!F24</f>
        <v>#REF!</v>
      </c>
      <c r="G24" s="125" t="e">
        <f>乳!#REF!+'乳 (ﾏﾝﾓ単独)'!G24</f>
        <v>#REF!</v>
      </c>
      <c r="H24" s="125" t="e">
        <f>乳!#REF!+'乳 (ﾏﾝﾓ単独)'!H24</f>
        <v>#REF!</v>
      </c>
      <c r="I24" s="125" t="e">
        <f>乳!#REF!+'乳 (ﾏﾝﾓ単独)'!I24</f>
        <v>#REF!</v>
      </c>
      <c r="J24" s="171" t="e">
        <f>乳!#REF!+'乳 (ﾏﾝﾓ単独)'!J24</f>
        <v>#REF!</v>
      </c>
      <c r="K24" s="126" t="e">
        <f>乳!C15+'乳 (ﾏﾝﾓ単独)'!K24</f>
        <v>#REF!</v>
      </c>
      <c r="L24" s="127" t="e">
        <f t="shared" si="1"/>
        <v>#REF!</v>
      </c>
      <c r="M24" s="127" t="e">
        <f>乳!G15+'乳 (ﾏﾝﾓ単独)'!M24</f>
        <v>#REF!</v>
      </c>
      <c r="N24" s="127" t="e">
        <f>乳!H15+'乳 (ﾏﾝﾓ単独)'!N24</f>
        <v>#REF!</v>
      </c>
      <c r="O24" s="128" t="e">
        <f>乳!#REF!+'乳 (ﾏﾝﾓ単独)'!O24</f>
        <v>#REF!</v>
      </c>
      <c r="P24" s="129" t="e">
        <f>乳!#REF!+'乳 (ﾏﾝﾓ単独)'!P24</f>
        <v>#REF!</v>
      </c>
      <c r="Q24" s="130" t="e">
        <f>乳!#REF!+'乳 (ﾏﾝﾓ単独)'!Q24</f>
        <v>#REF!</v>
      </c>
      <c r="R24" s="131" t="e">
        <f>乳!P15+'乳 (ﾏﾝﾓ単独)'!R24</f>
        <v>#REF!</v>
      </c>
      <c r="S24" s="132" t="e">
        <f>乳!Q15+'乳 (ﾏﾝﾓ単独)'!S24</f>
        <v>#REF!</v>
      </c>
      <c r="T24" s="4" t="e">
        <f>乳!V15+'乳 (ﾏﾝﾓ単独)'!T24</f>
        <v>#REF!</v>
      </c>
      <c r="U24" s="133" t="e">
        <f>乳!W15+'乳 (ﾏﾝﾓ単独)'!U24</f>
        <v>#REF!</v>
      </c>
      <c r="V24" s="3" t="e">
        <f>乳!J15+'乳 (ﾏﾝﾓ単独)'!V24</f>
        <v>#REF!</v>
      </c>
      <c r="W24" s="4" t="e">
        <f>乳!K15+'乳 (ﾏﾝﾓ単独)'!W24</f>
        <v>#REF!</v>
      </c>
      <c r="X24" s="4" t="e">
        <f>乳!L15+'乳 (ﾏﾝﾓ単独)'!X24</f>
        <v>#REF!</v>
      </c>
      <c r="Y24" s="4" t="e">
        <f>乳!M15+'乳 (ﾏﾝﾓ単独)'!Y24</f>
        <v>#REF!</v>
      </c>
      <c r="Z24" s="4" t="e">
        <f>乳!N15+'乳 (ﾏﾝﾓ単独)'!Z24</f>
        <v>#REF!</v>
      </c>
      <c r="AA24" s="4" t="e">
        <f>乳!O15+'乳 (ﾏﾝﾓ単独)'!AA24</f>
        <v>#REF!</v>
      </c>
      <c r="AB24" s="5" t="e">
        <f>乳!R15+'乳 (ﾏﾝﾓ単独)'!AB24</f>
        <v>#REF!</v>
      </c>
      <c r="AC24" s="5" t="e">
        <f>乳!S15+'乳 (ﾏﾝﾓ単独)'!AC24</f>
        <v>#REF!</v>
      </c>
      <c r="AD24" s="5" t="e">
        <f>乳!T15+'乳 (ﾏﾝﾓ単独)'!AD24</f>
        <v>#REF!</v>
      </c>
      <c r="AE24" s="2" t="e">
        <f>乳!U15+'乳 (ﾏﾝﾓ単独)'!AE24</f>
        <v>#REF!</v>
      </c>
      <c r="AF24" s="29" t="e">
        <f t="shared" si="0"/>
        <v>#REF!</v>
      </c>
      <c r="AG24" s="30" t="e">
        <f t="shared" si="2"/>
        <v>#REF!</v>
      </c>
      <c r="AH24" s="30" t="e">
        <f t="shared" si="3"/>
        <v>#REF!</v>
      </c>
      <c r="AI24" s="30" t="e">
        <f t="shared" si="4"/>
        <v>#REF!</v>
      </c>
      <c r="AJ24" s="30" t="e">
        <f t="shared" si="5"/>
        <v>#REF!</v>
      </c>
      <c r="AK24" s="31" t="e">
        <f t="shared" si="6"/>
        <v>#REF!</v>
      </c>
      <c r="AL24" s="22"/>
      <c r="AM24" s="122" t="e">
        <f t="shared" si="7"/>
        <v>#REF!</v>
      </c>
      <c r="AN24" s="122" t="e">
        <f t="shared" si="8"/>
        <v>#REF!</v>
      </c>
      <c r="AO24" s="122" t="e">
        <f t="shared" si="9"/>
        <v>#REF!</v>
      </c>
      <c r="AP24" s="122" t="e">
        <f t="shared" si="10"/>
        <v>#REF!</v>
      </c>
      <c r="AQ24" s="122" t="e">
        <f t="shared" si="11"/>
        <v>#REF!</v>
      </c>
    </row>
    <row r="25" spans="1:43" ht="20.149999999999999" customHeight="1" x14ac:dyDescent="0.2">
      <c r="A25" s="1">
        <v>15</v>
      </c>
      <c r="B25" s="82" t="s">
        <v>37</v>
      </c>
      <c r="C25" s="123" t="e">
        <f>乳!B31+'乳 (ﾏﾝﾓ単独)'!C25</f>
        <v>#REF!</v>
      </c>
      <c r="D25" s="124" t="e">
        <f>乳!#REF!+'乳 (ﾏﾝﾓ単独)'!D25</f>
        <v>#REF!</v>
      </c>
      <c r="E25" s="124" t="e">
        <f>乳!#REF!+'乳 (ﾏﾝﾓ単独)'!E25</f>
        <v>#REF!</v>
      </c>
      <c r="F25" s="125" t="e">
        <f>乳!#REF!+'乳 (ﾏﾝﾓ単独)'!F25</f>
        <v>#REF!</v>
      </c>
      <c r="G25" s="125" t="e">
        <f>乳!#REF!+'乳 (ﾏﾝﾓ単独)'!G25</f>
        <v>#REF!</v>
      </c>
      <c r="H25" s="125" t="e">
        <f>乳!#REF!+'乳 (ﾏﾝﾓ単独)'!H25</f>
        <v>#REF!</v>
      </c>
      <c r="I25" s="125" t="e">
        <f>乳!#REF!+'乳 (ﾏﾝﾓ単独)'!I25</f>
        <v>#REF!</v>
      </c>
      <c r="J25" s="171" t="e">
        <f>乳!#REF!+'乳 (ﾏﾝﾓ単独)'!J25</f>
        <v>#REF!</v>
      </c>
      <c r="K25" s="126" t="e">
        <f>乳!C31+'乳 (ﾏﾝﾓ単独)'!K25</f>
        <v>#REF!</v>
      </c>
      <c r="L25" s="127" t="e">
        <f t="shared" si="1"/>
        <v>#REF!</v>
      </c>
      <c r="M25" s="127" t="e">
        <f>乳!G31+'乳 (ﾏﾝﾓ単独)'!M25</f>
        <v>#REF!</v>
      </c>
      <c r="N25" s="127" t="e">
        <f>乳!H31+'乳 (ﾏﾝﾓ単独)'!N25</f>
        <v>#REF!</v>
      </c>
      <c r="O25" s="128" t="e">
        <f>乳!#REF!+'乳 (ﾏﾝﾓ単独)'!O25</f>
        <v>#REF!</v>
      </c>
      <c r="P25" s="129" t="e">
        <f>乳!#REF!+'乳 (ﾏﾝﾓ単独)'!P25</f>
        <v>#REF!</v>
      </c>
      <c r="Q25" s="130" t="e">
        <f>乳!#REF!+'乳 (ﾏﾝﾓ単独)'!Q25</f>
        <v>#REF!</v>
      </c>
      <c r="R25" s="131" t="e">
        <f>乳!P31+'乳 (ﾏﾝﾓ単独)'!R25</f>
        <v>#REF!</v>
      </c>
      <c r="S25" s="132" t="e">
        <f>乳!Q31+'乳 (ﾏﾝﾓ単独)'!S25</f>
        <v>#REF!</v>
      </c>
      <c r="T25" s="4" t="e">
        <f>乳!V31+'乳 (ﾏﾝﾓ単独)'!T25</f>
        <v>#REF!</v>
      </c>
      <c r="U25" s="133" t="e">
        <f>乳!W31+'乳 (ﾏﾝﾓ単独)'!U25</f>
        <v>#REF!</v>
      </c>
      <c r="V25" s="3" t="e">
        <f>乳!J31+'乳 (ﾏﾝﾓ単独)'!V25</f>
        <v>#REF!</v>
      </c>
      <c r="W25" s="4" t="e">
        <f>乳!K31+'乳 (ﾏﾝﾓ単独)'!W25</f>
        <v>#REF!</v>
      </c>
      <c r="X25" s="4" t="e">
        <f>乳!L31+'乳 (ﾏﾝﾓ単独)'!X25</f>
        <v>#REF!</v>
      </c>
      <c r="Y25" s="4" t="e">
        <f>乳!M31+'乳 (ﾏﾝﾓ単独)'!Y25</f>
        <v>#REF!</v>
      </c>
      <c r="Z25" s="4" t="e">
        <f>乳!N31+'乳 (ﾏﾝﾓ単独)'!Z25</f>
        <v>#REF!</v>
      </c>
      <c r="AA25" s="4" t="e">
        <f>乳!O31+'乳 (ﾏﾝﾓ単独)'!AA25</f>
        <v>#REF!</v>
      </c>
      <c r="AB25" s="5" t="e">
        <f>乳!R31+'乳 (ﾏﾝﾓ単独)'!AB25</f>
        <v>#REF!</v>
      </c>
      <c r="AC25" s="5" t="e">
        <f>乳!S31+'乳 (ﾏﾝﾓ単独)'!AC25</f>
        <v>#REF!</v>
      </c>
      <c r="AD25" s="5" t="e">
        <f>乳!T31+'乳 (ﾏﾝﾓ単独)'!AD25</f>
        <v>#REF!</v>
      </c>
      <c r="AE25" s="2" t="e">
        <f>乳!U31+'乳 (ﾏﾝﾓ単独)'!AE25</f>
        <v>#REF!</v>
      </c>
      <c r="AF25" s="29" t="e">
        <f t="shared" si="0"/>
        <v>#REF!</v>
      </c>
      <c r="AG25" s="30" t="e">
        <f t="shared" si="2"/>
        <v>#REF!</v>
      </c>
      <c r="AH25" s="30" t="e">
        <f t="shared" si="3"/>
        <v>#REF!</v>
      </c>
      <c r="AI25" s="30" t="e">
        <f t="shared" si="4"/>
        <v>#REF!</v>
      </c>
      <c r="AJ25" s="30" t="e">
        <f t="shared" si="5"/>
        <v>#REF!</v>
      </c>
      <c r="AK25" s="31" t="e">
        <f t="shared" si="6"/>
        <v>#REF!</v>
      </c>
      <c r="AL25" s="22"/>
      <c r="AM25" s="122" t="e">
        <f t="shared" si="7"/>
        <v>#REF!</v>
      </c>
      <c r="AN25" s="122" t="e">
        <f t="shared" si="8"/>
        <v>#REF!</v>
      </c>
      <c r="AO25" s="122" t="e">
        <f t="shared" si="9"/>
        <v>#REF!</v>
      </c>
      <c r="AP25" s="122" t="e">
        <f t="shared" si="10"/>
        <v>#REF!</v>
      </c>
      <c r="AQ25" s="122" t="e">
        <f t="shared" si="11"/>
        <v>#REF!</v>
      </c>
    </row>
    <row r="26" spans="1:43" ht="20.149999999999999" customHeight="1" x14ac:dyDescent="0.2">
      <c r="A26" s="1">
        <v>16</v>
      </c>
      <c r="B26" s="82" t="s">
        <v>38</v>
      </c>
      <c r="C26" s="123" t="e">
        <f>乳!B46+'乳 (ﾏﾝﾓ単独)'!C26</f>
        <v>#REF!</v>
      </c>
      <c r="D26" s="124" t="e">
        <f>乳!#REF!+'乳 (ﾏﾝﾓ単独)'!D26</f>
        <v>#REF!</v>
      </c>
      <c r="E26" s="124" t="e">
        <f>乳!#REF!+'乳 (ﾏﾝﾓ単独)'!E26</f>
        <v>#REF!</v>
      </c>
      <c r="F26" s="125" t="e">
        <f>乳!#REF!+'乳 (ﾏﾝﾓ単独)'!F26</f>
        <v>#REF!</v>
      </c>
      <c r="G26" s="125" t="e">
        <f>乳!#REF!+'乳 (ﾏﾝﾓ単独)'!G26</f>
        <v>#REF!</v>
      </c>
      <c r="H26" s="125" t="e">
        <f>乳!#REF!+'乳 (ﾏﾝﾓ単独)'!H26</f>
        <v>#REF!</v>
      </c>
      <c r="I26" s="125" t="e">
        <f>乳!#REF!+'乳 (ﾏﾝﾓ単独)'!I26</f>
        <v>#REF!</v>
      </c>
      <c r="J26" s="171" t="e">
        <f>乳!#REF!+'乳 (ﾏﾝﾓ単独)'!J26</f>
        <v>#REF!</v>
      </c>
      <c r="K26" s="126" t="e">
        <f>乳!C46+'乳 (ﾏﾝﾓ単独)'!K26</f>
        <v>#REF!</v>
      </c>
      <c r="L26" s="127" t="e">
        <f t="shared" si="1"/>
        <v>#REF!</v>
      </c>
      <c r="M26" s="127" t="e">
        <f>乳!G46+'乳 (ﾏﾝﾓ単独)'!M26</f>
        <v>#REF!</v>
      </c>
      <c r="N26" s="127" t="e">
        <f>乳!H46+'乳 (ﾏﾝﾓ単独)'!N26</f>
        <v>#REF!</v>
      </c>
      <c r="O26" s="128" t="e">
        <f>乳!#REF!+'乳 (ﾏﾝﾓ単独)'!O26</f>
        <v>#REF!</v>
      </c>
      <c r="P26" s="129" t="e">
        <f>乳!#REF!+'乳 (ﾏﾝﾓ単独)'!P26</f>
        <v>#REF!</v>
      </c>
      <c r="Q26" s="130" t="e">
        <f>乳!#REF!+'乳 (ﾏﾝﾓ単独)'!Q26</f>
        <v>#REF!</v>
      </c>
      <c r="R26" s="131" t="e">
        <f>乳!P46+'乳 (ﾏﾝﾓ単独)'!R26</f>
        <v>#REF!</v>
      </c>
      <c r="S26" s="132" t="e">
        <f>乳!Q46+'乳 (ﾏﾝﾓ単独)'!S26</f>
        <v>#REF!</v>
      </c>
      <c r="T26" s="4" t="e">
        <f>乳!V46+'乳 (ﾏﾝﾓ単独)'!T26</f>
        <v>#REF!</v>
      </c>
      <c r="U26" s="133" t="e">
        <f>乳!W46+'乳 (ﾏﾝﾓ単独)'!U26</f>
        <v>#REF!</v>
      </c>
      <c r="V26" s="3" t="e">
        <f>乳!J46+'乳 (ﾏﾝﾓ単独)'!V26</f>
        <v>#REF!</v>
      </c>
      <c r="W26" s="4" t="e">
        <f>乳!K46+'乳 (ﾏﾝﾓ単独)'!W26</f>
        <v>#REF!</v>
      </c>
      <c r="X26" s="4" t="e">
        <f>乳!L46+'乳 (ﾏﾝﾓ単独)'!X26</f>
        <v>#REF!</v>
      </c>
      <c r="Y26" s="4" t="e">
        <f>乳!M46+'乳 (ﾏﾝﾓ単独)'!Y26</f>
        <v>#REF!</v>
      </c>
      <c r="Z26" s="4" t="e">
        <f>乳!N46+'乳 (ﾏﾝﾓ単独)'!Z26</f>
        <v>#REF!</v>
      </c>
      <c r="AA26" s="4" t="e">
        <f>乳!O46+'乳 (ﾏﾝﾓ単独)'!AA26</f>
        <v>#REF!</v>
      </c>
      <c r="AB26" s="5" t="e">
        <f>乳!R46+'乳 (ﾏﾝﾓ単独)'!AB26</f>
        <v>#REF!</v>
      </c>
      <c r="AC26" s="5" t="e">
        <f>乳!S46+'乳 (ﾏﾝﾓ単独)'!AC26</f>
        <v>#REF!</v>
      </c>
      <c r="AD26" s="5" t="e">
        <f>乳!T46+'乳 (ﾏﾝﾓ単独)'!AD26</f>
        <v>#REF!</v>
      </c>
      <c r="AE26" s="2" t="e">
        <f>乳!U46+'乳 (ﾏﾝﾓ単独)'!AE26</f>
        <v>#REF!</v>
      </c>
      <c r="AF26" s="29" t="e">
        <f t="shared" si="0"/>
        <v>#REF!</v>
      </c>
      <c r="AG26" s="30" t="e">
        <f t="shared" si="2"/>
        <v>#REF!</v>
      </c>
      <c r="AH26" s="30" t="e">
        <f t="shared" si="3"/>
        <v>#REF!</v>
      </c>
      <c r="AI26" s="30" t="e">
        <f t="shared" si="4"/>
        <v>#REF!</v>
      </c>
      <c r="AJ26" s="30" t="e">
        <f t="shared" si="5"/>
        <v>#REF!</v>
      </c>
      <c r="AK26" s="31" t="e">
        <f t="shared" si="6"/>
        <v>#REF!</v>
      </c>
      <c r="AL26" s="22"/>
      <c r="AM26" s="122" t="e">
        <f t="shared" si="7"/>
        <v>#REF!</v>
      </c>
      <c r="AN26" s="122" t="e">
        <f t="shared" si="8"/>
        <v>#REF!</v>
      </c>
      <c r="AO26" s="122" t="e">
        <f t="shared" si="9"/>
        <v>#REF!</v>
      </c>
      <c r="AP26" s="122" t="e">
        <f t="shared" si="10"/>
        <v>#REF!</v>
      </c>
      <c r="AQ26" s="122" t="e">
        <f t="shared" si="11"/>
        <v>#REF!</v>
      </c>
    </row>
    <row r="27" spans="1:43" ht="20.149999999999999" customHeight="1" x14ac:dyDescent="0.2">
      <c r="A27" s="1">
        <v>17</v>
      </c>
      <c r="B27" s="82" t="s">
        <v>39</v>
      </c>
      <c r="C27" s="123" t="e">
        <f>乳!B16+'乳 (ﾏﾝﾓ単独)'!C27</f>
        <v>#REF!</v>
      </c>
      <c r="D27" s="124" t="e">
        <f>乳!#REF!+'乳 (ﾏﾝﾓ単独)'!D27</f>
        <v>#REF!</v>
      </c>
      <c r="E27" s="124" t="e">
        <f>乳!#REF!+'乳 (ﾏﾝﾓ単独)'!E27</f>
        <v>#REF!</v>
      </c>
      <c r="F27" s="125" t="e">
        <f>乳!#REF!+'乳 (ﾏﾝﾓ単独)'!F27</f>
        <v>#REF!</v>
      </c>
      <c r="G27" s="125" t="e">
        <f>乳!#REF!+'乳 (ﾏﾝﾓ単独)'!G27</f>
        <v>#REF!</v>
      </c>
      <c r="H27" s="125" t="e">
        <f>乳!#REF!+'乳 (ﾏﾝﾓ単独)'!H27</f>
        <v>#REF!</v>
      </c>
      <c r="I27" s="125" t="e">
        <f>乳!#REF!+'乳 (ﾏﾝﾓ単独)'!I27</f>
        <v>#REF!</v>
      </c>
      <c r="J27" s="171" t="e">
        <f>乳!#REF!+'乳 (ﾏﾝﾓ単独)'!J27</f>
        <v>#REF!</v>
      </c>
      <c r="K27" s="126" t="e">
        <f>乳!C16+'乳 (ﾏﾝﾓ単独)'!K27</f>
        <v>#REF!</v>
      </c>
      <c r="L27" s="127" t="e">
        <f t="shared" si="1"/>
        <v>#REF!</v>
      </c>
      <c r="M27" s="127" t="e">
        <f>乳!G16+'乳 (ﾏﾝﾓ単独)'!M27</f>
        <v>#REF!</v>
      </c>
      <c r="N27" s="127" t="e">
        <f>乳!H16+'乳 (ﾏﾝﾓ単独)'!N27</f>
        <v>#REF!</v>
      </c>
      <c r="O27" s="128" t="e">
        <f>乳!#REF!+'乳 (ﾏﾝﾓ単独)'!O27</f>
        <v>#REF!</v>
      </c>
      <c r="P27" s="129" t="e">
        <f>乳!#REF!+'乳 (ﾏﾝﾓ単独)'!P27</f>
        <v>#REF!</v>
      </c>
      <c r="Q27" s="130" t="e">
        <f>乳!#REF!+'乳 (ﾏﾝﾓ単独)'!Q27</f>
        <v>#REF!</v>
      </c>
      <c r="R27" s="131" t="e">
        <f>乳!P16+'乳 (ﾏﾝﾓ単独)'!R27</f>
        <v>#REF!</v>
      </c>
      <c r="S27" s="132" t="e">
        <f>乳!Q16+'乳 (ﾏﾝﾓ単独)'!S27</f>
        <v>#REF!</v>
      </c>
      <c r="T27" s="4" t="e">
        <f>乳!V16+'乳 (ﾏﾝﾓ単独)'!T27</f>
        <v>#REF!</v>
      </c>
      <c r="U27" s="133" t="e">
        <f>乳!W16+'乳 (ﾏﾝﾓ単独)'!U27</f>
        <v>#REF!</v>
      </c>
      <c r="V27" s="3" t="e">
        <f>乳!J16+'乳 (ﾏﾝﾓ単独)'!V27</f>
        <v>#REF!</v>
      </c>
      <c r="W27" s="4" t="e">
        <f>乳!K16+'乳 (ﾏﾝﾓ単独)'!W27</f>
        <v>#REF!</v>
      </c>
      <c r="X27" s="4" t="e">
        <f>乳!L16+'乳 (ﾏﾝﾓ単独)'!X27</f>
        <v>#REF!</v>
      </c>
      <c r="Y27" s="4" t="e">
        <f>乳!M16+'乳 (ﾏﾝﾓ単独)'!Y27</f>
        <v>#REF!</v>
      </c>
      <c r="Z27" s="4" t="e">
        <f>乳!N16+'乳 (ﾏﾝﾓ単独)'!Z27</f>
        <v>#REF!</v>
      </c>
      <c r="AA27" s="4" t="e">
        <f>乳!O16+'乳 (ﾏﾝﾓ単独)'!AA27</f>
        <v>#REF!</v>
      </c>
      <c r="AB27" s="5" t="e">
        <f>乳!R16+'乳 (ﾏﾝﾓ単独)'!AB27</f>
        <v>#REF!</v>
      </c>
      <c r="AC27" s="5" t="e">
        <f>乳!S16+'乳 (ﾏﾝﾓ単独)'!AC27</f>
        <v>#REF!</v>
      </c>
      <c r="AD27" s="5" t="e">
        <f>乳!T16+'乳 (ﾏﾝﾓ単独)'!AD27</f>
        <v>#REF!</v>
      </c>
      <c r="AE27" s="2" t="e">
        <f>乳!U16+'乳 (ﾏﾝﾓ単独)'!AE27</f>
        <v>#REF!</v>
      </c>
      <c r="AF27" s="29" t="e">
        <f t="shared" si="0"/>
        <v>#REF!</v>
      </c>
      <c r="AG27" s="30" t="e">
        <f t="shared" si="2"/>
        <v>#REF!</v>
      </c>
      <c r="AH27" s="30" t="e">
        <f t="shared" si="3"/>
        <v>#REF!</v>
      </c>
      <c r="AI27" s="30" t="e">
        <f t="shared" si="4"/>
        <v>#REF!</v>
      </c>
      <c r="AJ27" s="30" t="e">
        <f t="shared" si="5"/>
        <v>#REF!</v>
      </c>
      <c r="AK27" s="31" t="e">
        <f t="shared" si="6"/>
        <v>#REF!</v>
      </c>
      <c r="AL27" s="22"/>
      <c r="AM27" s="122" t="e">
        <f t="shared" si="7"/>
        <v>#REF!</v>
      </c>
      <c r="AN27" s="122" t="e">
        <f t="shared" si="8"/>
        <v>#REF!</v>
      </c>
      <c r="AO27" s="122" t="e">
        <f t="shared" si="9"/>
        <v>#REF!</v>
      </c>
      <c r="AP27" s="122" t="e">
        <f t="shared" si="10"/>
        <v>#REF!</v>
      </c>
      <c r="AQ27" s="122" t="e">
        <f t="shared" si="11"/>
        <v>#REF!</v>
      </c>
    </row>
    <row r="28" spans="1:43" ht="20.149999999999999" customHeight="1" x14ac:dyDescent="0.2">
      <c r="A28" s="1">
        <v>18</v>
      </c>
      <c r="B28" s="82" t="s">
        <v>68</v>
      </c>
      <c r="C28" s="123" t="e">
        <f>乳!B26+'乳 (ﾏﾝﾓ単独)'!C28</f>
        <v>#REF!</v>
      </c>
      <c r="D28" s="124" t="e">
        <f>乳!#REF!+'乳 (ﾏﾝﾓ単独)'!D28</f>
        <v>#REF!</v>
      </c>
      <c r="E28" s="124" t="e">
        <f>乳!#REF!+'乳 (ﾏﾝﾓ単独)'!E28</f>
        <v>#REF!</v>
      </c>
      <c r="F28" s="125" t="e">
        <f>乳!#REF!+'乳 (ﾏﾝﾓ単独)'!F28</f>
        <v>#REF!</v>
      </c>
      <c r="G28" s="125" t="e">
        <f>乳!#REF!+'乳 (ﾏﾝﾓ単独)'!G28</f>
        <v>#REF!</v>
      </c>
      <c r="H28" s="125" t="e">
        <f>乳!#REF!+'乳 (ﾏﾝﾓ単独)'!H28</f>
        <v>#REF!</v>
      </c>
      <c r="I28" s="125" t="e">
        <f>乳!#REF!+'乳 (ﾏﾝﾓ単独)'!I28</f>
        <v>#REF!</v>
      </c>
      <c r="J28" s="171" t="e">
        <f>乳!#REF!+'乳 (ﾏﾝﾓ単独)'!J28</f>
        <v>#REF!</v>
      </c>
      <c r="K28" s="126" t="e">
        <f>乳!C26+'乳 (ﾏﾝﾓ単独)'!K28</f>
        <v>#REF!</v>
      </c>
      <c r="L28" s="127" t="e">
        <f t="shared" si="1"/>
        <v>#REF!</v>
      </c>
      <c r="M28" s="127" t="e">
        <f>乳!G26+'乳 (ﾏﾝﾓ単独)'!M28</f>
        <v>#REF!</v>
      </c>
      <c r="N28" s="127" t="e">
        <f>乳!H26+'乳 (ﾏﾝﾓ単独)'!N28</f>
        <v>#REF!</v>
      </c>
      <c r="O28" s="128" t="e">
        <f>乳!#REF!+'乳 (ﾏﾝﾓ単独)'!O28</f>
        <v>#REF!</v>
      </c>
      <c r="P28" s="129" t="e">
        <f>乳!#REF!+'乳 (ﾏﾝﾓ単独)'!P28</f>
        <v>#REF!</v>
      </c>
      <c r="Q28" s="130" t="e">
        <f>乳!#REF!+'乳 (ﾏﾝﾓ単独)'!Q28</f>
        <v>#REF!</v>
      </c>
      <c r="R28" s="131" t="e">
        <f>乳!P26+'乳 (ﾏﾝﾓ単独)'!R28</f>
        <v>#REF!</v>
      </c>
      <c r="S28" s="132" t="e">
        <f>乳!Q26+'乳 (ﾏﾝﾓ単独)'!S28</f>
        <v>#REF!</v>
      </c>
      <c r="T28" s="4" t="e">
        <f>乳!V26+'乳 (ﾏﾝﾓ単独)'!T28</f>
        <v>#REF!</v>
      </c>
      <c r="U28" s="133" t="e">
        <f>乳!W26+'乳 (ﾏﾝﾓ単独)'!U28</f>
        <v>#REF!</v>
      </c>
      <c r="V28" s="3" t="e">
        <f>乳!J26+'乳 (ﾏﾝﾓ単独)'!V28</f>
        <v>#REF!</v>
      </c>
      <c r="W28" s="4" t="e">
        <f>乳!K26+'乳 (ﾏﾝﾓ単独)'!W28</f>
        <v>#REF!</v>
      </c>
      <c r="X28" s="4" t="e">
        <f>乳!L26+'乳 (ﾏﾝﾓ単独)'!X28</f>
        <v>#REF!</v>
      </c>
      <c r="Y28" s="4" t="e">
        <f>乳!M26+'乳 (ﾏﾝﾓ単独)'!Y28</f>
        <v>#REF!</v>
      </c>
      <c r="Z28" s="4" t="e">
        <f>乳!N26+'乳 (ﾏﾝﾓ単独)'!Z28</f>
        <v>#REF!</v>
      </c>
      <c r="AA28" s="4" t="e">
        <f>乳!O26+'乳 (ﾏﾝﾓ単独)'!AA28</f>
        <v>#REF!</v>
      </c>
      <c r="AB28" s="5" t="e">
        <f>乳!R26+'乳 (ﾏﾝﾓ単独)'!AB28</f>
        <v>#REF!</v>
      </c>
      <c r="AC28" s="5" t="e">
        <f>乳!S26+'乳 (ﾏﾝﾓ単独)'!AC28</f>
        <v>#REF!</v>
      </c>
      <c r="AD28" s="5" t="e">
        <f>乳!T26+'乳 (ﾏﾝﾓ単独)'!AD28</f>
        <v>#REF!</v>
      </c>
      <c r="AE28" s="2" t="e">
        <f>乳!U26+'乳 (ﾏﾝﾓ単独)'!AE28</f>
        <v>#REF!</v>
      </c>
      <c r="AF28" s="29" t="e">
        <f t="shared" si="0"/>
        <v>#REF!</v>
      </c>
      <c r="AG28" s="30" t="e">
        <f t="shared" si="2"/>
        <v>#REF!</v>
      </c>
      <c r="AH28" s="30" t="e">
        <f t="shared" si="3"/>
        <v>#REF!</v>
      </c>
      <c r="AI28" s="30" t="e">
        <f t="shared" si="4"/>
        <v>#REF!</v>
      </c>
      <c r="AJ28" s="30" t="e">
        <f t="shared" si="5"/>
        <v>#REF!</v>
      </c>
      <c r="AK28" s="31" t="e">
        <f t="shared" si="6"/>
        <v>#REF!</v>
      </c>
      <c r="AL28" s="22"/>
      <c r="AM28" s="122" t="e">
        <f t="shared" si="7"/>
        <v>#REF!</v>
      </c>
      <c r="AN28" s="122" t="e">
        <f t="shared" si="8"/>
        <v>#REF!</v>
      </c>
      <c r="AO28" s="122" t="e">
        <f t="shared" si="9"/>
        <v>#REF!</v>
      </c>
      <c r="AP28" s="122" t="e">
        <f t="shared" si="10"/>
        <v>#REF!</v>
      </c>
      <c r="AQ28" s="122" t="e">
        <f t="shared" si="11"/>
        <v>#REF!</v>
      </c>
    </row>
    <row r="29" spans="1:43" ht="20.149999999999999" customHeight="1" x14ac:dyDescent="0.2">
      <c r="A29" s="1">
        <v>19</v>
      </c>
      <c r="B29" s="82" t="s">
        <v>40</v>
      </c>
      <c r="C29" s="123" t="e">
        <f>乳!B27+'乳 (ﾏﾝﾓ単独)'!C29</f>
        <v>#REF!</v>
      </c>
      <c r="D29" s="124" t="e">
        <f>乳!#REF!+'乳 (ﾏﾝﾓ単独)'!D29</f>
        <v>#REF!</v>
      </c>
      <c r="E29" s="124" t="e">
        <f>乳!#REF!+'乳 (ﾏﾝﾓ単独)'!E29</f>
        <v>#REF!</v>
      </c>
      <c r="F29" s="125" t="e">
        <f>乳!#REF!+'乳 (ﾏﾝﾓ単独)'!F29</f>
        <v>#REF!</v>
      </c>
      <c r="G29" s="125" t="e">
        <f>乳!#REF!+'乳 (ﾏﾝﾓ単独)'!G29</f>
        <v>#REF!</v>
      </c>
      <c r="H29" s="125" t="e">
        <f>乳!#REF!+'乳 (ﾏﾝﾓ単独)'!H29</f>
        <v>#REF!</v>
      </c>
      <c r="I29" s="125" t="e">
        <f>乳!#REF!+'乳 (ﾏﾝﾓ単独)'!I29</f>
        <v>#REF!</v>
      </c>
      <c r="J29" s="171" t="e">
        <f>乳!#REF!+'乳 (ﾏﾝﾓ単独)'!J29</f>
        <v>#REF!</v>
      </c>
      <c r="K29" s="126" t="e">
        <f>乳!C27+'乳 (ﾏﾝﾓ単独)'!K29</f>
        <v>#REF!</v>
      </c>
      <c r="L29" s="127" t="e">
        <f t="shared" si="1"/>
        <v>#REF!</v>
      </c>
      <c r="M29" s="127" t="e">
        <f>乳!G27+'乳 (ﾏﾝﾓ単独)'!M29</f>
        <v>#REF!</v>
      </c>
      <c r="N29" s="127" t="e">
        <f>乳!H27+'乳 (ﾏﾝﾓ単独)'!N29</f>
        <v>#REF!</v>
      </c>
      <c r="O29" s="128" t="e">
        <f>乳!#REF!+'乳 (ﾏﾝﾓ単独)'!O29</f>
        <v>#REF!</v>
      </c>
      <c r="P29" s="129" t="e">
        <f>乳!#REF!+'乳 (ﾏﾝﾓ単独)'!P29</f>
        <v>#REF!</v>
      </c>
      <c r="Q29" s="130" t="e">
        <f>乳!#REF!+'乳 (ﾏﾝﾓ単独)'!Q29</f>
        <v>#REF!</v>
      </c>
      <c r="R29" s="131" t="e">
        <f>乳!P27+'乳 (ﾏﾝﾓ単独)'!R29</f>
        <v>#REF!</v>
      </c>
      <c r="S29" s="132" t="e">
        <f>乳!Q27+'乳 (ﾏﾝﾓ単独)'!S29</f>
        <v>#REF!</v>
      </c>
      <c r="T29" s="4" t="e">
        <f>乳!V27+'乳 (ﾏﾝﾓ単独)'!T29</f>
        <v>#REF!</v>
      </c>
      <c r="U29" s="133" t="e">
        <f>乳!W27+'乳 (ﾏﾝﾓ単独)'!U29</f>
        <v>#REF!</v>
      </c>
      <c r="V29" s="3" t="e">
        <f>乳!J27+'乳 (ﾏﾝﾓ単独)'!V29</f>
        <v>#REF!</v>
      </c>
      <c r="W29" s="4" t="e">
        <f>乳!K27+'乳 (ﾏﾝﾓ単独)'!W29</f>
        <v>#REF!</v>
      </c>
      <c r="X29" s="4" t="e">
        <f>乳!L27+'乳 (ﾏﾝﾓ単独)'!X29</f>
        <v>#REF!</v>
      </c>
      <c r="Y29" s="4" t="e">
        <f>乳!M27+'乳 (ﾏﾝﾓ単独)'!Y29</f>
        <v>#REF!</v>
      </c>
      <c r="Z29" s="4" t="e">
        <f>乳!N27+'乳 (ﾏﾝﾓ単独)'!Z29</f>
        <v>#REF!</v>
      </c>
      <c r="AA29" s="4" t="e">
        <f>乳!O27+'乳 (ﾏﾝﾓ単独)'!AA29</f>
        <v>#REF!</v>
      </c>
      <c r="AB29" s="5" t="e">
        <f>乳!R27+'乳 (ﾏﾝﾓ単独)'!AB29</f>
        <v>#REF!</v>
      </c>
      <c r="AC29" s="5" t="e">
        <f>乳!S27+'乳 (ﾏﾝﾓ単独)'!AC29</f>
        <v>#REF!</v>
      </c>
      <c r="AD29" s="5" t="e">
        <f>乳!T27+'乳 (ﾏﾝﾓ単独)'!AD29</f>
        <v>#REF!</v>
      </c>
      <c r="AE29" s="2" t="e">
        <f>乳!U27+'乳 (ﾏﾝﾓ単独)'!AE29</f>
        <v>#REF!</v>
      </c>
      <c r="AF29" s="29" t="e">
        <f t="shared" si="0"/>
        <v>#REF!</v>
      </c>
      <c r="AG29" s="30" t="e">
        <f t="shared" si="2"/>
        <v>#REF!</v>
      </c>
      <c r="AH29" s="30" t="e">
        <f t="shared" si="3"/>
        <v>#REF!</v>
      </c>
      <c r="AI29" s="30" t="e">
        <f t="shared" si="4"/>
        <v>#REF!</v>
      </c>
      <c r="AJ29" s="30" t="e">
        <f t="shared" si="5"/>
        <v>#REF!</v>
      </c>
      <c r="AK29" s="31" t="e">
        <f t="shared" si="6"/>
        <v>#REF!</v>
      </c>
      <c r="AL29" s="22"/>
      <c r="AM29" s="122" t="e">
        <f t="shared" si="7"/>
        <v>#REF!</v>
      </c>
      <c r="AN29" s="122" t="e">
        <f t="shared" si="8"/>
        <v>#REF!</v>
      </c>
      <c r="AO29" s="122" t="e">
        <f t="shared" si="9"/>
        <v>#REF!</v>
      </c>
      <c r="AP29" s="122" t="e">
        <f t="shared" si="10"/>
        <v>#REF!</v>
      </c>
      <c r="AQ29" s="122" t="e">
        <f t="shared" si="11"/>
        <v>#REF!</v>
      </c>
    </row>
    <row r="30" spans="1:43" ht="20.149999999999999" customHeight="1" x14ac:dyDescent="0.2">
      <c r="A30" s="1">
        <v>20</v>
      </c>
      <c r="B30" s="82" t="s">
        <v>41</v>
      </c>
      <c r="C30" s="123" t="e">
        <f>乳!B10+'乳 (ﾏﾝﾓ単独)'!C30</f>
        <v>#REF!</v>
      </c>
      <c r="D30" s="124" t="e">
        <f>乳!#REF!+'乳 (ﾏﾝﾓ単独)'!D30</f>
        <v>#REF!</v>
      </c>
      <c r="E30" s="124" t="e">
        <f>乳!#REF!+'乳 (ﾏﾝﾓ単独)'!E30</f>
        <v>#REF!</v>
      </c>
      <c r="F30" s="125" t="e">
        <f>乳!#REF!+'乳 (ﾏﾝﾓ単独)'!F30</f>
        <v>#REF!</v>
      </c>
      <c r="G30" s="125" t="e">
        <f>乳!#REF!+'乳 (ﾏﾝﾓ単独)'!G30</f>
        <v>#REF!</v>
      </c>
      <c r="H30" s="125" t="e">
        <f>乳!#REF!+'乳 (ﾏﾝﾓ単独)'!H30</f>
        <v>#REF!</v>
      </c>
      <c r="I30" s="125" t="e">
        <f>乳!#REF!+'乳 (ﾏﾝﾓ単独)'!I30</f>
        <v>#REF!</v>
      </c>
      <c r="J30" s="171" t="e">
        <f>乳!#REF!+'乳 (ﾏﾝﾓ単独)'!J30</f>
        <v>#REF!</v>
      </c>
      <c r="K30" s="126" t="e">
        <f>乳!C10+'乳 (ﾏﾝﾓ単独)'!K30</f>
        <v>#REF!</v>
      </c>
      <c r="L30" s="127" t="e">
        <f t="shared" si="1"/>
        <v>#REF!</v>
      </c>
      <c r="M30" s="127" t="e">
        <f>乳!G10+'乳 (ﾏﾝﾓ単独)'!M30</f>
        <v>#REF!</v>
      </c>
      <c r="N30" s="127" t="e">
        <f>乳!H10+'乳 (ﾏﾝﾓ単独)'!N30</f>
        <v>#REF!</v>
      </c>
      <c r="O30" s="128" t="e">
        <f>乳!#REF!+'乳 (ﾏﾝﾓ単独)'!O30</f>
        <v>#REF!</v>
      </c>
      <c r="P30" s="129" t="e">
        <f>乳!#REF!+'乳 (ﾏﾝﾓ単独)'!P30</f>
        <v>#REF!</v>
      </c>
      <c r="Q30" s="130" t="e">
        <f>乳!#REF!+'乳 (ﾏﾝﾓ単独)'!Q30</f>
        <v>#REF!</v>
      </c>
      <c r="R30" s="131" t="e">
        <f>乳!P10+'乳 (ﾏﾝﾓ単独)'!R30</f>
        <v>#REF!</v>
      </c>
      <c r="S30" s="132" t="e">
        <f>乳!Q10+'乳 (ﾏﾝﾓ単独)'!S30</f>
        <v>#REF!</v>
      </c>
      <c r="T30" s="4" t="e">
        <f>乳!V10+'乳 (ﾏﾝﾓ単独)'!T30</f>
        <v>#REF!</v>
      </c>
      <c r="U30" s="133" t="e">
        <f>乳!W10+'乳 (ﾏﾝﾓ単独)'!U30</f>
        <v>#REF!</v>
      </c>
      <c r="V30" s="3" t="e">
        <f>乳!J10+'乳 (ﾏﾝﾓ単独)'!V30</f>
        <v>#REF!</v>
      </c>
      <c r="W30" s="4" t="e">
        <f>乳!K10+'乳 (ﾏﾝﾓ単独)'!W30</f>
        <v>#REF!</v>
      </c>
      <c r="X30" s="4" t="e">
        <f>乳!L10+'乳 (ﾏﾝﾓ単独)'!X30</f>
        <v>#REF!</v>
      </c>
      <c r="Y30" s="4" t="e">
        <f>乳!M10+'乳 (ﾏﾝﾓ単独)'!Y30</f>
        <v>#REF!</v>
      </c>
      <c r="Z30" s="4" t="e">
        <f>乳!N10+'乳 (ﾏﾝﾓ単独)'!Z30</f>
        <v>#REF!</v>
      </c>
      <c r="AA30" s="4" t="e">
        <f>乳!O10+'乳 (ﾏﾝﾓ単独)'!AA30</f>
        <v>#REF!</v>
      </c>
      <c r="AB30" s="5" t="e">
        <f>乳!R10+'乳 (ﾏﾝﾓ単独)'!AB30</f>
        <v>#REF!</v>
      </c>
      <c r="AC30" s="5" t="e">
        <f>乳!S10+'乳 (ﾏﾝﾓ単独)'!AC30</f>
        <v>#REF!</v>
      </c>
      <c r="AD30" s="5" t="e">
        <f>乳!T10+'乳 (ﾏﾝﾓ単独)'!AD30</f>
        <v>#REF!</v>
      </c>
      <c r="AE30" s="2" t="e">
        <f>乳!U10+'乳 (ﾏﾝﾓ単独)'!AE30</f>
        <v>#REF!</v>
      </c>
      <c r="AF30" s="29" t="e">
        <f t="shared" si="0"/>
        <v>#REF!</v>
      </c>
      <c r="AG30" s="30" t="e">
        <f t="shared" si="2"/>
        <v>#REF!</v>
      </c>
      <c r="AH30" s="30" t="e">
        <f t="shared" si="3"/>
        <v>#REF!</v>
      </c>
      <c r="AI30" s="30" t="e">
        <f t="shared" si="4"/>
        <v>#REF!</v>
      </c>
      <c r="AJ30" s="30" t="e">
        <f t="shared" si="5"/>
        <v>#REF!</v>
      </c>
      <c r="AK30" s="31" t="e">
        <f t="shared" si="6"/>
        <v>#REF!</v>
      </c>
      <c r="AL30" s="22"/>
      <c r="AM30" s="122" t="e">
        <f t="shared" si="7"/>
        <v>#REF!</v>
      </c>
      <c r="AN30" s="122" t="e">
        <f t="shared" si="8"/>
        <v>#REF!</v>
      </c>
      <c r="AO30" s="122" t="e">
        <f t="shared" si="9"/>
        <v>#REF!</v>
      </c>
      <c r="AP30" s="122" t="e">
        <f t="shared" si="10"/>
        <v>#REF!</v>
      </c>
      <c r="AQ30" s="122" t="e">
        <f t="shared" si="11"/>
        <v>#REF!</v>
      </c>
    </row>
    <row r="31" spans="1:43" ht="20.149999999999999" customHeight="1" x14ac:dyDescent="0.2">
      <c r="A31" s="1">
        <v>21</v>
      </c>
      <c r="B31" s="82" t="s">
        <v>42</v>
      </c>
      <c r="C31" s="123" t="e">
        <f>乳!B11+'乳 (ﾏﾝﾓ単独)'!C31</f>
        <v>#REF!</v>
      </c>
      <c r="D31" s="124" t="e">
        <f>乳!#REF!+'乳 (ﾏﾝﾓ単独)'!D31</f>
        <v>#REF!</v>
      </c>
      <c r="E31" s="124" t="e">
        <f>乳!#REF!+'乳 (ﾏﾝﾓ単独)'!E31</f>
        <v>#REF!</v>
      </c>
      <c r="F31" s="125" t="e">
        <f>乳!#REF!+'乳 (ﾏﾝﾓ単独)'!F31</f>
        <v>#REF!</v>
      </c>
      <c r="G31" s="125" t="e">
        <f>乳!#REF!+'乳 (ﾏﾝﾓ単独)'!G31</f>
        <v>#REF!</v>
      </c>
      <c r="H31" s="125" t="e">
        <f>乳!#REF!+'乳 (ﾏﾝﾓ単独)'!H31</f>
        <v>#REF!</v>
      </c>
      <c r="I31" s="125" t="e">
        <f>乳!#REF!+'乳 (ﾏﾝﾓ単独)'!I31</f>
        <v>#REF!</v>
      </c>
      <c r="J31" s="171" t="e">
        <f>乳!#REF!+'乳 (ﾏﾝﾓ単独)'!J31</f>
        <v>#REF!</v>
      </c>
      <c r="K31" s="126" t="e">
        <f>乳!C11+'乳 (ﾏﾝﾓ単独)'!K31</f>
        <v>#REF!</v>
      </c>
      <c r="L31" s="127" t="e">
        <f t="shared" si="1"/>
        <v>#REF!</v>
      </c>
      <c r="M31" s="127" t="e">
        <f>乳!G11+'乳 (ﾏﾝﾓ単独)'!M31</f>
        <v>#REF!</v>
      </c>
      <c r="N31" s="127" t="e">
        <f>乳!H11+'乳 (ﾏﾝﾓ単独)'!N31</f>
        <v>#REF!</v>
      </c>
      <c r="O31" s="128" t="e">
        <f>乳!#REF!+'乳 (ﾏﾝﾓ単独)'!O31</f>
        <v>#REF!</v>
      </c>
      <c r="P31" s="129" t="e">
        <f>乳!#REF!+'乳 (ﾏﾝﾓ単独)'!P31</f>
        <v>#REF!</v>
      </c>
      <c r="Q31" s="130" t="e">
        <f>乳!#REF!+'乳 (ﾏﾝﾓ単独)'!Q31</f>
        <v>#REF!</v>
      </c>
      <c r="R31" s="131" t="e">
        <f>乳!P11+'乳 (ﾏﾝﾓ単独)'!R31</f>
        <v>#REF!</v>
      </c>
      <c r="S31" s="132" t="e">
        <f>乳!Q11+'乳 (ﾏﾝﾓ単独)'!S31</f>
        <v>#REF!</v>
      </c>
      <c r="T31" s="4" t="e">
        <f>乳!V11+'乳 (ﾏﾝﾓ単独)'!T31</f>
        <v>#REF!</v>
      </c>
      <c r="U31" s="133" t="e">
        <f>乳!W11+'乳 (ﾏﾝﾓ単独)'!U31</f>
        <v>#REF!</v>
      </c>
      <c r="V31" s="3" t="e">
        <f>乳!J11+'乳 (ﾏﾝﾓ単独)'!V31</f>
        <v>#REF!</v>
      </c>
      <c r="W31" s="4" t="e">
        <f>乳!K11+'乳 (ﾏﾝﾓ単独)'!W31</f>
        <v>#REF!</v>
      </c>
      <c r="X31" s="4" t="e">
        <f>乳!L11+'乳 (ﾏﾝﾓ単独)'!X31</f>
        <v>#REF!</v>
      </c>
      <c r="Y31" s="4" t="e">
        <f>乳!M11+'乳 (ﾏﾝﾓ単独)'!Y31</f>
        <v>#REF!</v>
      </c>
      <c r="Z31" s="4" t="e">
        <f>乳!N11+'乳 (ﾏﾝﾓ単独)'!Z31</f>
        <v>#REF!</v>
      </c>
      <c r="AA31" s="4" t="e">
        <f>乳!O11+'乳 (ﾏﾝﾓ単独)'!AA31</f>
        <v>#REF!</v>
      </c>
      <c r="AB31" s="5" t="e">
        <f>乳!R11+'乳 (ﾏﾝﾓ単独)'!AB31</f>
        <v>#REF!</v>
      </c>
      <c r="AC31" s="5" t="e">
        <f>乳!S11+'乳 (ﾏﾝﾓ単独)'!AC31</f>
        <v>#REF!</v>
      </c>
      <c r="AD31" s="5" t="e">
        <f>乳!T11+'乳 (ﾏﾝﾓ単独)'!AD31</f>
        <v>#REF!</v>
      </c>
      <c r="AE31" s="2" t="e">
        <f>乳!U11+'乳 (ﾏﾝﾓ単独)'!AE31</f>
        <v>#REF!</v>
      </c>
      <c r="AF31" s="29" t="e">
        <f t="shared" si="0"/>
        <v>#REF!</v>
      </c>
      <c r="AG31" s="30" t="e">
        <f t="shared" si="2"/>
        <v>#REF!</v>
      </c>
      <c r="AH31" s="30" t="e">
        <f t="shared" si="3"/>
        <v>#REF!</v>
      </c>
      <c r="AI31" s="30" t="e">
        <f t="shared" si="4"/>
        <v>#REF!</v>
      </c>
      <c r="AJ31" s="30" t="e">
        <f t="shared" si="5"/>
        <v>#REF!</v>
      </c>
      <c r="AK31" s="31" t="e">
        <f t="shared" si="6"/>
        <v>#REF!</v>
      </c>
      <c r="AL31" s="22"/>
      <c r="AM31" s="122" t="e">
        <f t="shared" si="7"/>
        <v>#REF!</v>
      </c>
      <c r="AN31" s="122" t="e">
        <f t="shared" si="8"/>
        <v>#REF!</v>
      </c>
      <c r="AO31" s="122" t="e">
        <f t="shared" si="9"/>
        <v>#REF!</v>
      </c>
      <c r="AP31" s="122" t="e">
        <f t="shared" si="10"/>
        <v>#REF!</v>
      </c>
      <c r="AQ31" s="122" t="e">
        <f t="shared" si="11"/>
        <v>#REF!</v>
      </c>
    </row>
    <row r="32" spans="1:43" ht="20.149999999999999" customHeight="1" x14ac:dyDescent="0.2">
      <c r="A32" s="1">
        <v>22</v>
      </c>
      <c r="B32" s="82" t="s">
        <v>43</v>
      </c>
      <c r="C32" s="123" t="e">
        <f>乳!B19+'乳 (ﾏﾝﾓ単独)'!C32</f>
        <v>#REF!</v>
      </c>
      <c r="D32" s="124" t="e">
        <f>乳!#REF!+'乳 (ﾏﾝﾓ単独)'!D32</f>
        <v>#REF!</v>
      </c>
      <c r="E32" s="124" t="e">
        <f>乳!#REF!+'乳 (ﾏﾝﾓ単独)'!E32</f>
        <v>#REF!</v>
      </c>
      <c r="F32" s="125" t="e">
        <f>乳!#REF!+'乳 (ﾏﾝﾓ単独)'!F32</f>
        <v>#REF!</v>
      </c>
      <c r="G32" s="125" t="e">
        <f>乳!#REF!+'乳 (ﾏﾝﾓ単独)'!G32</f>
        <v>#REF!</v>
      </c>
      <c r="H32" s="125" t="e">
        <f>乳!#REF!+'乳 (ﾏﾝﾓ単独)'!H32</f>
        <v>#REF!</v>
      </c>
      <c r="I32" s="125" t="e">
        <f>乳!#REF!+'乳 (ﾏﾝﾓ単独)'!I32</f>
        <v>#REF!</v>
      </c>
      <c r="J32" s="171" t="e">
        <f>乳!#REF!+'乳 (ﾏﾝﾓ単独)'!J32</f>
        <v>#REF!</v>
      </c>
      <c r="K32" s="126" t="e">
        <f>乳!C19+'乳 (ﾏﾝﾓ単独)'!K32</f>
        <v>#REF!</v>
      </c>
      <c r="L32" s="127" t="e">
        <f t="shared" si="1"/>
        <v>#REF!</v>
      </c>
      <c r="M32" s="127" t="e">
        <f>乳!G19+'乳 (ﾏﾝﾓ単独)'!M32</f>
        <v>#REF!</v>
      </c>
      <c r="N32" s="127" t="e">
        <f>乳!H19+'乳 (ﾏﾝﾓ単独)'!N32</f>
        <v>#REF!</v>
      </c>
      <c r="O32" s="128" t="e">
        <f>乳!#REF!+'乳 (ﾏﾝﾓ単独)'!O32</f>
        <v>#REF!</v>
      </c>
      <c r="P32" s="129" t="e">
        <f>乳!#REF!+'乳 (ﾏﾝﾓ単独)'!P32</f>
        <v>#REF!</v>
      </c>
      <c r="Q32" s="130" t="e">
        <f>乳!#REF!+'乳 (ﾏﾝﾓ単独)'!Q32</f>
        <v>#REF!</v>
      </c>
      <c r="R32" s="131" t="e">
        <f>乳!P19+'乳 (ﾏﾝﾓ単独)'!R32</f>
        <v>#REF!</v>
      </c>
      <c r="S32" s="132" t="e">
        <f>乳!Q19+'乳 (ﾏﾝﾓ単独)'!S32</f>
        <v>#REF!</v>
      </c>
      <c r="T32" s="4" t="e">
        <f>乳!V19+'乳 (ﾏﾝﾓ単独)'!T32</f>
        <v>#REF!</v>
      </c>
      <c r="U32" s="133" t="e">
        <f>乳!W19+'乳 (ﾏﾝﾓ単独)'!U32</f>
        <v>#REF!</v>
      </c>
      <c r="V32" s="3" t="e">
        <f>乳!J19+'乳 (ﾏﾝﾓ単独)'!V32</f>
        <v>#REF!</v>
      </c>
      <c r="W32" s="4" t="e">
        <f>乳!K19+'乳 (ﾏﾝﾓ単独)'!W32</f>
        <v>#REF!</v>
      </c>
      <c r="X32" s="4" t="e">
        <f>乳!L19+'乳 (ﾏﾝﾓ単独)'!X32</f>
        <v>#REF!</v>
      </c>
      <c r="Y32" s="4" t="e">
        <f>乳!M19+'乳 (ﾏﾝﾓ単独)'!Y32</f>
        <v>#REF!</v>
      </c>
      <c r="Z32" s="4" t="e">
        <f>乳!N19+'乳 (ﾏﾝﾓ単独)'!Z32</f>
        <v>#REF!</v>
      </c>
      <c r="AA32" s="4" t="e">
        <f>乳!O19+'乳 (ﾏﾝﾓ単独)'!AA32</f>
        <v>#REF!</v>
      </c>
      <c r="AB32" s="5" t="e">
        <f>乳!R19+'乳 (ﾏﾝﾓ単独)'!AB32</f>
        <v>#REF!</v>
      </c>
      <c r="AC32" s="5" t="e">
        <f>乳!S19+'乳 (ﾏﾝﾓ単独)'!AC32</f>
        <v>#REF!</v>
      </c>
      <c r="AD32" s="5" t="e">
        <f>乳!T19+'乳 (ﾏﾝﾓ単独)'!AD32</f>
        <v>#REF!</v>
      </c>
      <c r="AE32" s="2" t="e">
        <f>乳!U19+'乳 (ﾏﾝﾓ単独)'!AE32</f>
        <v>#REF!</v>
      </c>
      <c r="AF32" s="29" t="e">
        <f t="shared" si="0"/>
        <v>#REF!</v>
      </c>
      <c r="AG32" s="30" t="e">
        <f t="shared" si="2"/>
        <v>#REF!</v>
      </c>
      <c r="AH32" s="30" t="e">
        <f t="shared" si="3"/>
        <v>#REF!</v>
      </c>
      <c r="AI32" s="30" t="e">
        <f t="shared" si="4"/>
        <v>#REF!</v>
      </c>
      <c r="AJ32" s="30" t="e">
        <f t="shared" si="5"/>
        <v>#REF!</v>
      </c>
      <c r="AK32" s="31" t="e">
        <f t="shared" si="6"/>
        <v>#REF!</v>
      </c>
      <c r="AL32" s="22"/>
      <c r="AM32" s="122" t="e">
        <f t="shared" si="7"/>
        <v>#REF!</v>
      </c>
      <c r="AN32" s="122" t="e">
        <f t="shared" si="8"/>
        <v>#REF!</v>
      </c>
      <c r="AO32" s="122" t="e">
        <f t="shared" si="9"/>
        <v>#REF!</v>
      </c>
      <c r="AP32" s="122" t="e">
        <f t="shared" si="10"/>
        <v>#REF!</v>
      </c>
      <c r="AQ32" s="122" t="e">
        <f t="shared" si="11"/>
        <v>#REF!</v>
      </c>
    </row>
    <row r="33" spans="1:43" ht="20.149999999999999" customHeight="1" x14ac:dyDescent="0.2">
      <c r="A33" s="1">
        <v>23</v>
      </c>
      <c r="B33" s="82" t="s">
        <v>44</v>
      </c>
      <c r="C33" s="123" t="e">
        <f>乳!B23+'乳 (ﾏﾝﾓ単独)'!C33</f>
        <v>#REF!</v>
      </c>
      <c r="D33" s="124" t="e">
        <f>乳!#REF!+'乳 (ﾏﾝﾓ単独)'!D33</f>
        <v>#REF!</v>
      </c>
      <c r="E33" s="124" t="e">
        <f>乳!#REF!+'乳 (ﾏﾝﾓ単独)'!E33</f>
        <v>#REF!</v>
      </c>
      <c r="F33" s="125" t="e">
        <f>乳!#REF!+'乳 (ﾏﾝﾓ単独)'!F33</f>
        <v>#REF!</v>
      </c>
      <c r="G33" s="125" t="e">
        <f>乳!#REF!+'乳 (ﾏﾝﾓ単独)'!G33</f>
        <v>#REF!</v>
      </c>
      <c r="H33" s="125" t="e">
        <f>乳!#REF!+'乳 (ﾏﾝﾓ単独)'!H33</f>
        <v>#REF!</v>
      </c>
      <c r="I33" s="125" t="e">
        <f>乳!#REF!+'乳 (ﾏﾝﾓ単独)'!I33</f>
        <v>#REF!</v>
      </c>
      <c r="J33" s="171" t="e">
        <f>乳!#REF!+'乳 (ﾏﾝﾓ単独)'!J33</f>
        <v>#REF!</v>
      </c>
      <c r="K33" s="126" t="e">
        <f>乳!C23+'乳 (ﾏﾝﾓ単独)'!K33</f>
        <v>#REF!</v>
      </c>
      <c r="L33" s="127" t="e">
        <f t="shared" si="1"/>
        <v>#REF!</v>
      </c>
      <c r="M33" s="127" t="e">
        <f>乳!G23+'乳 (ﾏﾝﾓ単独)'!M33</f>
        <v>#REF!</v>
      </c>
      <c r="N33" s="127" t="e">
        <f>乳!H23+'乳 (ﾏﾝﾓ単独)'!N33</f>
        <v>#REF!</v>
      </c>
      <c r="O33" s="128" t="e">
        <f>乳!#REF!+'乳 (ﾏﾝﾓ単独)'!O33</f>
        <v>#REF!</v>
      </c>
      <c r="P33" s="129" t="e">
        <f>乳!#REF!+'乳 (ﾏﾝﾓ単独)'!P33</f>
        <v>#REF!</v>
      </c>
      <c r="Q33" s="130" t="e">
        <f>乳!#REF!+'乳 (ﾏﾝﾓ単独)'!Q33</f>
        <v>#REF!</v>
      </c>
      <c r="R33" s="131" t="e">
        <f>乳!P23+'乳 (ﾏﾝﾓ単独)'!R33</f>
        <v>#REF!</v>
      </c>
      <c r="S33" s="132" t="e">
        <f>乳!Q23+'乳 (ﾏﾝﾓ単独)'!S33</f>
        <v>#REF!</v>
      </c>
      <c r="T33" s="4" t="e">
        <f>乳!V23+'乳 (ﾏﾝﾓ単独)'!T33</f>
        <v>#REF!</v>
      </c>
      <c r="U33" s="133" t="e">
        <f>乳!W23+'乳 (ﾏﾝﾓ単独)'!U33</f>
        <v>#REF!</v>
      </c>
      <c r="V33" s="3" t="e">
        <f>乳!J23+'乳 (ﾏﾝﾓ単独)'!V33</f>
        <v>#REF!</v>
      </c>
      <c r="W33" s="4" t="e">
        <f>乳!K23+'乳 (ﾏﾝﾓ単独)'!W33</f>
        <v>#REF!</v>
      </c>
      <c r="X33" s="4" t="e">
        <f>乳!L23+'乳 (ﾏﾝﾓ単独)'!X33</f>
        <v>#REF!</v>
      </c>
      <c r="Y33" s="4" t="e">
        <f>乳!M23+'乳 (ﾏﾝﾓ単独)'!Y33</f>
        <v>#REF!</v>
      </c>
      <c r="Z33" s="4" t="e">
        <f>乳!N23+'乳 (ﾏﾝﾓ単独)'!Z33</f>
        <v>#REF!</v>
      </c>
      <c r="AA33" s="4" t="e">
        <f>乳!O23+'乳 (ﾏﾝﾓ単独)'!AA33</f>
        <v>#REF!</v>
      </c>
      <c r="AB33" s="5" t="e">
        <f>乳!R23+'乳 (ﾏﾝﾓ単独)'!AB33</f>
        <v>#REF!</v>
      </c>
      <c r="AC33" s="5" t="e">
        <f>乳!S23+'乳 (ﾏﾝﾓ単独)'!AC33</f>
        <v>#REF!</v>
      </c>
      <c r="AD33" s="5" t="e">
        <f>乳!T23+'乳 (ﾏﾝﾓ単独)'!AD33</f>
        <v>#REF!</v>
      </c>
      <c r="AE33" s="2" t="e">
        <f>乳!U23+'乳 (ﾏﾝﾓ単独)'!AE33</f>
        <v>#REF!</v>
      </c>
      <c r="AF33" s="29" t="e">
        <f t="shared" si="0"/>
        <v>#REF!</v>
      </c>
      <c r="AG33" s="30" t="e">
        <f t="shared" si="2"/>
        <v>#REF!</v>
      </c>
      <c r="AH33" s="30" t="e">
        <f t="shared" si="3"/>
        <v>#REF!</v>
      </c>
      <c r="AI33" s="30" t="e">
        <f t="shared" si="4"/>
        <v>#REF!</v>
      </c>
      <c r="AJ33" s="30" t="e">
        <f t="shared" si="5"/>
        <v>#REF!</v>
      </c>
      <c r="AK33" s="31" t="e">
        <f t="shared" si="6"/>
        <v>#REF!</v>
      </c>
      <c r="AL33" s="22"/>
      <c r="AM33" s="122" t="e">
        <f t="shared" si="7"/>
        <v>#REF!</v>
      </c>
      <c r="AN33" s="122" t="e">
        <f t="shared" si="8"/>
        <v>#REF!</v>
      </c>
      <c r="AO33" s="122" t="e">
        <f t="shared" si="9"/>
        <v>#REF!</v>
      </c>
      <c r="AP33" s="122" t="e">
        <f t="shared" si="10"/>
        <v>#REF!</v>
      </c>
      <c r="AQ33" s="122" t="e">
        <f t="shared" si="11"/>
        <v>#REF!</v>
      </c>
    </row>
    <row r="34" spans="1:43" ht="20.149999999999999" customHeight="1" x14ac:dyDescent="0.2">
      <c r="A34" s="1">
        <v>24</v>
      </c>
      <c r="B34" s="82" t="s">
        <v>70</v>
      </c>
      <c r="C34" s="123" t="e">
        <f>乳!B28+'乳 (ﾏﾝﾓ単独)'!C34</f>
        <v>#REF!</v>
      </c>
      <c r="D34" s="124" t="e">
        <f>乳!#REF!+'乳 (ﾏﾝﾓ単独)'!D34</f>
        <v>#REF!</v>
      </c>
      <c r="E34" s="124" t="e">
        <f>乳!#REF!+'乳 (ﾏﾝﾓ単独)'!E34</f>
        <v>#REF!</v>
      </c>
      <c r="F34" s="125" t="e">
        <f>乳!#REF!+'乳 (ﾏﾝﾓ単独)'!F34</f>
        <v>#REF!</v>
      </c>
      <c r="G34" s="125" t="e">
        <f>乳!#REF!+'乳 (ﾏﾝﾓ単独)'!G34</f>
        <v>#REF!</v>
      </c>
      <c r="H34" s="125" t="e">
        <f>乳!#REF!+'乳 (ﾏﾝﾓ単独)'!H34</f>
        <v>#REF!</v>
      </c>
      <c r="I34" s="125" t="e">
        <f>乳!#REF!+'乳 (ﾏﾝﾓ単独)'!I34</f>
        <v>#REF!</v>
      </c>
      <c r="J34" s="171" t="e">
        <f>乳!#REF!+'乳 (ﾏﾝﾓ単独)'!J34</f>
        <v>#REF!</v>
      </c>
      <c r="K34" s="126" t="e">
        <f>乳!C28+'乳 (ﾏﾝﾓ単独)'!K34</f>
        <v>#REF!</v>
      </c>
      <c r="L34" s="127" t="e">
        <f t="shared" si="1"/>
        <v>#REF!</v>
      </c>
      <c r="M34" s="127" t="e">
        <f>乳!G28+'乳 (ﾏﾝﾓ単独)'!M34</f>
        <v>#REF!</v>
      </c>
      <c r="N34" s="127" t="e">
        <f>乳!H28+'乳 (ﾏﾝﾓ単独)'!N34</f>
        <v>#REF!</v>
      </c>
      <c r="O34" s="128" t="e">
        <f>乳!#REF!+'乳 (ﾏﾝﾓ単独)'!O34</f>
        <v>#REF!</v>
      </c>
      <c r="P34" s="129" t="e">
        <f>乳!#REF!+'乳 (ﾏﾝﾓ単独)'!P34</f>
        <v>#REF!</v>
      </c>
      <c r="Q34" s="130" t="e">
        <f>乳!#REF!+'乳 (ﾏﾝﾓ単独)'!Q34</f>
        <v>#REF!</v>
      </c>
      <c r="R34" s="131" t="e">
        <f>乳!P28+'乳 (ﾏﾝﾓ単独)'!R34</f>
        <v>#REF!</v>
      </c>
      <c r="S34" s="132" t="e">
        <f>乳!Q28+'乳 (ﾏﾝﾓ単独)'!S34</f>
        <v>#REF!</v>
      </c>
      <c r="T34" s="4" t="e">
        <f>乳!V28+'乳 (ﾏﾝﾓ単独)'!T34</f>
        <v>#REF!</v>
      </c>
      <c r="U34" s="133" t="e">
        <f>乳!W28+'乳 (ﾏﾝﾓ単独)'!U34</f>
        <v>#REF!</v>
      </c>
      <c r="V34" s="3" t="e">
        <f>乳!J28+'乳 (ﾏﾝﾓ単独)'!V34</f>
        <v>#REF!</v>
      </c>
      <c r="W34" s="4" t="e">
        <f>乳!K28+'乳 (ﾏﾝﾓ単独)'!W34</f>
        <v>#REF!</v>
      </c>
      <c r="X34" s="4" t="e">
        <f>乳!L28+'乳 (ﾏﾝﾓ単独)'!X34</f>
        <v>#REF!</v>
      </c>
      <c r="Y34" s="4" t="e">
        <f>乳!M28+'乳 (ﾏﾝﾓ単独)'!Y34</f>
        <v>#REF!</v>
      </c>
      <c r="Z34" s="4" t="e">
        <f>乳!N28+'乳 (ﾏﾝﾓ単独)'!Z34</f>
        <v>#REF!</v>
      </c>
      <c r="AA34" s="4" t="e">
        <f>乳!O28+'乳 (ﾏﾝﾓ単独)'!AA34</f>
        <v>#REF!</v>
      </c>
      <c r="AB34" s="5" t="e">
        <f>乳!R28+'乳 (ﾏﾝﾓ単独)'!AB34</f>
        <v>#REF!</v>
      </c>
      <c r="AC34" s="5" t="e">
        <f>乳!S28+'乳 (ﾏﾝﾓ単独)'!AC34</f>
        <v>#REF!</v>
      </c>
      <c r="AD34" s="5" t="e">
        <f>乳!T28+'乳 (ﾏﾝﾓ単独)'!AD34</f>
        <v>#REF!</v>
      </c>
      <c r="AE34" s="2" t="e">
        <f>乳!U28+'乳 (ﾏﾝﾓ単独)'!AE34</f>
        <v>#REF!</v>
      </c>
      <c r="AF34" s="29" t="e">
        <f t="shared" si="0"/>
        <v>#REF!</v>
      </c>
      <c r="AG34" s="30" t="e">
        <f t="shared" si="2"/>
        <v>#REF!</v>
      </c>
      <c r="AH34" s="30" t="e">
        <f t="shared" si="3"/>
        <v>#REF!</v>
      </c>
      <c r="AI34" s="30" t="e">
        <f t="shared" si="4"/>
        <v>#REF!</v>
      </c>
      <c r="AJ34" s="30" t="e">
        <f t="shared" si="5"/>
        <v>#REF!</v>
      </c>
      <c r="AK34" s="31" t="e">
        <f t="shared" si="6"/>
        <v>#REF!</v>
      </c>
      <c r="AL34" s="22"/>
      <c r="AM34" s="122" t="e">
        <f t="shared" si="7"/>
        <v>#REF!</v>
      </c>
      <c r="AN34" s="122" t="e">
        <f t="shared" si="8"/>
        <v>#REF!</v>
      </c>
      <c r="AO34" s="122" t="e">
        <f t="shared" si="9"/>
        <v>#REF!</v>
      </c>
      <c r="AP34" s="122" t="e">
        <f t="shared" si="10"/>
        <v>#REF!</v>
      </c>
      <c r="AQ34" s="122" t="e">
        <f t="shared" si="11"/>
        <v>#REF!</v>
      </c>
    </row>
    <row r="35" spans="1:43" ht="20.149999999999999" customHeight="1" x14ac:dyDescent="0.2">
      <c r="A35" s="1">
        <v>25</v>
      </c>
      <c r="B35" s="82" t="s">
        <v>45</v>
      </c>
      <c r="C35" s="123" t="e">
        <f>乳!B32+'乳 (ﾏﾝﾓ単独)'!C35</f>
        <v>#REF!</v>
      </c>
      <c r="D35" s="124" t="e">
        <f>乳!#REF!+'乳 (ﾏﾝﾓ単独)'!D35</f>
        <v>#REF!</v>
      </c>
      <c r="E35" s="124" t="e">
        <f>乳!#REF!+'乳 (ﾏﾝﾓ単独)'!E35</f>
        <v>#REF!</v>
      </c>
      <c r="F35" s="125" t="e">
        <f>乳!#REF!+'乳 (ﾏﾝﾓ単独)'!F35</f>
        <v>#REF!</v>
      </c>
      <c r="G35" s="125" t="e">
        <f>乳!#REF!+'乳 (ﾏﾝﾓ単独)'!G35</f>
        <v>#REF!</v>
      </c>
      <c r="H35" s="125" t="e">
        <f>乳!#REF!+'乳 (ﾏﾝﾓ単独)'!H35</f>
        <v>#REF!</v>
      </c>
      <c r="I35" s="125" t="e">
        <f>乳!#REF!+'乳 (ﾏﾝﾓ単独)'!I35</f>
        <v>#REF!</v>
      </c>
      <c r="J35" s="171" t="e">
        <f>乳!#REF!+'乳 (ﾏﾝﾓ単独)'!J35</f>
        <v>#REF!</v>
      </c>
      <c r="K35" s="126" t="e">
        <f>乳!C32+'乳 (ﾏﾝﾓ単独)'!K35</f>
        <v>#REF!</v>
      </c>
      <c r="L35" s="127" t="e">
        <f t="shared" si="1"/>
        <v>#REF!</v>
      </c>
      <c r="M35" s="127" t="e">
        <f>乳!G32+'乳 (ﾏﾝﾓ単独)'!M35</f>
        <v>#REF!</v>
      </c>
      <c r="N35" s="127" t="e">
        <f>乳!H32+'乳 (ﾏﾝﾓ単独)'!N35</f>
        <v>#REF!</v>
      </c>
      <c r="O35" s="128" t="e">
        <f>乳!#REF!+'乳 (ﾏﾝﾓ単独)'!O35</f>
        <v>#REF!</v>
      </c>
      <c r="P35" s="129" t="e">
        <f>乳!#REF!+'乳 (ﾏﾝﾓ単独)'!P35</f>
        <v>#REF!</v>
      </c>
      <c r="Q35" s="130" t="e">
        <f>乳!#REF!+'乳 (ﾏﾝﾓ単独)'!Q35</f>
        <v>#REF!</v>
      </c>
      <c r="R35" s="131" t="e">
        <f>乳!P32+'乳 (ﾏﾝﾓ単独)'!R35</f>
        <v>#REF!</v>
      </c>
      <c r="S35" s="132" t="e">
        <f>乳!Q32+'乳 (ﾏﾝﾓ単独)'!S35</f>
        <v>#REF!</v>
      </c>
      <c r="T35" s="4" t="e">
        <f>乳!V32+'乳 (ﾏﾝﾓ単独)'!T35</f>
        <v>#REF!</v>
      </c>
      <c r="U35" s="133" t="e">
        <f>乳!W32+'乳 (ﾏﾝﾓ単独)'!U35</f>
        <v>#REF!</v>
      </c>
      <c r="V35" s="3" t="e">
        <f>乳!J32+'乳 (ﾏﾝﾓ単独)'!V35</f>
        <v>#REF!</v>
      </c>
      <c r="W35" s="4" t="e">
        <f>乳!K32+'乳 (ﾏﾝﾓ単独)'!W35</f>
        <v>#REF!</v>
      </c>
      <c r="X35" s="4" t="e">
        <f>乳!L32+'乳 (ﾏﾝﾓ単独)'!X35</f>
        <v>#REF!</v>
      </c>
      <c r="Y35" s="4" t="e">
        <f>乳!M32+'乳 (ﾏﾝﾓ単独)'!Y35</f>
        <v>#REF!</v>
      </c>
      <c r="Z35" s="4" t="e">
        <f>乳!N32+'乳 (ﾏﾝﾓ単独)'!Z35</f>
        <v>#REF!</v>
      </c>
      <c r="AA35" s="4" t="e">
        <f>乳!O32+'乳 (ﾏﾝﾓ単独)'!AA35</f>
        <v>#REF!</v>
      </c>
      <c r="AB35" s="5" t="e">
        <f>乳!R32+'乳 (ﾏﾝﾓ単独)'!AB35</f>
        <v>#REF!</v>
      </c>
      <c r="AC35" s="5" t="e">
        <f>乳!S32+'乳 (ﾏﾝﾓ単独)'!AC35</f>
        <v>#REF!</v>
      </c>
      <c r="AD35" s="5" t="e">
        <f>乳!T32+'乳 (ﾏﾝﾓ単独)'!AD35</f>
        <v>#REF!</v>
      </c>
      <c r="AE35" s="2" t="e">
        <f>乳!U32+'乳 (ﾏﾝﾓ単独)'!AE35</f>
        <v>#REF!</v>
      </c>
      <c r="AF35" s="29" t="e">
        <f t="shared" si="0"/>
        <v>#REF!</v>
      </c>
      <c r="AG35" s="30" t="e">
        <f t="shared" si="2"/>
        <v>#REF!</v>
      </c>
      <c r="AH35" s="30" t="e">
        <f t="shared" si="3"/>
        <v>#REF!</v>
      </c>
      <c r="AI35" s="30" t="e">
        <f t="shared" si="4"/>
        <v>#REF!</v>
      </c>
      <c r="AJ35" s="30" t="e">
        <f t="shared" si="5"/>
        <v>#REF!</v>
      </c>
      <c r="AK35" s="31" t="e">
        <f t="shared" si="6"/>
        <v>#REF!</v>
      </c>
      <c r="AL35" s="22"/>
      <c r="AM35" s="122" t="e">
        <f t="shared" si="7"/>
        <v>#REF!</v>
      </c>
      <c r="AN35" s="122" t="e">
        <f t="shared" si="8"/>
        <v>#REF!</v>
      </c>
      <c r="AO35" s="122" t="e">
        <f t="shared" si="9"/>
        <v>#REF!</v>
      </c>
      <c r="AP35" s="122" t="e">
        <f t="shared" si="10"/>
        <v>#REF!</v>
      </c>
      <c r="AQ35" s="122" t="e">
        <f t="shared" si="11"/>
        <v>#REF!</v>
      </c>
    </row>
    <row r="36" spans="1:43" ht="20.149999999999999" customHeight="1" x14ac:dyDescent="0.2">
      <c r="A36" s="1">
        <v>26</v>
      </c>
      <c r="B36" s="82" t="s">
        <v>46</v>
      </c>
      <c r="C36" s="123" t="e">
        <f>乳!B36+'乳 (ﾏﾝﾓ単独)'!C36</f>
        <v>#REF!</v>
      </c>
      <c r="D36" s="124" t="e">
        <f>乳!#REF!+'乳 (ﾏﾝﾓ単独)'!D36</f>
        <v>#REF!</v>
      </c>
      <c r="E36" s="124" t="e">
        <f>乳!#REF!+'乳 (ﾏﾝﾓ単独)'!E36</f>
        <v>#REF!</v>
      </c>
      <c r="F36" s="125" t="e">
        <f>乳!#REF!+'乳 (ﾏﾝﾓ単独)'!F36</f>
        <v>#REF!</v>
      </c>
      <c r="G36" s="125" t="e">
        <f>乳!#REF!+'乳 (ﾏﾝﾓ単独)'!G36</f>
        <v>#REF!</v>
      </c>
      <c r="H36" s="125" t="e">
        <f>乳!#REF!+'乳 (ﾏﾝﾓ単独)'!H36</f>
        <v>#REF!</v>
      </c>
      <c r="I36" s="125" t="e">
        <f>乳!#REF!+'乳 (ﾏﾝﾓ単独)'!I36</f>
        <v>#REF!</v>
      </c>
      <c r="J36" s="171" t="e">
        <f>乳!#REF!+'乳 (ﾏﾝﾓ単独)'!J36</f>
        <v>#REF!</v>
      </c>
      <c r="K36" s="126" t="e">
        <f>乳!C36+'乳 (ﾏﾝﾓ単独)'!K36</f>
        <v>#REF!</v>
      </c>
      <c r="L36" s="127" t="e">
        <f t="shared" si="1"/>
        <v>#REF!</v>
      </c>
      <c r="M36" s="127" t="e">
        <f>乳!G36+'乳 (ﾏﾝﾓ単独)'!M36</f>
        <v>#REF!</v>
      </c>
      <c r="N36" s="127" t="e">
        <f>乳!H36+'乳 (ﾏﾝﾓ単独)'!N36</f>
        <v>#REF!</v>
      </c>
      <c r="O36" s="128" t="e">
        <f>乳!#REF!+'乳 (ﾏﾝﾓ単独)'!O36</f>
        <v>#REF!</v>
      </c>
      <c r="P36" s="129" t="e">
        <f>乳!#REF!+'乳 (ﾏﾝﾓ単独)'!P36</f>
        <v>#REF!</v>
      </c>
      <c r="Q36" s="130" t="e">
        <f>乳!#REF!+'乳 (ﾏﾝﾓ単独)'!Q36</f>
        <v>#REF!</v>
      </c>
      <c r="R36" s="131" t="e">
        <f>乳!P36+'乳 (ﾏﾝﾓ単独)'!R36</f>
        <v>#REF!</v>
      </c>
      <c r="S36" s="132" t="e">
        <f>乳!Q36+'乳 (ﾏﾝﾓ単独)'!S36</f>
        <v>#REF!</v>
      </c>
      <c r="T36" s="4" t="e">
        <f>乳!V36+'乳 (ﾏﾝﾓ単独)'!T36</f>
        <v>#REF!</v>
      </c>
      <c r="U36" s="133" t="e">
        <f>乳!W36+'乳 (ﾏﾝﾓ単独)'!U36</f>
        <v>#REF!</v>
      </c>
      <c r="V36" s="3" t="e">
        <f>乳!J36+'乳 (ﾏﾝﾓ単独)'!V36</f>
        <v>#REF!</v>
      </c>
      <c r="W36" s="4" t="e">
        <f>乳!K36+'乳 (ﾏﾝﾓ単独)'!W36</f>
        <v>#REF!</v>
      </c>
      <c r="X36" s="4" t="e">
        <f>乳!L36+'乳 (ﾏﾝﾓ単独)'!X36</f>
        <v>#REF!</v>
      </c>
      <c r="Y36" s="4" t="e">
        <f>乳!M36+'乳 (ﾏﾝﾓ単独)'!Y36</f>
        <v>#REF!</v>
      </c>
      <c r="Z36" s="4" t="e">
        <f>乳!N36+'乳 (ﾏﾝﾓ単独)'!Z36</f>
        <v>#REF!</v>
      </c>
      <c r="AA36" s="4" t="e">
        <f>乳!O36+'乳 (ﾏﾝﾓ単独)'!AA36</f>
        <v>#REF!</v>
      </c>
      <c r="AB36" s="5" t="e">
        <f>乳!R36+'乳 (ﾏﾝﾓ単独)'!AB36</f>
        <v>#REF!</v>
      </c>
      <c r="AC36" s="5" t="e">
        <f>乳!S36+'乳 (ﾏﾝﾓ単独)'!AC36</f>
        <v>#REF!</v>
      </c>
      <c r="AD36" s="5" t="e">
        <f>乳!T36+'乳 (ﾏﾝﾓ単独)'!AD36</f>
        <v>#REF!</v>
      </c>
      <c r="AE36" s="2" t="e">
        <f>乳!U36+'乳 (ﾏﾝﾓ単独)'!AE36</f>
        <v>#REF!</v>
      </c>
      <c r="AF36" s="29" t="e">
        <f t="shared" si="0"/>
        <v>#REF!</v>
      </c>
      <c r="AG36" s="30" t="e">
        <f t="shared" si="2"/>
        <v>#REF!</v>
      </c>
      <c r="AH36" s="30" t="e">
        <f t="shared" si="3"/>
        <v>#REF!</v>
      </c>
      <c r="AI36" s="30" t="e">
        <f t="shared" si="4"/>
        <v>#REF!</v>
      </c>
      <c r="AJ36" s="30" t="e">
        <f t="shared" si="5"/>
        <v>#REF!</v>
      </c>
      <c r="AK36" s="31" t="e">
        <f t="shared" si="6"/>
        <v>#REF!</v>
      </c>
      <c r="AL36" s="22"/>
      <c r="AM36" s="122" t="e">
        <f t="shared" si="7"/>
        <v>#REF!</v>
      </c>
      <c r="AN36" s="122" t="e">
        <f t="shared" si="8"/>
        <v>#REF!</v>
      </c>
      <c r="AO36" s="122" t="e">
        <f t="shared" si="9"/>
        <v>#REF!</v>
      </c>
      <c r="AP36" s="122" t="e">
        <f t="shared" si="10"/>
        <v>#REF!</v>
      </c>
      <c r="AQ36" s="122" t="e">
        <f t="shared" si="11"/>
        <v>#REF!</v>
      </c>
    </row>
    <row r="37" spans="1:43" ht="20.149999999999999" customHeight="1" x14ac:dyDescent="0.2">
      <c r="A37" s="1">
        <v>27</v>
      </c>
      <c r="B37" s="82" t="s">
        <v>47</v>
      </c>
      <c r="C37" s="123" t="e">
        <f>乳!B37+'乳 (ﾏﾝﾓ単独)'!C37</f>
        <v>#REF!</v>
      </c>
      <c r="D37" s="124" t="e">
        <f>乳!#REF!+'乳 (ﾏﾝﾓ単独)'!D37</f>
        <v>#REF!</v>
      </c>
      <c r="E37" s="124" t="e">
        <f>乳!#REF!+'乳 (ﾏﾝﾓ単独)'!E37</f>
        <v>#REF!</v>
      </c>
      <c r="F37" s="125" t="e">
        <f>乳!#REF!+'乳 (ﾏﾝﾓ単独)'!F37</f>
        <v>#REF!</v>
      </c>
      <c r="G37" s="125" t="e">
        <f>乳!#REF!+'乳 (ﾏﾝﾓ単独)'!G37</f>
        <v>#REF!</v>
      </c>
      <c r="H37" s="125" t="e">
        <f>乳!#REF!+'乳 (ﾏﾝﾓ単独)'!H37</f>
        <v>#REF!</v>
      </c>
      <c r="I37" s="125" t="e">
        <f>乳!#REF!+'乳 (ﾏﾝﾓ単独)'!I37</f>
        <v>#REF!</v>
      </c>
      <c r="J37" s="171" t="e">
        <f>乳!#REF!+'乳 (ﾏﾝﾓ単独)'!J37</f>
        <v>#REF!</v>
      </c>
      <c r="K37" s="126" t="e">
        <f>乳!C37+'乳 (ﾏﾝﾓ単独)'!K37</f>
        <v>#REF!</v>
      </c>
      <c r="L37" s="127" t="e">
        <f t="shared" si="1"/>
        <v>#REF!</v>
      </c>
      <c r="M37" s="127" t="e">
        <f>乳!G37+'乳 (ﾏﾝﾓ単独)'!M37</f>
        <v>#REF!</v>
      </c>
      <c r="N37" s="127" t="e">
        <f>乳!H37+'乳 (ﾏﾝﾓ単独)'!N37</f>
        <v>#REF!</v>
      </c>
      <c r="O37" s="128" t="e">
        <f>乳!#REF!+'乳 (ﾏﾝﾓ単独)'!O37</f>
        <v>#REF!</v>
      </c>
      <c r="P37" s="129" t="e">
        <f>乳!#REF!+'乳 (ﾏﾝﾓ単独)'!P37</f>
        <v>#REF!</v>
      </c>
      <c r="Q37" s="130" t="e">
        <f>乳!#REF!+'乳 (ﾏﾝﾓ単独)'!Q37</f>
        <v>#REF!</v>
      </c>
      <c r="R37" s="131" t="e">
        <f>乳!P37+'乳 (ﾏﾝﾓ単独)'!R37</f>
        <v>#REF!</v>
      </c>
      <c r="S37" s="132" t="e">
        <f>乳!Q37+'乳 (ﾏﾝﾓ単独)'!S37</f>
        <v>#REF!</v>
      </c>
      <c r="T37" s="4" t="e">
        <f>乳!V37+'乳 (ﾏﾝﾓ単独)'!T37</f>
        <v>#REF!</v>
      </c>
      <c r="U37" s="133" t="e">
        <f>乳!W37+'乳 (ﾏﾝﾓ単独)'!U37</f>
        <v>#REF!</v>
      </c>
      <c r="V37" s="3" t="e">
        <f>乳!J37+'乳 (ﾏﾝﾓ単独)'!V37</f>
        <v>#REF!</v>
      </c>
      <c r="W37" s="4" t="e">
        <f>乳!K37+'乳 (ﾏﾝﾓ単独)'!W37</f>
        <v>#REF!</v>
      </c>
      <c r="X37" s="4" t="e">
        <f>乳!L37+'乳 (ﾏﾝﾓ単独)'!X37</f>
        <v>#REF!</v>
      </c>
      <c r="Y37" s="4" t="e">
        <f>乳!M37+'乳 (ﾏﾝﾓ単独)'!Y37</f>
        <v>#REF!</v>
      </c>
      <c r="Z37" s="4" t="e">
        <f>乳!N37+'乳 (ﾏﾝﾓ単独)'!Z37</f>
        <v>#REF!</v>
      </c>
      <c r="AA37" s="4" t="e">
        <f>乳!O37+'乳 (ﾏﾝﾓ単独)'!AA37</f>
        <v>#REF!</v>
      </c>
      <c r="AB37" s="5" t="e">
        <f>乳!R37+'乳 (ﾏﾝﾓ単独)'!AB37</f>
        <v>#REF!</v>
      </c>
      <c r="AC37" s="5" t="e">
        <f>乳!S37+'乳 (ﾏﾝﾓ単独)'!AC37</f>
        <v>#REF!</v>
      </c>
      <c r="AD37" s="5" t="e">
        <f>乳!T37+'乳 (ﾏﾝﾓ単独)'!AD37</f>
        <v>#REF!</v>
      </c>
      <c r="AE37" s="2" t="e">
        <f>乳!U37+'乳 (ﾏﾝﾓ単独)'!AE37</f>
        <v>#REF!</v>
      </c>
      <c r="AF37" s="29" t="e">
        <f t="shared" si="0"/>
        <v>#REF!</v>
      </c>
      <c r="AG37" s="30" t="e">
        <f t="shared" si="2"/>
        <v>#REF!</v>
      </c>
      <c r="AH37" s="30" t="e">
        <f t="shared" si="3"/>
        <v>#REF!</v>
      </c>
      <c r="AI37" s="30" t="e">
        <f t="shared" si="4"/>
        <v>#REF!</v>
      </c>
      <c r="AJ37" s="30" t="e">
        <f t="shared" si="5"/>
        <v>#REF!</v>
      </c>
      <c r="AK37" s="31" t="e">
        <f t="shared" si="6"/>
        <v>#REF!</v>
      </c>
      <c r="AL37" s="22"/>
      <c r="AM37" s="122" t="e">
        <f t="shared" si="7"/>
        <v>#REF!</v>
      </c>
      <c r="AN37" s="122" t="e">
        <f t="shared" si="8"/>
        <v>#REF!</v>
      </c>
      <c r="AO37" s="122" t="e">
        <f t="shared" si="9"/>
        <v>#REF!</v>
      </c>
      <c r="AP37" s="122" t="e">
        <f t="shared" si="10"/>
        <v>#REF!</v>
      </c>
      <c r="AQ37" s="122" t="e">
        <f t="shared" si="11"/>
        <v>#REF!</v>
      </c>
    </row>
    <row r="38" spans="1:43" ht="20.149999999999999" customHeight="1" x14ac:dyDescent="0.2">
      <c r="A38" s="1">
        <v>28</v>
      </c>
      <c r="B38" s="82" t="s">
        <v>48</v>
      </c>
      <c r="C38" s="123" t="e">
        <f>乳!B38+'乳 (ﾏﾝﾓ単独)'!C38</f>
        <v>#REF!</v>
      </c>
      <c r="D38" s="124" t="e">
        <f>乳!#REF!+'乳 (ﾏﾝﾓ単独)'!D38</f>
        <v>#REF!</v>
      </c>
      <c r="E38" s="124" t="e">
        <f>乳!#REF!+'乳 (ﾏﾝﾓ単独)'!E38</f>
        <v>#REF!</v>
      </c>
      <c r="F38" s="125" t="e">
        <f>乳!#REF!+'乳 (ﾏﾝﾓ単独)'!F38</f>
        <v>#REF!</v>
      </c>
      <c r="G38" s="125" t="e">
        <f>乳!#REF!+'乳 (ﾏﾝﾓ単独)'!G38</f>
        <v>#REF!</v>
      </c>
      <c r="H38" s="125" t="e">
        <f>乳!#REF!+'乳 (ﾏﾝﾓ単独)'!H38</f>
        <v>#REF!</v>
      </c>
      <c r="I38" s="125" t="e">
        <f>乳!#REF!+'乳 (ﾏﾝﾓ単独)'!I38</f>
        <v>#REF!</v>
      </c>
      <c r="J38" s="171" t="e">
        <f>乳!#REF!+'乳 (ﾏﾝﾓ単独)'!J38</f>
        <v>#REF!</v>
      </c>
      <c r="K38" s="126" t="e">
        <f>乳!C38+'乳 (ﾏﾝﾓ単独)'!K38</f>
        <v>#REF!</v>
      </c>
      <c r="L38" s="127" t="e">
        <f t="shared" si="1"/>
        <v>#REF!</v>
      </c>
      <c r="M38" s="127" t="e">
        <f>乳!G38+'乳 (ﾏﾝﾓ単独)'!M38</f>
        <v>#REF!</v>
      </c>
      <c r="N38" s="127" t="e">
        <f>乳!H38+'乳 (ﾏﾝﾓ単独)'!N38</f>
        <v>#REF!</v>
      </c>
      <c r="O38" s="128" t="e">
        <f>乳!#REF!+'乳 (ﾏﾝﾓ単独)'!O38</f>
        <v>#REF!</v>
      </c>
      <c r="P38" s="129" t="e">
        <f>乳!#REF!+'乳 (ﾏﾝﾓ単独)'!P38</f>
        <v>#REF!</v>
      </c>
      <c r="Q38" s="130" t="e">
        <f>乳!#REF!+'乳 (ﾏﾝﾓ単独)'!Q38</f>
        <v>#REF!</v>
      </c>
      <c r="R38" s="131" t="e">
        <f>乳!P38+'乳 (ﾏﾝﾓ単独)'!R38</f>
        <v>#REF!</v>
      </c>
      <c r="S38" s="132" t="e">
        <f>乳!Q38+'乳 (ﾏﾝﾓ単独)'!S38</f>
        <v>#REF!</v>
      </c>
      <c r="T38" s="4" t="e">
        <f>乳!V38+'乳 (ﾏﾝﾓ単独)'!T38</f>
        <v>#REF!</v>
      </c>
      <c r="U38" s="133" t="e">
        <f>乳!W38+'乳 (ﾏﾝﾓ単独)'!U38</f>
        <v>#REF!</v>
      </c>
      <c r="V38" s="3" t="e">
        <f>乳!J38+'乳 (ﾏﾝﾓ単独)'!V38</f>
        <v>#REF!</v>
      </c>
      <c r="W38" s="4" t="e">
        <f>乳!K38+'乳 (ﾏﾝﾓ単独)'!W38</f>
        <v>#REF!</v>
      </c>
      <c r="X38" s="4" t="e">
        <f>乳!L38+'乳 (ﾏﾝﾓ単独)'!X38</f>
        <v>#REF!</v>
      </c>
      <c r="Y38" s="4" t="e">
        <f>乳!M38+'乳 (ﾏﾝﾓ単独)'!Y38</f>
        <v>#REF!</v>
      </c>
      <c r="Z38" s="4" t="e">
        <f>乳!N38+'乳 (ﾏﾝﾓ単独)'!Z38</f>
        <v>#REF!</v>
      </c>
      <c r="AA38" s="4" t="e">
        <f>乳!O38+'乳 (ﾏﾝﾓ単独)'!AA38</f>
        <v>#REF!</v>
      </c>
      <c r="AB38" s="5" t="e">
        <f>乳!R38+'乳 (ﾏﾝﾓ単独)'!AB38</f>
        <v>#REF!</v>
      </c>
      <c r="AC38" s="5" t="e">
        <f>乳!S38+'乳 (ﾏﾝﾓ単独)'!AC38</f>
        <v>#REF!</v>
      </c>
      <c r="AD38" s="5" t="e">
        <f>乳!T38+'乳 (ﾏﾝﾓ単独)'!AD38</f>
        <v>#REF!</v>
      </c>
      <c r="AE38" s="2" t="e">
        <f>乳!U38+'乳 (ﾏﾝﾓ単独)'!AE38</f>
        <v>#REF!</v>
      </c>
      <c r="AF38" s="29" t="e">
        <f t="shared" si="0"/>
        <v>#REF!</v>
      </c>
      <c r="AG38" s="30" t="e">
        <f t="shared" si="2"/>
        <v>#REF!</v>
      </c>
      <c r="AH38" s="30" t="e">
        <f t="shared" si="3"/>
        <v>#REF!</v>
      </c>
      <c r="AI38" s="30" t="e">
        <f t="shared" si="4"/>
        <v>#REF!</v>
      </c>
      <c r="AJ38" s="30" t="e">
        <f t="shared" si="5"/>
        <v>#REF!</v>
      </c>
      <c r="AK38" s="31" t="e">
        <f t="shared" si="6"/>
        <v>#REF!</v>
      </c>
      <c r="AL38" s="22"/>
      <c r="AM38" s="122" t="e">
        <f t="shared" si="7"/>
        <v>#REF!</v>
      </c>
      <c r="AN38" s="122" t="e">
        <f t="shared" si="8"/>
        <v>#REF!</v>
      </c>
      <c r="AO38" s="122" t="e">
        <f t="shared" si="9"/>
        <v>#REF!</v>
      </c>
      <c r="AP38" s="122" t="e">
        <f t="shared" si="10"/>
        <v>#REF!</v>
      </c>
      <c r="AQ38" s="122" t="e">
        <f t="shared" si="11"/>
        <v>#REF!</v>
      </c>
    </row>
    <row r="39" spans="1:43" ht="20.149999999999999" customHeight="1" x14ac:dyDescent="0.2">
      <c r="A39" s="1">
        <v>29</v>
      </c>
      <c r="B39" s="82" t="s">
        <v>49</v>
      </c>
      <c r="C39" s="123" t="e">
        <f>乳!B39+'乳 (ﾏﾝﾓ単独)'!C39</f>
        <v>#REF!</v>
      </c>
      <c r="D39" s="124" t="e">
        <f>乳!#REF!+'乳 (ﾏﾝﾓ単独)'!D39</f>
        <v>#REF!</v>
      </c>
      <c r="E39" s="124" t="e">
        <f>乳!#REF!+'乳 (ﾏﾝﾓ単独)'!E39</f>
        <v>#REF!</v>
      </c>
      <c r="F39" s="125" t="e">
        <f>乳!#REF!+'乳 (ﾏﾝﾓ単独)'!F39</f>
        <v>#REF!</v>
      </c>
      <c r="G39" s="125" t="e">
        <f>乳!#REF!+'乳 (ﾏﾝﾓ単独)'!G39</f>
        <v>#REF!</v>
      </c>
      <c r="H39" s="125" t="e">
        <f>乳!#REF!+'乳 (ﾏﾝﾓ単独)'!H39</f>
        <v>#REF!</v>
      </c>
      <c r="I39" s="125" t="e">
        <f>乳!#REF!+'乳 (ﾏﾝﾓ単独)'!I39</f>
        <v>#REF!</v>
      </c>
      <c r="J39" s="171" t="e">
        <f>乳!#REF!+'乳 (ﾏﾝﾓ単独)'!J39</f>
        <v>#REF!</v>
      </c>
      <c r="K39" s="126" t="e">
        <f>乳!C39+'乳 (ﾏﾝﾓ単独)'!K39</f>
        <v>#REF!</v>
      </c>
      <c r="L39" s="127" t="e">
        <f t="shared" si="1"/>
        <v>#REF!</v>
      </c>
      <c r="M39" s="127" t="e">
        <f>乳!G39+'乳 (ﾏﾝﾓ単独)'!M39</f>
        <v>#REF!</v>
      </c>
      <c r="N39" s="127" t="e">
        <f>乳!H39+'乳 (ﾏﾝﾓ単独)'!N39</f>
        <v>#REF!</v>
      </c>
      <c r="O39" s="128" t="e">
        <f>乳!#REF!+'乳 (ﾏﾝﾓ単独)'!O39</f>
        <v>#REF!</v>
      </c>
      <c r="P39" s="129" t="e">
        <f>乳!#REF!+'乳 (ﾏﾝﾓ単独)'!P39</f>
        <v>#REF!</v>
      </c>
      <c r="Q39" s="130" t="e">
        <f>乳!#REF!+'乳 (ﾏﾝﾓ単独)'!Q39</f>
        <v>#REF!</v>
      </c>
      <c r="R39" s="131" t="e">
        <f>乳!P39+'乳 (ﾏﾝﾓ単独)'!R39</f>
        <v>#REF!</v>
      </c>
      <c r="S39" s="132" t="e">
        <f>乳!Q39+'乳 (ﾏﾝﾓ単独)'!S39</f>
        <v>#REF!</v>
      </c>
      <c r="T39" s="4" t="e">
        <f>乳!V39+'乳 (ﾏﾝﾓ単独)'!T39</f>
        <v>#REF!</v>
      </c>
      <c r="U39" s="133" t="e">
        <f>乳!W39+'乳 (ﾏﾝﾓ単独)'!U39</f>
        <v>#REF!</v>
      </c>
      <c r="V39" s="3" t="e">
        <f>乳!J39+'乳 (ﾏﾝﾓ単独)'!V39</f>
        <v>#REF!</v>
      </c>
      <c r="W39" s="4" t="e">
        <f>乳!K39+'乳 (ﾏﾝﾓ単独)'!W39</f>
        <v>#REF!</v>
      </c>
      <c r="X39" s="4" t="e">
        <f>乳!L39+'乳 (ﾏﾝﾓ単独)'!X39</f>
        <v>#REF!</v>
      </c>
      <c r="Y39" s="4" t="e">
        <f>乳!M39+'乳 (ﾏﾝﾓ単独)'!Y39</f>
        <v>#REF!</v>
      </c>
      <c r="Z39" s="4" t="e">
        <f>乳!N39+'乳 (ﾏﾝﾓ単独)'!Z39</f>
        <v>#REF!</v>
      </c>
      <c r="AA39" s="4" t="e">
        <f>乳!O39+'乳 (ﾏﾝﾓ単独)'!AA39</f>
        <v>#REF!</v>
      </c>
      <c r="AB39" s="5" t="e">
        <f>乳!R39+'乳 (ﾏﾝﾓ単独)'!AB39</f>
        <v>#REF!</v>
      </c>
      <c r="AC39" s="5" t="e">
        <f>乳!S39+'乳 (ﾏﾝﾓ単独)'!AC39</f>
        <v>#REF!</v>
      </c>
      <c r="AD39" s="5" t="e">
        <f>乳!T39+'乳 (ﾏﾝﾓ単独)'!AD39</f>
        <v>#REF!</v>
      </c>
      <c r="AE39" s="2" t="e">
        <f>乳!U39+'乳 (ﾏﾝﾓ単独)'!AE39</f>
        <v>#REF!</v>
      </c>
      <c r="AF39" s="29" t="e">
        <f t="shared" si="0"/>
        <v>#REF!</v>
      </c>
      <c r="AG39" s="30" t="e">
        <f t="shared" si="2"/>
        <v>#REF!</v>
      </c>
      <c r="AH39" s="30" t="e">
        <f t="shared" si="3"/>
        <v>#REF!</v>
      </c>
      <c r="AI39" s="30" t="e">
        <f t="shared" si="4"/>
        <v>#REF!</v>
      </c>
      <c r="AJ39" s="30" t="e">
        <f t="shared" si="5"/>
        <v>#REF!</v>
      </c>
      <c r="AK39" s="31" t="e">
        <f t="shared" si="6"/>
        <v>#REF!</v>
      </c>
      <c r="AL39" s="22"/>
      <c r="AM39" s="122" t="e">
        <f t="shared" si="7"/>
        <v>#REF!</v>
      </c>
      <c r="AN39" s="122" t="e">
        <f t="shared" si="8"/>
        <v>#REF!</v>
      </c>
      <c r="AO39" s="122" t="e">
        <f t="shared" si="9"/>
        <v>#REF!</v>
      </c>
      <c r="AP39" s="122" t="e">
        <f t="shared" si="10"/>
        <v>#REF!</v>
      </c>
      <c r="AQ39" s="122" t="e">
        <f t="shared" si="11"/>
        <v>#REF!</v>
      </c>
    </row>
    <row r="40" spans="1:43" ht="20.149999999999999" customHeight="1" x14ac:dyDescent="0.2">
      <c r="A40" s="1">
        <v>30</v>
      </c>
      <c r="B40" s="82" t="s">
        <v>50</v>
      </c>
      <c r="C40" s="123" t="e">
        <f>乳!B42+'乳 (ﾏﾝﾓ単独)'!C40</f>
        <v>#REF!</v>
      </c>
      <c r="D40" s="124" t="e">
        <f>乳!#REF!+'乳 (ﾏﾝﾓ単独)'!D40</f>
        <v>#REF!</v>
      </c>
      <c r="E40" s="124" t="e">
        <f>乳!#REF!+'乳 (ﾏﾝﾓ単独)'!E40</f>
        <v>#REF!</v>
      </c>
      <c r="F40" s="125" t="e">
        <f>乳!#REF!+'乳 (ﾏﾝﾓ単独)'!F40</f>
        <v>#REF!</v>
      </c>
      <c r="G40" s="125" t="e">
        <f>乳!#REF!+'乳 (ﾏﾝﾓ単独)'!G40</f>
        <v>#REF!</v>
      </c>
      <c r="H40" s="125" t="e">
        <f>乳!#REF!+'乳 (ﾏﾝﾓ単独)'!H40</f>
        <v>#REF!</v>
      </c>
      <c r="I40" s="125" t="e">
        <f>乳!#REF!+'乳 (ﾏﾝﾓ単独)'!I40</f>
        <v>#REF!</v>
      </c>
      <c r="J40" s="171" t="e">
        <f>乳!#REF!+'乳 (ﾏﾝﾓ単独)'!J40</f>
        <v>#REF!</v>
      </c>
      <c r="K40" s="126" t="e">
        <f>乳!C42+'乳 (ﾏﾝﾓ単独)'!K40</f>
        <v>#REF!</v>
      </c>
      <c r="L40" s="127" t="e">
        <f t="shared" si="1"/>
        <v>#REF!</v>
      </c>
      <c r="M40" s="127" t="e">
        <f>乳!G42+'乳 (ﾏﾝﾓ単独)'!M40</f>
        <v>#REF!</v>
      </c>
      <c r="N40" s="127" t="e">
        <f>乳!H42+'乳 (ﾏﾝﾓ単独)'!N40</f>
        <v>#REF!</v>
      </c>
      <c r="O40" s="128" t="e">
        <f>乳!#REF!+'乳 (ﾏﾝﾓ単独)'!O40</f>
        <v>#REF!</v>
      </c>
      <c r="P40" s="129" t="e">
        <f>乳!#REF!+'乳 (ﾏﾝﾓ単独)'!P40</f>
        <v>#REF!</v>
      </c>
      <c r="Q40" s="130" t="e">
        <f>乳!#REF!+'乳 (ﾏﾝﾓ単独)'!Q40</f>
        <v>#REF!</v>
      </c>
      <c r="R40" s="131" t="e">
        <f>乳!P42+'乳 (ﾏﾝﾓ単独)'!R40</f>
        <v>#REF!</v>
      </c>
      <c r="S40" s="132" t="e">
        <f>乳!Q42+'乳 (ﾏﾝﾓ単独)'!S40</f>
        <v>#REF!</v>
      </c>
      <c r="T40" s="4" t="e">
        <f>乳!V42+'乳 (ﾏﾝﾓ単独)'!T40</f>
        <v>#REF!</v>
      </c>
      <c r="U40" s="133" t="e">
        <f>乳!W42+'乳 (ﾏﾝﾓ単独)'!U40</f>
        <v>#REF!</v>
      </c>
      <c r="V40" s="3" t="e">
        <f>乳!J42+'乳 (ﾏﾝﾓ単独)'!V40</f>
        <v>#REF!</v>
      </c>
      <c r="W40" s="4" t="e">
        <f>乳!K42+'乳 (ﾏﾝﾓ単独)'!W40</f>
        <v>#REF!</v>
      </c>
      <c r="X40" s="4" t="e">
        <f>乳!L42+'乳 (ﾏﾝﾓ単独)'!X40</f>
        <v>#REF!</v>
      </c>
      <c r="Y40" s="4" t="e">
        <f>乳!M42+'乳 (ﾏﾝﾓ単独)'!Y40</f>
        <v>#REF!</v>
      </c>
      <c r="Z40" s="4" t="e">
        <f>乳!N42+'乳 (ﾏﾝﾓ単独)'!Z40</f>
        <v>#REF!</v>
      </c>
      <c r="AA40" s="4" t="e">
        <f>乳!O42+'乳 (ﾏﾝﾓ単独)'!AA40</f>
        <v>#REF!</v>
      </c>
      <c r="AB40" s="5" t="e">
        <f>乳!R42+'乳 (ﾏﾝﾓ単独)'!AB40</f>
        <v>#REF!</v>
      </c>
      <c r="AC40" s="5" t="e">
        <f>乳!S42+'乳 (ﾏﾝﾓ単独)'!AC40</f>
        <v>#REF!</v>
      </c>
      <c r="AD40" s="5" t="e">
        <f>乳!T42+'乳 (ﾏﾝﾓ単独)'!AD40</f>
        <v>#REF!</v>
      </c>
      <c r="AE40" s="2" t="e">
        <f>乳!U42+'乳 (ﾏﾝﾓ単独)'!AE40</f>
        <v>#REF!</v>
      </c>
      <c r="AF40" s="29" t="e">
        <f t="shared" si="0"/>
        <v>#REF!</v>
      </c>
      <c r="AG40" s="30" t="e">
        <f t="shared" si="2"/>
        <v>#REF!</v>
      </c>
      <c r="AH40" s="30" t="e">
        <f t="shared" si="3"/>
        <v>#REF!</v>
      </c>
      <c r="AI40" s="30" t="e">
        <f t="shared" si="4"/>
        <v>#REF!</v>
      </c>
      <c r="AJ40" s="30" t="e">
        <f t="shared" si="5"/>
        <v>#REF!</v>
      </c>
      <c r="AK40" s="31" t="e">
        <f t="shared" si="6"/>
        <v>#REF!</v>
      </c>
      <c r="AL40" s="22"/>
      <c r="AM40" s="122" t="e">
        <f t="shared" si="7"/>
        <v>#REF!</v>
      </c>
      <c r="AN40" s="122" t="e">
        <f t="shared" si="8"/>
        <v>#REF!</v>
      </c>
      <c r="AO40" s="122" t="e">
        <f t="shared" si="9"/>
        <v>#REF!</v>
      </c>
      <c r="AP40" s="122" t="e">
        <f t="shared" si="10"/>
        <v>#REF!</v>
      </c>
      <c r="AQ40" s="122" t="e">
        <f t="shared" si="11"/>
        <v>#REF!</v>
      </c>
    </row>
    <row r="41" spans="1:43" ht="20.149999999999999" customHeight="1" x14ac:dyDescent="0.2">
      <c r="A41" s="1">
        <v>31</v>
      </c>
      <c r="B41" s="82" t="s">
        <v>51</v>
      </c>
      <c r="C41" s="123" t="e">
        <f>乳!B43+'乳 (ﾏﾝﾓ単独)'!C41</f>
        <v>#REF!</v>
      </c>
      <c r="D41" s="124" t="e">
        <f>乳!#REF!+'乳 (ﾏﾝﾓ単独)'!D41</f>
        <v>#REF!</v>
      </c>
      <c r="E41" s="124" t="e">
        <f>乳!#REF!+'乳 (ﾏﾝﾓ単独)'!E41</f>
        <v>#REF!</v>
      </c>
      <c r="F41" s="125" t="e">
        <f>乳!#REF!+'乳 (ﾏﾝﾓ単独)'!F41</f>
        <v>#REF!</v>
      </c>
      <c r="G41" s="125" t="e">
        <f>乳!#REF!+'乳 (ﾏﾝﾓ単独)'!G41</f>
        <v>#REF!</v>
      </c>
      <c r="H41" s="125" t="e">
        <f>乳!#REF!+'乳 (ﾏﾝﾓ単独)'!H41</f>
        <v>#REF!</v>
      </c>
      <c r="I41" s="125" t="e">
        <f>乳!#REF!+'乳 (ﾏﾝﾓ単独)'!I41</f>
        <v>#REF!</v>
      </c>
      <c r="J41" s="171" t="e">
        <f>乳!#REF!+'乳 (ﾏﾝﾓ単独)'!J41</f>
        <v>#REF!</v>
      </c>
      <c r="K41" s="126" t="e">
        <f>乳!C43+'乳 (ﾏﾝﾓ単独)'!K41</f>
        <v>#REF!</v>
      </c>
      <c r="L41" s="127" t="e">
        <f t="shared" si="1"/>
        <v>#REF!</v>
      </c>
      <c r="M41" s="127" t="e">
        <f>乳!G43+'乳 (ﾏﾝﾓ単独)'!M41</f>
        <v>#REF!</v>
      </c>
      <c r="N41" s="127" t="e">
        <f>乳!H43+'乳 (ﾏﾝﾓ単独)'!N41</f>
        <v>#REF!</v>
      </c>
      <c r="O41" s="128" t="e">
        <f>乳!#REF!+'乳 (ﾏﾝﾓ単独)'!O41</f>
        <v>#REF!</v>
      </c>
      <c r="P41" s="129" t="e">
        <f>乳!#REF!+'乳 (ﾏﾝﾓ単独)'!P41</f>
        <v>#REF!</v>
      </c>
      <c r="Q41" s="130" t="e">
        <f>乳!#REF!+'乳 (ﾏﾝﾓ単独)'!Q41</f>
        <v>#REF!</v>
      </c>
      <c r="R41" s="131" t="e">
        <f>乳!P43+'乳 (ﾏﾝﾓ単独)'!R41</f>
        <v>#REF!</v>
      </c>
      <c r="S41" s="132" t="e">
        <f>乳!Q43+'乳 (ﾏﾝﾓ単独)'!S41</f>
        <v>#REF!</v>
      </c>
      <c r="T41" s="4" t="e">
        <f>乳!V43+'乳 (ﾏﾝﾓ単独)'!T41</f>
        <v>#REF!</v>
      </c>
      <c r="U41" s="133" t="e">
        <f>乳!W43+'乳 (ﾏﾝﾓ単独)'!U41</f>
        <v>#REF!</v>
      </c>
      <c r="V41" s="3" t="e">
        <f>乳!J43+'乳 (ﾏﾝﾓ単独)'!V41</f>
        <v>#REF!</v>
      </c>
      <c r="W41" s="4" t="e">
        <f>乳!K43+'乳 (ﾏﾝﾓ単独)'!W41</f>
        <v>#REF!</v>
      </c>
      <c r="X41" s="4" t="e">
        <f>乳!L43+'乳 (ﾏﾝﾓ単独)'!X41</f>
        <v>#REF!</v>
      </c>
      <c r="Y41" s="4" t="e">
        <f>乳!M43+'乳 (ﾏﾝﾓ単独)'!Y41</f>
        <v>#REF!</v>
      </c>
      <c r="Z41" s="4" t="e">
        <f>乳!N43+'乳 (ﾏﾝﾓ単独)'!Z41</f>
        <v>#REF!</v>
      </c>
      <c r="AA41" s="4" t="e">
        <f>乳!O43+'乳 (ﾏﾝﾓ単独)'!AA41</f>
        <v>#REF!</v>
      </c>
      <c r="AB41" s="5" t="e">
        <f>乳!R43+'乳 (ﾏﾝﾓ単独)'!AB41</f>
        <v>#REF!</v>
      </c>
      <c r="AC41" s="5" t="e">
        <f>乳!S43+'乳 (ﾏﾝﾓ単独)'!AC41</f>
        <v>#REF!</v>
      </c>
      <c r="AD41" s="5" t="e">
        <f>乳!T43+'乳 (ﾏﾝﾓ単独)'!AD41</f>
        <v>#REF!</v>
      </c>
      <c r="AE41" s="2" t="e">
        <f>乳!U43+'乳 (ﾏﾝﾓ単独)'!AE41</f>
        <v>#REF!</v>
      </c>
      <c r="AF41" s="29" t="e">
        <f t="shared" si="0"/>
        <v>#REF!</v>
      </c>
      <c r="AG41" s="30" t="e">
        <f t="shared" si="2"/>
        <v>#REF!</v>
      </c>
      <c r="AH41" s="30" t="e">
        <f t="shared" si="3"/>
        <v>#REF!</v>
      </c>
      <c r="AI41" s="30" t="e">
        <f t="shared" si="4"/>
        <v>#REF!</v>
      </c>
      <c r="AJ41" s="30" t="e">
        <f t="shared" si="5"/>
        <v>#REF!</v>
      </c>
      <c r="AK41" s="31" t="e">
        <f t="shared" si="6"/>
        <v>#REF!</v>
      </c>
      <c r="AL41" s="22"/>
      <c r="AM41" s="122" t="e">
        <f t="shared" si="7"/>
        <v>#REF!</v>
      </c>
      <c r="AN41" s="122" t="e">
        <f t="shared" si="8"/>
        <v>#REF!</v>
      </c>
      <c r="AO41" s="122" t="e">
        <f t="shared" si="9"/>
        <v>#REF!</v>
      </c>
      <c r="AP41" s="122" t="e">
        <f t="shared" si="10"/>
        <v>#REF!</v>
      </c>
      <c r="AQ41" s="122" t="e">
        <f t="shared" si="11"/>
        <v>#REF!</v>
      </c>
    </row>
    <row r="42" spans="1:43" ht="20.149999999999999" customHeight="1" x14ac:dyDescent="0.2">
      <c r="A42" s="1">
        <v>32</v>
      </c>
      <c r="B42" s="82" t="s">
        <v>52</v>
      </c>
      <c r="C42" s="123" t="e">
        <f>乳!B44+'乳 (ﾏﾝﾓ単独)'!C42</f>
        <v>#REF!</v>
      </c>
      <c r="D42" s="124" t="e">
        <f>乳!#REF!+'乳 (ﾏﾝﾓ単独)'!D42</f>
        <v>#REF!</v>
      </c>
      <c r="E42" s="124" t="e">
        <f>乳!#REF!+'乳 (ﾏﾝﾓ単独)'!E42</f>
        <v>#REF!</v>
      </c>
      <c r="F42" s="125" t="e">
        <f>乳!#REF!+'乳 (ﾏﾝﾓ単独)'!F42</f>
        <v>#REF!</v>
      </c>
      <c r="G42" s="125" t="e">
        <f>乳!#REF!+'乳 (ﾏﾝﾓ単独)'!G42</f>
        <v>#REF!</v>
      </c>
      <c r="H42" s="125" t="e">
        <f>乳!#REF!+'乳 (ﾏﾝﾓ単独)'!H42</f>
        <v>#REF!</v>
      </c>
      <c r="I42" s="125" t="e">
        <f>乳!#REF!+'乳 (ﾏﾝﾓ単独)'!I42</f>
        <v>#REF!</v>
      </c>
      <c r="J42" s="171" t="e">
        <f>乳!#REF!+'乳 (ﾏﾝﾓ単独)'!J42</f>
        <v>#REF!</v>
      </c>
      <c r="K42" s="126" t="e">
        <f>乳!C44+'乳 (ﾏﾝﾓ単独)'!K42</f>
        <v>#REF!</v>
      </c>
      <c r="L42" s="127" t="e">
        <f t="shared" si="1"/>
        <v>#REF!</v>
      </c>
      <c r="M42" s="127" t="e">
        <f>乳!G44+'乳 (ﾏﾝﾓ単独)'!M42</f>
        <v>#REF!</v>
      </c>
      <c r="N42" s="127" t="e">
        <f>乳!H44+'乳 (ﾏﾝﾓ単独)'!N42</f>
        <v>#REF!</v>
      </c>
      <c r="O42" s="128" t="e">
        <f>乳!#REF!+'乳 (ﾏﾝﾓ単独)'!O42</f>
        <v>#REF!</v>
      </c>
      <c r="P42" s="129" t="e">
        <f>乳!#REF!+'乳 (ﾏﾝﾓ単独)'!P42</f>
        <v>#REF!</v>
      </c>
      <c r="Q42" s="130" t="e">
        <f>乳!#REF!+'乳 (ﾏﾝﾓ単独)'!Q42</f>
        <v>#REF!</v>
      </c>
      <c r="R42" s="131" t="e">
        <f>乳!P44+'乳 (ﾏﾝﾓ単独)'!R42</f>
        <v>#REF!</v>
      </c>
      <c r="S42" s="132" t="e">
        <f>乳!Q44+'乳 (ﾏﾝﾓ単独)'!S42</f>
        <v>#REF!</v>
      </c>
      <c r="T42" s="4" t="e">
        <f>乳!V44+'乳 (ﾏﾝﾓ単独)'!T42</f>
        <v>#REF!</v>
      </c>
      <c r="U42" s="133" t="e">
        <f>乳!W44+'乳 (ﾏﾝﾓ単独)'!U42</f>
        <v>#REF!</v>
      </c>
      <c r="V42" s="3" t="e">
        <f>乳!J44+'乳 (ﾏﾝﾓ単独)'!V42</f>
        <v>#REF!</v>
      </c>
      <c r="W42" s="4" t="e">
        <f>乳!K44+'乳 (ﾏﾝﾓ単独)'!W42</f>
        <v>#REF!</v>
      </c>
      <c r="X42" s="4" t="e">
        <f>乳!L44+'乳 (ﾏﾝﾓ単独)'!X42</f>
        <v>#REF!</v>
      </c>
      <c r="Y42" s="4" t="e">
        <f>乳!M44+'乳 (ﾏﾝﾓ単独)'!Y42</f>
        <v>#REF!</v>
      </c>
      <c r="Z42" s="4" t="e">
        <f>乳!N44+'乳 (ﾏﾝﾓ単独)'!Z42</f>
        <v>#REF!</v>
      </c>
      <c r="AA42" s="4" t="e">
        <f>乳!O44+'乳 (ﾏﾝﾓ単独)'!AA42</f>
        <v>#REF!</v>
      </c>
      <c r="AB42" s="5" t="e">
        <f>乳!R44+'乳 (ﾏﾝﾓ単独)'!AB42</f>
        <v>#REF!</v>
      </c>
      <c r="AC42" s="5" t="e">
        <f>乳!S44+'乳 (ﾏﾝﾓ単独)'!AC42</f>
        <v>#REF!</v>
      </c>
      <c r="AD42" s="5" t="e">
        <f>乳!T44+'乳 (ﾏﾝﾓ単独)'!AD42</f>
        <v>#REF!</v>
      </c>
      <c r="AE42" s="2" t="e">
        <f>乳!U44+'乳 (ﾏﾝﾓ単独)'!AE42</f>
        <v>#REF!</v>
      </c>
      <c r="AF42" s="29" t="e">
        <f t="shared" si="0"/>
        <v>#REF!</v>
      </c>
      <c r="AG42" s="30" t="e">
        <f t="shared" si="2"/>
        <v>#REF!</v>
      </c>
      <c r="AH42" s="30" t="e">
        <f t="shared" si="3"/>
        <v>#REF!</v>
      </c>
      <c r="AI42" s="30" t="e">
        <f t="shared" si="4"/>
        <v>#REF!</v>
      </c>
      <c r="AJ42" s="30" t="e">
        <f t="shared" si="5"/>
        <v>#REF!</v>
      </c>
      <c r="AK42" s="31" t="e">
        <f t="shared" si="6"/>
        <v>#REF!</v>
      </c>
      <c r="AL42" s="22"/>
      <c r="AM42" s="122" t="e">
        <f t="shared" si="7"/>
        <v>#REF!</v>
      </c>
      <c r="AN42" s="122" t="e">
        <f t="shared" si="8"/>
        <v>#REF!</v>
      </c>
      <c r="AO42" s="122" t="e">
        <f t="shared" si="9"/>
        <v>#REF!</v>
      </c>
      <c r="AP42" s="122" t="e">
        <f t="shared" si="10"/>
        <v>#REF!</v>
      </c>
      <c r="AQ42" s="122" t="e">
        <f t="shared" si="11"/>
        <v>#REF!</v>
      </c>
    </row>
    <row r="43" spans="1:43" ht="20.149999999999999" customHeight="1" x14ac:dyDescent="0.2">
      <c r="A43" s="1">
        <v>33</v>
      </c>
      <c r="B43" s="82" t="s">
        <v>53</v>
      </c>
      <c r="C43" s="123" t="e">
        <f>乳!B47+'乳 (ﾏﾝﾓ単独)'!C43</f>
        <v>#REF!</v>
      </c>
      <c r="D43" s="124" t="e">
        <f>乳!#REF!+'乳 (ﾏﾝﾓ単独)'!D43</f>
        <v>#REF!</v>
      </c>
      <c r="E43" s="124" t="e">
        <f>乳!#REF!+'乳 (ﾏﾝﾓ単独)'!E43</f>
        <v>#REF!</v>
      </c>
      <c r="F43" s="125" t="e">
        <f>乳!#REF!+'乳 (ﾏﾝﾓ単独)'!F43</f>
        <v>#REF!</v>
      </c>
      <c r="G43" s="125" t="e">
        <f>乳!#REF!+'乳 (ﾏﾝﾓ単独)'!G43</f>
        <v>#REF!</v>
      </c>
      <c r="H43" s="125" t="e">
        <f>乳!#REF!+'乳 (ﾏﾝﾓ単独)'!H43</f>
        <v>#REF!</v>
      </c>
      <c r="I43" s="125" t="e">
        <f>乳!#REF!+'乳 (ﾏﾝﾓ単独)'!I43</f>
        <v>#REF!</v>
      </c>
      <c r="J43" s="171" t="e">
        <f>乳!#REF!+'乳 (ﾏﾝﾓ単独)'!J43</f>
        <v>#REF!</v>
      </c>
      <c r="K43" s="126" t="e">
        <f>乳!C47+'乳 (ﾏﾝﾓ単独)'!K43</f>
        <v>#REF!</v>
      </c>
      <c r="L43" s="127" t="e">
        <f t="shared" si="1"/>
        <v>#REF!</v>
      </c>
      <c r="M43" s="127" t="e">
        <f>乳!G47+'乳 (ﾏﾝﾓ単独)'!M43</f>
        <v>#REF!</v>
      </c>
      <c r="N43" s="127" t="e">
        <f>乳!H47+'乳 (ﾏﾝﾓ単独)'!N43</f>
        <v>#REF!</v>
      </c>
      <c r="O43" s="128" t="e">
        <f>乳!#REF!+'乳 (ﾏﾝﾓ単独)'!O43</f>
        <v>#REF!</v>
      </c>
      <c r="P43" s="129" t="e">
        <f>乳!#REF!+'乳 (ﾏﾝﾓ単独)'!P43</f>
        <v>#REF!</v>
      </c>
      <c r="Q43" s="130" t="e">
        <f>乳!#REF!+'乳 (ﾏﾝﾓ単独)'!Q43</f>
        <v>#REF!</v>
      </c>
      <c r="R43" s="131" t="e">
        <f>乳!P47+'乳 (ﾏﾝﾓ単独)'!R43</f>
        <v>#REF!</v>
      </c>
      <c r="S43" s="132" t="e">
        <f>乳!Q47+'乳 (ﾏﾝﾓ単独)'!S43</f>
        <v>#REF!</v>
      </c>
      <c r="T43" s="4" t="e">
        <f>乳!V47+'乳 (ﾏﾝﾓ単独)'!T43</f>
        <v>#REF!</v>
      </c>
      <c r="U43" s="133" t="e">
        <f>乳!W47+'乳 (ﾏﾝﾓ単独)'!U43</f>
        <v>#REF!</v>
      </c>
      <c r="V43" s="3" t="e">
        <f>乳!J47+'乳 (ﾏﾝﾓ単独)'!V43</f>
        <v>#REF!</v>
      </c>
      <c r="W43" s="4" t="e">
        <f>乳!K47+'乳 (ﾏﾝﾓ単独)'!W43</f>
        <v>#REF!</v>
      </c>
      <c r="X43" s="4" t="e">
        <f>乳!L47+'乳 (ﾏﾝﾓ単独)'!X43</f>
        <v>#REF!</v>
      </c>
      <c r="Y43" s="4" t="e">
        <f>乳!M47+'乳 (ﾏﾝﾓ単独)'!Y43</f>
        <v>#REF!</v>
      </c>
      <c r="Z43" s="4" t="e">
        <f>乳!N47+'乳 (ﾏﾝﾓ単独)'!Z43</f>
        <v>#REF!</v>
      </c>
      <c r="AA43" s="4" t="e">
        <f>乳!O47+'乳 (ﾏﾝﾓ単独)'!AA43</f>
        <v>#REF!</v>
      </c>
      <c r="AB43" s="5" t="e">
        <f>乳!R47+'乳 (ﾏﾝﾓ単独)'!AB43</f>
        <v>#REF!</v>
      </c>
      <c r="AC43" s="5" t="e">
        <f>乳!S47+'乳 (ﾏﾝﾓ単独)'!AC43</f>
        <v>#REF!</v>
      </c>
      <c r="AD43" s="5" t="e">
        <f>乳!T47+'乳 (ﾏﾝﾓ単独)'!AD43</f>
        <v>#REF!</v>
      </c>
      <c r="AE43" s="2" t="e">
        <f>乳!U47+'乳 (ﾏﾝﾓ単独)'!AE43</f>
        <v>#REF!</v>
      </c>
      <c r="AF43" s="29" t="e">
        <f t="shared" si="0"/>
        <v>#REF!</v>
      </c>
      <c r="AG43" s="30" t="e">
        <f t="shared" si="2"/>
        <v>#REF!</v>
      </c>
      <c r="AH43" s="30" t="e">
        <f t="shared" si="3"/>
        <v>#REF!</v>
      </c>
      <c r="AI43" s="30" t="e">
        <f t="shared" si="4"/>
        <v>#REF!</v>
      </c>
      <c r="AJ43" s="30" t="e">
        <f t="shared" si="5"/>
        <v>#REF!</v>
      </c>
      <c r="AK43" s="31" t="e">
        <f t="shared" si="6"/>
        <v>#REF!</v>
      </c>
      <c r="AL43" s="22"/>
      <c r="AM43" s="122" t="e">
        <f t="shared" si="7"/>
        <v>#REF!</v>
      </c>
      <c r="AN43" s="122" t="e">
        <f t="shared" si="8"/>
        <v>#REF!</v>
      </c>
      <c r="AO43" s="122" t="e">
        <f t="shared" si="9"/>
        <v>#REF!</v>
      </c>
      <c r="AP43" s="122" t="e">
        <f t="shared" si="10"/>
        <v>#REF!</v>
      </c>
      <c r="AQ43" s="122" t="e">
        <f t="shared" si="11"/>
        <v>#REF!</v>
      </c>
    </row>
    <row r="44" spans="1:43" ht="20.149999999999999" customHeight="1" x14ac:dyDescent="0.2">
      <c r="A44" s="1">
        <v>34</v>
      </c>
      <c r="B44" s="82" t="s">
        <v>54</v>
      </c>
      <c r="C44" s="123" t="e">
        <f>乳!B48+'乳 (ﾏﾝﾓ単独)'!C44</f>
        <v>#REF!</v>
      </c>
      <c r="D44" s="124" t="e">
        <f>乳!#REF!+'乳 (ﾏﾝﾓ単独)'!D44</f>
        <v>#REF!</v>
      </c>
      <c r="E44" s="124" t="e">
        <f>乳!#REF!+'乳 (ﾏﾝﾓ単独)'!E44</f>
        <v>#REF!</v>
      </c>
      <c r="F44" s="125" t="e">
        <f>乳!#REF!+'乳 (ﾏﾝﾓ単独)'!F44</f>
        <v>#REF!</v>
      </c>
      <c r="G44" s="125" t="e">
        <f>乳!#REF!+'乳 (ﾏﾝﾓ単独)'!G44</f>
        <v>#REF!</v>
      </c>
      <c r="H44" s="125" t="e">
        <f>乳!#REF!+'乳 (ﾏﾝﾓ単独)'!H44</f>
        <v>#REF!</v>
      </c>
      <c r="I44" s="125" t="e">
        <f>乳!#REF!+'乳 (ﾏﾝﾓ単独)'!I44</f>
        <v>#REF!</v>
      </c>
      <c r="J44" s="171" t="e">
        <f>乳!#REF!+'乳 (ﾏﾝﾓ単独)'!J44</f>
        <v>#REF!</v>
      </c>
      <c r="K44" s="126" t="e">
        <f>乳!C48+'乳 (ﾏﾝﾓ単独)'!K44</f>
        <v>#REF!</v>
      </c>
      <c r="L44" s="127" t="e">
        <f t="shared" si="1"/>
        <v>#REF!</v>
      </c>
      <c r="M44" s="127" t="e">
        <f>乳!G48+'乳 (ﾏﾝﾓ単独)'!M44</f>
        <v>#REF!</v>
      </c>
      <c r="N44" s="127" t="e">
        <f>乳!H48+'乳 (ﾏﾝﾓ単独)'!N44</f>
        <v>#REF!</v>
      </c>
      <c r="O44" s="128" t="e">
        <f>乳!#REF!+'乳 (ﾏﾝﾓ単独)'!O44</f>
        <v>#REF!</v>
      </c>
      <c r="P44" s="129" t="e">
        <f>乳!#REF!+'乳 (ﾏﾝﾓ単独)'!P44</f>
        <v>#REF!</v>
      </c>
      <c r="Q44" s="130" t="e">
        <f>乳!#REF!+'乳 (ﾏﾝﾓ単独)'!Q44</f>
        <v>#REF!</v>
      </c>
      <c r="R44" s="131" t="e">
        <f>乳!P48+'乳 (ﾏﾝﾓ単独)'!R44</f>
        <v>#REF!</v>
      </c>
      <c r="S44" s="132" t="e">
        <f>乳!Q48+'乳 (ﾏﾝﾓ単独)'!S44</f>
        <v>#REF!</v>
      </c>
      <c r="T44" s="4" t="e">
        <f>乳!V48+'乳 (ﾏﾝﾓ単独)'!T44</f>
        <v>#REF!</v>
      </c>
      <c r="U44" s="133" t="e">
        <f>乳!W48+'乳 (ﾏﾝﾓ単独)'!U44</f>
        <v>#REF!</v>
      </c>
      <c r="V44" s="3" t="e">
        <f>乳!J48+'乳 (ﾏﾝﾓ単独)'!V44</f>
        <v>#REF!</v>
      </c>
      <c r="W44" s="4" t="e">
        <f>乳!K48+'乳 (ﾏﾝﾓ単独)'!W44</f>
        <v>#REF!</v>
      </c>
      <c r="X44" s="4" t="e">
        <f>乳!L48+'乳 (ﾏﾝﾓ単独)'!X44</f>
        <v>#REF!</v>
      </c>
      <c r="Y44" s="4" t="e">
        <f>乳!M48+'乳 (ﾏﾝﾓ単独)'!Y44</f>
        <v>#REF!</v>
      </c>
      <c r="Z44" s="4" t="e">
        <f>乳!N48+'乳 (ﾏﾝﾓ単独)'!Z44</f>
        <v>#REF!</v>
      </c>
      <c r="AA44" s="4" t="e">
        <f>乳!O48+'乳 (ﾏﾝﾓ単独)'!AA44</f>
        <v>#REF!</v>
      </c>
      <c r="AB44" s="5" t="e">
        <f>乳!R48+'乳 (ﾏﾝﾓ単独)'!AB44</f>
        <v>#REF!</v>
      </c>
      <c r="AC44" s="5" t="e">
        <f>乳!S48+'乳 (ﾏﾝﾓ単独)'!AC44</f>
        <v>#REF!</v>
      </c>
      <c r="AD44" s="5" t="e">
        <f>乳!T48+'乳 (ﾏﾝﾓ単独)'!AD44</f>
        <v>#REF!</v>
      </c>
      <c r="AE44" s="2" t="e">
        <f>乳!U48+'乳 (ﾏﾝﾓ単独)'!AE44</f>
        <v>#REF!</v>
      </c>
      <c r="AF44" s="29" t="e">
        <f t="shared" si="0"/>
        <v>#REF!</v>
      </c>
      <c r="AG44" s="30" t="e">
        <f t="shared" si="2"/>
        <v>#REF!</v>
      </c>
      <c r="AH44" s="30" t="e">
        <f t="shared" si="3"/>
        <v>#REF!</v>
      </c>
      <c r="AI44" s="30" t="e">
        <f t="shared" si="4"/>
        <v>#REF!</v>
      </c>
      <c r="AJ44" s="30" t="e">
        <f t="shared" si="5"/>
        <v>#REF!</v>
      </c>
      <c r="AK44" s="31" t="e">
        <f t="shared" si="6"/>
        <v>#REF!</v>
      </c>
      <c r="AL44" s="22"/>
      <c r="AM44" s="122" t="e">
        <f t="shared" si="7"/>
        <v>#REF!</v>
      </c>
      <c r="AN44" s="122" t="e">
        <f t="shared" si="8"/>
        <v>#REF!</v>
      </c>
      <c r="AO44" s="122" t="e">
        <f t="shared" si="9"/>
        <v>#REF!</v>
      </c>
      <c r="AP44" s="122" t="e">
        <f t="shared" si="10"/>
        <v>#REF!</v>
      </c>
      <c r="AQ44" s="122" t="e">
        <f t="shared" si="11"/>
        <v>#REF!</v>
      </c>
    </row>
    <row r="45" spans="1:43" ht="20.149999999999999" customHeight="1" x14ac:dyDescent="0.2">
      <c r="A45" s="1">
        <v>35</v>
      </c>
      <c r="B45" s="82" t="s">
        <v>55</v>
      </c>
      <c r="C45" s="123" t="e">
        <f>乳!B49+'乳 (ﾏﾝﾓ単独)'!C45</f>
        <v>#REF!</v>
      </c>
      <c r="D45" s="124" t="e">
        <f>乳!#REF!+'乳 (ﾏﾝﾓ単独)'!D45</f>
        <v>#REF!</v>
      </c>
      <c r="E45" s="124" t="e">
        <f>乳!#REF!+'乳 (ﾏﾝﾓ単独)'!E45</f>
        <v>#REF!</v>
      </c>
      <c r="F45" s="125" t="e">
        <f>乳!#REF!+'乳 (ﾏﾝﾓ単独)'!F45</f>
        <v>#REF!</v>
      </c>
      <c r="G45" s="125" t="e">
        <f>乳!#REF!+'乳 (ﾏﾝﾓ単独)'!G45</f>
        <v>#REF!</v>
      </c>
      <c r="H45" s="125" t="e">
        <f>乳!#REF!+'乳 (ﾏﾝﾓ単独)'!H45</f>
        <v>#REF!</v>
      </c>
      <c r="I45" s="125" t="e">
        <f>乳!#REF!+'乳 (ﾏﾝﾓ単独)'!I45</f>
        <v>#REF!</v>
      </c>
      <c r="J45" s="171" t="e">
        <f>乳!#REF!+'乳 (ﾏﾝﾓ単独)'!J45</f>
        <v>#REF!</v>
      </c>
      <c r="K45" s="126" t="e">
        <f>乳!C49+'乳 (ﾏﾝﾓ単独)'!K45</f>
        <v>#REF!</v>
      </c>
      <c r="L45" s="127" t="e">
        <f t="shared" si="1"/>
        <v>#REF!</v>
      </c>
      <c r="M45" s="127" t="e">
        <f>乳!G49+'乳 (ﾏﾝﾓ単独)'!M45</f>
        <v>#REF!</v>
      </c>
      <c r="N45" s="127" t="e">
        <f>乳!H49+'乳 (ﾏﾝﾓ単独)'!N45</f>
        <v>#REF!</v>
      </c>
      <c r="O45" s="128" t="e">
        <f>乳!#REF!+'乳 (ﾏﾝﾓ単独)'!O45</f>
        <v>#REF!</v>
      </c>
      <c r="P45" s="129" t="e">
        <f>乳!#REF!+'乳 (ﾏﾝﾓ単独)'!P45</f>
        <v>#REF!</v>
      </c>
      <c r="Q45" s="130" t="e">
        <f>乳!#REF!+'乳 (ﾏﾝﾓ単独)'!Q45</f>
        <v>#REF!</v>
      </c>
      <c r="R45" s="131" t="e">
        <f>乳!P49+'乳 (ﾏﾝﾓ単独)'!R45</f>
        <v>#REF!</v>
      </c>
      <c r="S45" s="132" t="e">
        <f>乳!Q49+'乳 (ﾏﾝﾓ単独)'!S45</f>
        <v>#REF!</v>
      </c>
      <c r="T45" s="4" t="e">
        <f>乳!V49+'乳 (ﾏﾝﾓ単独)'!T45</f>
        <v>#REF!</v>
      </c>
      <c r="U45" s="133" t="e">
        <f>乳!W49+'乳 (ﾏﾝﾓ単独)'!U45</f>
        <v>#REF!</v>
      </c>
      <c r="V45" s="3" t="e">
        <f>乳!J49+'乳 (ﾏﾝﾓ単独)'!V45</f>
        <v>#REF!</v>
      </c>
      <c r="W45" s="4" t="e">
        <f>乳!K49+'乳 (ﾏﾝﾓ単独)'!W45</f>
        <v>#REF!</v>
      </c>
      <c r="X45" s="4" t="e">
        <f>乳!L49+'乳 (ﾏﾝﾓ単独)'!X45</f>
        <v>#REF!</v>
      </c>
      <c r="Y45" s="4" t="e">
        <f>乳!M49+'乳 (ﾏﾝﾓ単独)'!Y45</f>
        <v>#REF!</v>
      </c>
      <c r="Z45" s="4" t="e">
        <f>乳!N49+'乳 (ﾏﾝﾓ単独)'!Z45</f>
        <v>#REF!</v>
      </c>
      <c r="AA45" s="4" t="e">
        <f>乳!O49+'乳 (ﾏﾝﾓ単独)'!AA45</f>
        <v>#REF!</v>
      </c>
      <c r="AB45" s="5" t="e">
        <f>乳!R49+'乳 (ﾏﾝﾓ単独)'!AB45</f>
        <v>#REF!</v>
      </c>
      <c r="AC45" s="5" t="e">
        <f>乳!S49+'乳 (ﾏﾝﾓ単独)'!AC45</f>
        <v>#REF!</v>
      </c>
      <c r="AD45" s="5" t="e">
        <f>乳!T49+'乳 (ﾏﾝﾓ単独)'!AD45</f>
        <v>#REF!</v>
      </c>
      <c r="AE45" s="2" t="e">
        <f>乳!U49+'乳 (ﾏﾝﾓ単独)'!AE45</f>
        <v>#REF!</v>
      </c>
      <c r="AF45" s="29" t="e">
        <f t="shared" si="0"/>
        <v>#REF!</v>
      </c>
      <c r="AG45" s="30" t="e">
        <f t="shared" si="2"/>
        <v>#REF!</v>
      </c>
      <c r="AH45" s="30" t="e">
        <f t="shared" si="3"/>
        <v>#REF!</v>
      </c>
      <c r="AI45" s="30" t="e">
        <f t="shared" si="4"/>
        <v>#REF!</v>
      </c>
      <c r="AJ45" s="30" t="e">
        <f t="shared" si="5"/>
        <v>#REF!</v>
      </c>
      <c r="AK45" s="31" t="e">
        <f t="shared" si="6"/>
        <v>#REF!</v>
      </c>
      <c r="AL45" s="22"/>
      <c r="AM45" s="122" t="e">
        <f t="shared" si="7"/>
        <v>#REF!</v>
      </c>
      <c r="AN45" s="122" t="e">
        <f t="shared" si="8"/>
        <v>#REF!</v>
      </c>
      <c r="AO45" s="122" t="e">
        <f t="shared" si="9"/>
        <v>#REF!</v>
      </c>
      <c r="AP45" s="122" t="e">
        <f t="shared" si="10"/>
        <v>#REF!</v>
      </c>
      <c r="AQ45" s="122" t="e">
        <f t="shared" si="11"/>
        <v>#REF!</v>
      </c>
    </row>
    <row r="46" spans="1:43" ht="20.149999999999999" customHeight="1" x14ac:dyDescent="0.2">
      <c r="A46" s="1">
        <v>36</v>
      </c>
      <c r="B46" s="82" t="s">
        <v>56</v>
      </c>
      <c r="C46" s="123" t="e">
        <f>乳!B50+'乳 (ﾏﾝﾓ単独)'!C46</f>
        <v>#REF!</v>
      </c>
      <c r="D46" s="124" t="e">
        <f>乳!#REF!+'乳 (ﾏﾝﾓ単独)'!D46</f>
        <v>#REF!</v>
      </c>
      <c r="E46" s="124" t="e">
        <f>乳!#REF!+'乳 (ﾏﾝﾓ単独)'!E46</f>
        <v>#REF!</v>
      </c>
      <c r="F46" s="125" t="e">
        <f>乳!#REF!+'乳 (ﾏﾝﾓ単独)'!F46</f>
        <v>#REF!</v>
      </c>
      <c r="G46" s="125" t="e">
        <f>乳!#REF!+'乳 (ﾏﾝﾓ単独)'!G46</f>
        <v>#REF!</v>
      </c>
      <c r="H46" s="125" t="e">
        <f>乳!#REF!+'乳 (ﾏﾝﾓ単独)'!H46</f>
        <v>#REF!</v>
      </c>
      <c r="I46" s="125" t="e">
        <f>乳!#REF!+'乳 (ﾏﾝﾓ単独)'!I46</f>
        <v>#REF!</v>
      </c>
      <c r="J46" s="171" t="e">
        <f>乳!#REF!+'乳 (ﾏﾝﾓ単独)'!J46</f>
        <v>#REF!</v>
      </c>
      <c r="K46" s="126" t="e">
        <f>乳!C50+'乳 (ﾏﾝﾓ単独)'!K46</f>
        <v>#REF!</v>
      </c>
      <c r="L46" s="127" t="e">
        <f t="shared" si="1"/>
        <v>#REF!</v>
      </c>
      <c r="M46" s="127" t="e">
        <f>乳!G50+'乳 (ﾏﾝﾓ単独)'!M46</f>
        <v>#REF!</v>
      </c>
      <c r="N46" s="127" t="e">
        <f>乳!H50+'乳 (ﾏﾝﾓ単独)'!N46</f>
        <v>#REF!</v>
      </c>
      <c r="O46" s="128" t="e">
        <f>乳!#REF!+'乳 (ﾏﾝﾓ単独)'!O46</f>
        <v>#REF!</v>
      </c>
      <c r="P46" s="129" t="e">
        <f>乳!#REF!+'乳 (ﾏﾝﾓ単独)'!P46</f>
        <v>#REF!</v>
      </c>
      <c r="Q46" s="130" t="e">
        <f>乳!#REF!+'乳 (ﾏﾝﾓ単独)'!Q46</f>
        <v>#REF!</v>
      </c>
      <c r="R46" s="131" t="e">
        <f>乳!P50+'乳 (ﾏﾝﾓ単独)'!R46</f>
        <v>#REF!</v>
      </c>
      <c r="S46" s="132" t="e">
        <f>乳!Q50+'乳 (ﾏﾝﾓ単独)'!S46</f>
        <v>#REF!</v>
      </c>
      <c r="T46" s="4" t="e">
        <f>乳!V50+'乳 (ﾏﾝﾓ単独)'!T46</f>
        <v>#REF!</v>
      </c>
      <c r="U46" s="133" t="e">
        <f>乳!W50+'乳 (ﾏﾝﾓ単独)'!U46</f>
        <v>#REF!</v>
      </c>
      <c r="V46" s="3" t="e">
        <f>乳!J50+'乳 (ﾏﾝﾓ単独)'!V46</f>
        <v>#REF!</v>
      </c>
      <c r="W46" s="4" t="e">
        <f>乳!K50+'乳 (ﾏﾝﾓ単独)'!W46</f>
        <v>#REF!</v>
      </c>
      <c r="X46" s="4" t="e">
        <f>乳!L50+'乳 (ﾏﾝﾓ単独)'!X46</f>
        <v>#REF!</v>
      </c>
      <c r="Y46" s="4" t="e">
        <f>乳!M50+'乳 (ﾏﾝﾓ単独)'!Y46</f>
        <v>#REF!</v>
      </c>
      <c r="Z46" s="4" t="e">
        <f>乳!N50+'乳 (ﾏﾝﾓ単独)'!Z46</f>
        <v>#REF!</v>
      </c>
      <c r="AA46" s="4" t="e">
        <f>乳!O50+'乳 (ﾏﾝﾓ単独)'!AA46</f>
        <v>#REF!</v>
      </c>
      <c r="AB46" s="5" t="e">
        <f>乳!R50+'乳 (ﾏﾝﾓ単独)'!AB46</f>
        <v>#REF!</v>
      </c>
      <c r="AC46" s="5" t="e">
        <f>乳!S50+'乳 (ﾏﾝﾓ単独)'!AC46</f>
        <v>#REF!</v>
      </c>
      <c r="AD46" s="5" t="e">
        <f>乳!T50+'乳 (ﾏﾝﾓ単独)'!AD46</f>
        <v>#REF!</v>
      </c>
      <c r="AE46" s="2" t="e">
        <f>乳!U50+'乳 (ﾏﾝﾓ単独)'!AE46</f>
        <v>#REF!</v>
      </c>
      <c r="AF46" s="29" t="e">
        <f t="shared" si="0"/>
        <v>#REF!</v>
      </c>
      <c r="AG46" s="30" t="e">
        <f t="shared" si="2"/>
        <v>#REF!</v>
      </c>
      <c r="AH46" s="30" t="e">
        <f t="shared" si="3"/>
        <v>#REF!</v>
      </c>
      <c r="AI46" s="30" t="e">
        <f t="shared" si="4"/>
        <v>#REF!</v>
      </c>
      <c r="AJ46" s="30" t="e">
        <f t="shared" si="5"/>
        <v>#REF!</v>
      </c>
      <c r="AK46" s="31" t="e">
        <f t="shared" si="6"/>
        <v>#REF!</v>
      </c>
      <c r="AL46" s="22"/>
      <c r="AM46" s="122" t="e">
        <f t="shared" si="7"/>
        <v>#REF!</v>
      </c>
      <c r="AN46" s="122" t="e">
        <f t="shared" si="8"/>
        <v>#REF!</v>
      </c>
      <c r="AO46" s="122" t="e">
        <f t="shared" si="9"/>
        <v>#REF!</v>
      </c>
      <c r="AP46" s="122" t="e">
        <f t="shared" si="10"/>
        <v>#REF!</v>
      </c>
      <c r="AQ46" s="122" t="e">
        <f t="shared" si="11"/>
        <v>#REF!</v>
      </c>
    </row>
    <row r="47" spans="1:43" ht="20.149999999999999" customHeight="1" x14ac:dyDescent="0.2">
      <c r="A47" s="1">
        <v>37</v>
      </c>
      <c r="B47" s="82" t="s">
        <v>57</v>
      </c>
      <c r="C47" s="123" t="e">
        <f>乳!B51+'乳 (ﾏﾝﾓ単独)'!C47</f>
        <v>#REF!</v>
      </c>
      <c r="D47" s="124" t="e">
        <f>乳!#REF!+'乳 (ﾏﾝﾓ単独)'!D47</f>
        <v>#REF!</v>
      </c>
      <c r="E47" s="124" t="e">
        <f>乳!#REF!+'乳 (ﾏﾝﾓ単独)'!E47</f>
        <v>#REF!</v>
      </c>
      <c r="F47" s="125" t="e">
        <f>乳!#REF!+'乳 (ﾏﾝﾓ単独)'!F47</f>
        <v>#REF!</v>
      </c>
      <c r="G47" s="125" t="e">
        <f>乳!#REF!+'乳 (ﾏﾝﾓ単独)'!G47</f>
        <v>#REF!</v>
      </c>
      <c r="H47" s="125" t="e">
        <f>乳!#REF!+'乳 (ﾏﾝﾓ単独)'!H47</f>
        <v>#REF!</v>
      </c>
      <c r="I47" s="125" t="e">
        <f>乳!#REF!+'乳 (ﾏﾝﾓ単独)'!I47</f>
        <v>#REF!</v>
      </c>
      <c r="J47" s="171" t="e">
        <f>乳!#REF!+'乳 (ﾏﾝﾓ単独)'!J47</f>
        <v>#REF!</v>
      </c>
      <c r="K47" s="126" t="e">
        <f>乳!C51+'乳 (ﾏﾝﾓ単独)'!K47</f>
        <v>#REF!</v>
      </c>
      <c r="L47" s="127" t="e">
        <f t="shared" si="1"/>
        <v>#REF!</v>
      </c>
      <c r="M47" s="127" t="e">
        <f>乳!G51+'乳 (ﾏﾝﾓ単独)'!M47</f>
        <v>#REF!</v>
      </c>
      <c r="N47" s="127" t="e">
        <f>乳!H51+'乳 (ﾏﾝﾓ単独)'!N47</f>
        <v>#REF!</v>
      </c>
      <c r="O47" s="128" t="e">
        <f>乳!#REF!+'乳 (ﾏﾝﾓ単独)'!O47</f>
        <v>#REF!</v>
      </c>
      <c r="P47" s="129" t="e">
        <f>乳!#REF!+'乳 (ﾏﾝﾓ単独)'!P47</f>
        <v>#REF!</v>
      </c>
      <c r="Q47" s="130" t="e">
        <f>乳!#REF!+'乳 (ﾏﾝﾓ単独)'!Q47</f>
        <v>#REF!</v>
      </c>
      <c r="R47" s="131" t="e">
        <f>乳!P51+'乳 (ﾏﾝﾓ単独)'!R47</f>
        <v>#REF!</v>
      </c>
      <c r="S47" s="132" t="e">
        <f>乳!Q51+'乳 (ﾏﾝﾓ単独)'!S47</f>
        <v>#REF!</v>
      </c>
      <c r="T47" s="4" t="e">
        <f>乳!V51+'乳 (ﾏﾝﾓ単独)'!T47</f>
        <v>#REF!</v>
      </c>
      <c r="U47" s="133" t="e">
        <f>乳!W51+'乳 (ﾏﾝﾓ単独)'!U47</f>
        <v>#REF!</v>
      </c>
      <c r="V47" s="3" t="e">
        <f>乳!J51+'乳 (ﾏﾝﾓ単独)'!V47</f>
        <v>#REF!</v>
      </c>
      <c r="W47" s="4" t="e">
        <f>乳!K51+'乳 (ﾏﾝﾓ単独)'!W47</f>
        <v>#REF!</v>
      </c>
      <c r="X47" s="4" t="e">
        <f>乳!L51+'乳 (ﾏﾝﾓ単独)'!X47</f>
        <v>#REF!</v>
      </c>
      <c r="Y47" s="4" t="e">
        <f>乳!M51+'乳 (ﾏﾝﾓ単独)'!Y47</f>
        <v>#REF!</v>
      </c>
      <c r="Z47" s="4" t="e">
        <f>乳!N51+'乳 (ﾏﾝﾓ単独)'!Z47</f>
        <v>#REF!</v>
      </c>
      <c r="AA47" s="4" t="e">
        <f>乳!O51+'乳 (ﾏﾝﾓ単独)'!AA47</f>
        <v>#REF!</v>
      </c>
      <c r="AB47" s="5" t="e">
        <f>乳!R51+'乳 (ﾏﾝﾓ単独)'!AB47</f>
        <v>#REF!</v>
      </c>
      <c r="AC47" s="5" t="e">
        <f>乳!S51+'乳 (ﾏﾝﾓ単独)'!AC47</f>
        <v>#REF!</v>
      </c>
      <c r="AD47" s="5" t="e">
        <f>乳!T51+'乳 (ﾏﾝﾓ単独)'!AD47</f>
        <v>#REF!</v>
      </c>
      <c r="AE47" s="2" t="e">
        <f>乳!U51+'乳 (ﾏﾝﾓ単独)'!AE47</f>
        <v>#REF!</v>
      </c>
      <c r="AF47" s="29" t="e">
        <f t="shared" si="0"/>
        <v>#REF!</v>
      </c>
      <c r="AG47" s="30" t="e">
        <f t="shared" si="2"/>
        <v>#REF!</v>
      </c>
      <c r="AH47" s="30" t="e">
        <f t="shared" si="3"/>
        <v>#REF!</v>
      </c>
      <c r="AI47" s="30" t="e">
        <f t="shared" si="4"/>
        <v>#REF!</v>
      </c>
      <c r="AJ47" s="30" t="e">
        <f t="shared" si="5"/>
        <v>#REF!</v>
      </c>
      <c r="AK47" s="31" t="e">
        <f t="shared" si="6"/>
        <v>#REF!</v>
      </c>
      <c r="AL47" s="22"/>
      <c r="AM47" s="122" t="e">
        <f t="shared" si="7"/>
        <v>#REF!</v>
      </c>
      <c r="AN47" s="122" t="e">
        <f t="shared" si="8"/>
        <v>#REF!</v>
      </c>
      <c r="AO47" s="122" t="e">
        <f t="shared" si="9"/>
        <v>#REF!</v>
      </c>
      <c r="AP47" s="122" t="e">
        <f t="shared" si="10"/>
        <v>#REF!</v>
      </c>
      <c r="AQ47" s="122" t="e">
        <f t="shared" si="11"/>
        <v>#REF!</v>
      </c>
    </row>
    <row r="48" spans="1:43" ht="20.149999999999999" customHeight="1" x14ac:dyDescent="0.2">
      <c r="A48" s="1">
        <v>38</v>
      </c>
      <c r="B48" s="82" t="s">
        <v>58</v>
      </c>
      <c r="C48" s="123" t="e">
        <f>乳!B52+'乳 (ﾏﾝﾓ単独)'!C48</f>
        <v>#REF!</v>
      </c>
      <c r="D48" s="124" t="e">
        <f>乳!#REF!+'乳 (ﾏﾝﾓ単独)'!D48</f>
        <v>#REF!</v>
      </c>
      <c r="E48" s="124" t="e">
        <f>乳!#REF!+'乳 (ﾏﾝﾓ単独)'!E48</f>
        <v>#REF!</v>
      </c>
      <c r="F48" s="125" t="e">
        <f>乳!#REF!+'乳 (ﾏﾝﾓ単独)'!F48</f>
        <v>#REF!</v>
      </c>
      <c r="G48" s="125" t="e">
        <f>乳!#REF!+'乳 (ﾏﾝﾓ単独)'!G48</f>
        <v>#REF!</v>
      </c>
      <c r="H48" s="125" t="e">
        <f>乳!#REF!+'乳 (ﾏﾝﾓ単独)'!H48</f>
        <v>#REF!</v>
      </c>
      <c r="I48" s="125" t="e">
        <f>乳!#REF!+'乳 (ﾏﾝﾓ単独)'!I48</f>
        <v>#REF!</v>
      </c>
      <c r="J48" s="171" t="e">
        <f>乳!#REF!+'乳 (ﾏﾝﾓ単独)'!J48</f>
        <v>#REF!</v>
      </c>
      <c r="K48" s="126" t="e">
        <f>乳!C52+'乳 (ﾏﾝﾓ単独)'!K48</f>
        <v>#REF!</v>
      </c>
      <c r="L48" s="127" t="e">
        <f t="shared" si="1"/>
        <v>#REF!</v>
      </c>
      <c r="M48" s="127" t="e">
        <f>乳!G52+'乳 (ﾏﾝﾓ単独)'!M48</f>
        <v>#REF!</v>
      </c>
      <c r="N48" s="127" t="e">
        <f>乳!H52+'乳 (ﾏﾝﾓ単独)'!N48</f>
        <v>#REF!</v>
      </c>
      <c r="O48" s="128" t="e">
        <f>乳!#REF!+'乳 (ﾏﾝﾓ単独)'!O48</f>
        <v>#REF!</v>
      </c>
      <c r="P48" s="129" t="e">
        <f>乳!#REF!+'乳 (ﾏﾝﾓ単独)'!P48</f>
        <v>#REF!</v>
      </c>
      <c r="Q48" s="130" t="e">
        <f>乳!#REF!+'乳 (ﾏﾝﾓ単独)'!Q48</f>
        <v>#REF!</v>
      </c>
      <c r="R48" s="131" t="e">
        <f>乳!P52+'乳 (ﾏﾝﾓ単独)'!R48</f>
        <v>#REF!</v>
      </c>
      <c r="S48" s="132" t="e">
        <f>乳!Q52+'乳 (ﾏﾝﾓ単独)'!S48</f>
        <v>#REF!</v>
      </c>
      <c r="T48" s="4" t="e">
        <f>乳!V52+'乳 (ﾏﾝﾓ単独)'!T48</f>
        <v>#REF!</v>
      </c>
      <c r="U48" s="133" t="e">
        <f>乳!W52+'乳 (ﾏﾝﾓ単独)'!U48</f>
        <v>#REF!</v>
      </c>
      <c r="V48" s="3" t="e">
        <f>乳!J52+'乳 (ﾏﾝﾓ単独)'!V48</f>
        <v>#REF!</v>
      </c>
      <c r="W48" s="4" t="e">
        <f>乳!K52+'乳 (ﾏﾝﾓ単独)'!W48</f>
        <v>#REF!</v>
      </c>
      <c r="X48" s="4" t="e">
        <f>乳!L52+'乳 (ﾏﾝﾓ単独)'!X48</f>
        <v>#REF!</v>
      </c>
      <c r="Y48" s="4" t="e">
        <f>乳!M52+'乳 (ﾏﾝﾓ単独)'!Y48</f>
        <v>#REF!</v>
      </c>
      <c r="Z48" s="4" t="e">
        <f>乳!N52+'乳 (ﾏﾝﾓ単独)'!Z48</f>
        <v>#REF!</v>
      </c>
      <c r="AA48" s="4" t="e">
        <f>乳!O52+'乳 (ﾏﾝﾓ単独)'!AA48</f>
        <v>#REF!</v>
      </c>
      <c r="AB48" s="5" t="e">
        <f>乳!R52+'乳 (ﾏﾝﾓ単独)'!AB48</f>
        <v>#REF!</v>
      </c>
      <c r="AC48" s="5" t="e">
        <f>乳!S52+'乳 (ﾏﾝﾓ単独)'!AC48</f>
        <v>#REF!</v>
      </c>
      <c r="AD48" s="5" t="e">
        <f>乳!T52+'乳 (ﾏﾝﾓ単独)'!AD48</f>
        <v>#REF!</v>
      </c>
      <c r="AE48" s="2" t="e">
        <f>乳!U52+'乳 (ﾏﾝﾓ単独)'!AE48</f>
        <v>#REF!</v>
      </c>
      <c r="AF48" s="29" t="e">
        <f t="shared" si="0"/>
        <v>#REF!</v>
      </c>
      <c r="AG48" s="30" t="e">
        <f t="shared" si="2"/>
        <v>#REF!</v>
      </c>
      <c r="AH48" s="30" t="e">
        <f t="shared" si="3"/>
        <v>#REF!</v>
      </c>
      <c r="AI48" s="30" t="e">
        <f t="shared" si="4"/>
        <v>#REF!</v>
      </c>
      <c r="AJ48" s="30" t="e">
        <f t="shared" si="5"/>
        <v>#REF!</v>
      </c>
      <c r="AK48" s="31" t="e">
        <f t="shared" si="6"/>
        <v>#REF!</v>
      </c>
      <c r="AL48" s="22"/>
      <c r="AM48" s="122" t="e">
        <f t="shared" si="7"/>
        <v>#REF!</v>
      </c>
      <c r="AN48" s="122" t="e">
        <f t="shared" si="8"/>
        <v>#REF!</v>
      </c>
      <c r="AO48" s="122" t="e">
        <f t="shared" si="9"/>
        <v>#REF!</v>
      </c>
      <c r="AP48" s="122" t="e">
        <f t="shared" si="10"/>
        <v>#REF!</v>
      </c>
      <c r="AQ48" s="122" t="e">
        <f t="shared" si="11"/>
        <v>#REF!</v>
      </c>
    </row>
    <row r="49" spans="1:43" ht="20.149999999999999" customHeight="1" x14ac:dyDescent="0.2">
      <c r="A49" s="1">
        <v>39</v>
      </c>
      <c r="B49" s="82" t="s">
        <v>59</v>
      </c>
      <c r="C49" s="123" t="e">
        <f>乳!B53+'乳 (ﾏﾝﾓ単独)'!C49</f>
        <v>#REF!</v>
      </c>
      <c r="D49" s="124" t="e">
        <f>乳!#REF!+'乳 (ﾏﾝﾓ単独)'!D49</f>
        <v>#REF!</v>
      </c>
      <c r="E49" s="124" t="e">
        <f>乳!#REF!+'乳 (ﾏﾝﾓ単独)'!E49</f>
        <v>#REF!</v>
      </c>
      <c r="F49" s="125" t="e">
        <f>乳!#REF!+'乳 (ﾏﾝﾓ単独)'!F49</f>
        <v>#REF!</v>
      </c>
      <c r="G49" s="125" t="e">
        <f>乳!#REF!+'乳 (ﾏﾝﾓ単独)'!G49</f>
        <v>#REF!</v>
      </c>
      <c r="H49" s="125" t="e">
        <f>乳!#REF!+'乳 (ﾏﾝﾓ単独)'!H49</f>
        <v>#REF!</v>
      </c>
      <c r="I49" s="125" t="e">
        <f>乳!#REF!+'乳 (ﾏﾝﾓ単独)'!I49</f>
        <v>#REF!</v>
      </c>
      <c r="J49" s="171" t="e">
        <f>乳!#REF!+'乳 (ﾏﾝﾓ単独)'!J49</f>
        <v>#REF!</v>
      </c>
      <c r="K49" s="126" t="e">
        <f>乳!C53+'乳 (ﾏﾝﾓ単独)'!K49</f>
        <v>#REF!</v>
      </c>
      <c r="L49" s="127" t="e">
        <f t="shared" si="1"/>
        <v>#REF!</v>
      </c>
      <c r="M49" s="127" t="e">
        <f>乳!G53+'乳 (ﾏﾝﾓ単独)'!M49</f>
        <v>#REF!</v>
      </c>
      <c r="N49" s="127" t="e">
        <f>乳!H53+'乳 (ﾏﾝﾓ単独)'!N49</f>
        <v>#REF!</v>
      </c>
      <c r="O49" s="128" t="e">
        <f>乳!#REF!+'乳 (ﾏﾝﾓ単独)'!O49</f>
        <v>#REF!</v>
      </c>
      <c r="P49" s="129" t="e">
        <f>乳!#REF!+'乳 (ﾏﾝﾓ単独)'!P49</f>
        <v>#REF!</v>
      </c>
      <c r="Q49" s="130" t="e">
        <f>乳!#REF!+'乳 (ﾏﾝﾓ単独)'!Q49</f>
        <v>#REF!</v>
      </c>
      <c r="R49" s="131" t="e">
        <f>乳!P53+'乳 (ﾏﾝﾓ単独)'!R49</f>
        <v>#REF!</v>
      </c>
      <c r="S49" s="132" t="e">
        <f>乳!Q53+'乳 (ﾏﾝﾓ単独)'!S49</f>
        <v>#REF!</v>
      </c>
      <c r="T49" s="4" t="e">
        <f>乳!V53+'乳 (ﾏﾝﾓ単独)'!T49</f>
        <v>#REF!</v>
      </c>
      <c r="U49" s="133" t="e">
        <f>乳!W53+'乳 (ﾏﾝﾓ単独)'!U49</f>
        <v>#REF!</v>
      </c>
      <c r="V49" s="3" t="e">
        <f>乳!J53+'乳 (ﾏﾝﾓ単独)'!V49</f>
        <v>#REF!</v>
      </c>
      <c r="W49" s="4" t="e">
        <f>乳!K53+'乳 (ﾏﾝﾓ単独)'!W49</f>
        <v>#REF!</v>
      </c>
      <c r="X49" s="4" t="e">
        <f>乳!L53+'乳 (ﾏﾝﾓ単独)'!X49</f>
        <v>#REF!</v>
      </c>
      <c r="Y49" s="4" t="e">
        <f>乳!M53+'乳 (ﾏﾝﾓ単独)'!Y49</f>
        <v>#REF!</v>
      </c>
      <c r="Z49" s="4" t="e">
        <f>乳!N53+'乳 (ﾏﾝﾓ単独)'!Z49</f>
        <v>#REF!</v>
      </c>
      <c r="AA49" s="4" t="e">
        <f>乳!O53+'乳 (ﾏﾝﾓ単独)'!AA49</f>
        <v>#REF!</v>
      </c>
      <c r="AB49" s="5" t="e">
        <f>乳!R53+'乳 (ﾏﾝﾓ単独)'!AB49</f>
        <v>#REF!</v>
      </c>
      <c r="AC49" s="5" t="e">
        <f>乳!S53+'乳 (ﾏﾝﾓ単独)'!AC49</f>
        <v>#REF!</v>
      </c>
      <c r="AD49" s="5" t="e">
        <f>乳!T53+'乳 (ﾏﾝﾓ単独)'!AD49</f>
        <v>#REF!</v>
      </c>
      <c r="AE49" s="2" t="e">
        <f>乳!U53+'乳 (ﾏﾝﾓ単独)'!AE49</f>
        <v>#REF!</v>
      </c>
      <c r="AF49" s="29" t="e">
        <f t="shared" si="0"/>
        <v>#REF!</v>
      </c>
      <c r="AG49" s="30" t="e">
        <f t="shared" si="2"/>
        <v>#REF!</v>
      </c>
      <c r="AH49" s="30" t="e">
        <f t="shared" si="3"/>
        <v>#REF!</v>
      </c>
      <c r="AI49" s="30" t="e">
        <f t="shared" si="4"/>
        <v>#REF!</v>
      </c>
      <c r="AJ49" s="30" t="e">
        <f t="shared" si="5"/>
        <v>#REF!</v>
      </c>
      <c r="AK49" s="31" t="e">
        <f t="shared" si="6"/>
        <v>#REF!</v>
      </c>
      <c r="AL49" s="22"/>
      <c r="AM49" s="122" t="e">
        <f t="shared" si="7"/>
        <v>#REF!</v>
      </c>
      <c r="AN49" s="122" t="e">
        <f t="shared" si="8"/>
        <v>#REF!</v>
      </c>
      <c r="AO49" s="122" t="e">
        <f t="shared" si="9"/>
        <v>#REF!</v>
      </c>
      <c r="AP49" s="122" t="e">
        <f t="shared" si="10"/>
        <v>#REF!</v>
      </c>
      <c r="AQ49" s="122" t="e">
        <f t="shared" si="11"/>
        <v>#REF!</v>
      </c>
    </row>
    <row r="50" spans="1:43" ht="20.149999999999999" customHeight="1" x14ac:dyDescent="0.2">
      <c r="A50" s="1">
        <v>40</v>
      </c>
      <c r="B50" s="82" t="s">
        <v>60</v>
      </c>
      <c r="C50" s="123" t="e">
        <f>乳!B54+'乳 (ﾏﾝﾓ単独)'!C50</f>
        <v>#REF!</v>
      </c>
      <c r="D50" s="124" t="e">
        <f>乳!#REF!+'乳 (ﾏﾝﾓ単独)'!D50</f>
        <v>#REF!</v>
      </c>
      <c r="E50" s="124" t="e">
        <f>乳!#REF!+'乳 (ﾏﾝﾓ単独)'!E50</f>
        <v>#REF!</v>
      </c>
      <c r="F50" s="125" t="e">
        <f>乳!#REF!+'乳 (ﾏﾝﾓ単独)'!F50</f>
        <v>#REF!</v>
      </c>
      <c r="G50" s="125" t="e">
        <f>乳!#REF!+'乳 (ﾏﾝﾓ単独)'!G50</f>
        <v>#REF!</v>
      </c>
      <c r="H50" s="125" t="e">
        <f>乳!#REF!+'乳 (ﾏﾝﾓ単独)'!H50</f>
        <v>#REF!</v>
      </c>
      <c r="I50" s="125" t="e">
        <f>乳!#REF!+'乳 (ﾏﾝﾓ単独)'!I50</f>
        <v>#REF!</v>
      </c>
      <c r="J50" s="171" t="e">
        <f>乳!#REF!+'乳 (ﾏﾝﾓ単独)'!J50</f>
        <v>#REF!</v>
      </c>
      <c r="K50" s="126" t="e">
        <f>乳!C54+'乳 (ﾏﾝﾓ単独)'!K50</f>
        <v>#REF!</v>
      </c>
      <c r="L50" s="127" t="e">
        <f t="shared" si="1"/>
        <v>#REF!</v>
      </c>
      <c r="M50" s="127" t="e">
        <f>乳!G54+'乳 (ﾏﾝﾓ単独)'!M50</f>
        <v>#REF!</v>
      </c>
      <c r="N50" s="127" t="e">
        <f>乳!H54+'乳 (ﾏﾝﾓ単独)'!N50</f>
        <v>#REF!</v>
      </c>
      <c r="O50" s="128" t="e">
        <f>乳!#REF!+'乳 (ﾏﾝﾓ単独)'!O50</f>
        <v>#REF!</v>
      </c>
      <c r="P50" s="129" t="e">
        <f>乳!#REF!+'乳 (ﾏﾝﾓ単独)'!P50</f>
        <v>#REF!</v>
      </c>
      <c r="Q50" s="130" t="e">
        <f>乳!#REF!+'乳 (ﾏﾝﾓ単独)'!Q50</f>
        <v>#REF!</v>
      </c>
      <c r="R50" s="131" t="e">
        <f>乳!P54+'乳 (ﾏﾝﾓ単独)'!R50</f>
        <v>#REF!</v>
      </c>
      <c r="S50" s="132" t="e">
        <f>乳!Q54+'乳 (ﾏﾝﾓ単独)'!S50</f>
        <v>#REF!</v>
      </c>
      <c r="T50" s="4" t="e">
        <f>乳!V54+'乳 (ﾏﾝﾓ単独)'!T50</f>
        <v>#REF!</v>
      </c>
      <c r="U50" s="133" t="e">
        <f>乳!W54+'乳 (ﾏﾝﾓ単独)'!U50</f>
        <v>#REF!</v>
      </c>
      <c r="V50" s="3" t="e">
        <f>乳!J54+'乳 (ﾏﾝﾓ単独)'!V50</f>
        <v>#REF!</v>
      </c>
      <c r="W50" s="4" t="e">
        <f>乳!K54+'乳 (ﾏﾝﾓ単独)'!W50</f>
        <v>#REF!</v>
      </c>
      <c r="X50" s="4" t="e">
        <f>乳!L54+'乳 (ﾏﾝﾓ単独)'!X50</f>
        <v>#REF!</v>
      </c>
      <c r="Y50" s="4" t="e">
        <f>乳!M54+'乳 (ﾏﾝﾓ単独)'!Y50</f>
        <v>#REF!</v>
      </c>
      <c r="Z50" s="4" t="e">
        <f>乳!N54+'乳 (ﾏﾝﾓ単独)'!Z50</f>
        <v>#REF!</v>
      </c>
      <c r="AA50" s="4" t="e">
        <f>乳!O54+'乳 (ﾏﾝﾓ単独)'!AA50</f>
        <v>#REF!</v>
      </c>
      <c r="AB50" s="5" t="e">
        <f>乳!R54+'乳 (ﾏﾝﾓ単独)'!AB50</f>
        <v>#REF!</v>
      </c>
      <c r="AC50" s="5" t="e">
        <f>乳!S54+'乳 (ﾏﾝﾓ単独)'!AC50</f>
        <v>#REF!</v>
      </c>
      <c r="AD50" s="5" t="e">
        <f>乳!T54+'乳 (ﾏﾝﾓ単独)'!AD50</f>
        <v>#REF!</v>
      </c>
      <c r="AE50" s="2" t="e">
        <f>乳!U54+'乳 (ﾏﾝﾓ単独)'!AE50</f>
        <v>#REF!</v>
      </c>
      <c r="AF50" s="29" t="e">
        <f t="shared" si="0"/>
        <v>#REF!</v>
      </c>
      <c r="AG50" s="30" t="e">
        <f t="shared" si="2"/>
        <v>#REF!</v>
      </c>
      <c r="AH50" s="30" t="e">
        <f t="shared" si="3"/>
        <v>#REF!</v>
      </c>
      <c r="AI50" s="30" t="e">
        <f t="shared" si="4"/>
        <v>#REF!</v>
      </c>
      <c r="AJ50" s="30" t="e">
        <f t="shared" si="5"/>
        <v>#REF!</v>
      </c>
      <c r="AK50" s="31" t="e">
        <f t="shared" si="6"/>
        <v>#REF!</v>
      </c>
      <c r="AL50" s="22"/>
      <c r="AM50" s="122" t="e">
        <f t="shared" si="7"/>
        <v>#REF!</v>
      </c>
      <c r="AN50" s="122" t="e">
        <f t="shared" si="8"/>
        <v>#REF!</v>
      </c>
      <c r="AO50" s="122" t="e">
        <f t="shared" si="9"/>
        <v>#REF!</v>
      </c>
      <c r="AP50" s="122" t="e">
        <f t="shared" si="10"/>
        <v>#REF!</v>
      </c>
      <c r="AQ50" s="122" t="e">
        <f t="shared" si="11"/>
        <v>#REF!</v>
      </c>
    </row>
    <row r="51" spans="1:43" ht="20.149999999999999" customHeight="1" x14ac:dyDescent="0.2">
      <c r="A51" s="1">
        <v>41</v>
      </c>
      <c r="B51" s="82" t="s">
        <v>61</v>
      </c>
      <c r="C51" s="123" t="e">
        <f>乳!B55+'乳 (ﾏﾝﾓ単独)'!C51</f>
        <v>#REF!</v>
      </c>
      <c r="D51" s="124" t="e">
        <f>乳!#REF!+'乳 (ﾏﾝﾓ単独)'!D51</f>
        <v>#REF!</v>
      </c>
      <c r="E51" s="124" t="e">
        <f>乳!#REF!+'乳 (ﾏﾝﾓ単独)'!E51</f>
        <v>#REF!</v>
      </c>
      <c r="F51" s="125" t="e">
        <f>乳!#REF!+'乳 (ﾏﾝﾓ単独)'!F51</f>
        <v>#REF!</v>
      </c>
      <c r="G51" s="125" t="e">
        <f>乳!#REF!+'乳 (ﾏﾝﾓ単独)'!G51</f>
        <v>#REF!</v>
      </c>
      <c r="H51" s="125" t="e">
        <f>乳!#REF!+'乳 (ﾏﾝﾓ単独)'!H51</f>
        <v>#REF!</v>
      </c>
      <c r="I51" s="125" t="e">
        <f>乳!#REF!+'乳 (ﾏﾝﾓ単独)'!I51</f>
        <v>#REF!</v>
      </c>
      <c r="J51" s="171" t="e">
        <f>乳!#REF!+'乳 (ﾏﾝﾓ単独)'!J51</f>
        <v>#REF!</v>
      </c>
      <c r="K51" s="126" t="e">
        <f>乳!C55+'乳 (ﾏﾝﾓ単独)'!K51</f>
        <v>#REF!</v>
      </c>
      <c r="L51" s="127" t="e">
        <f t="shared" si="1"/>
        <v>#REF!</v>
      </c>
      <c r="M51" s="127" t="e">
        <f>乳!G55+'乳 (ﾏﾝﾓ単独)'!M51</f>
        <v>#REF!</v>
      </c>
      <c r="N51" s="127" t="e">
        <f>乳!H55+'乳 (ﾏﾝﾓ単独)'!N51</f>
        <v>#REF!</v>
      </c>
      <c r="O51" s="128" t="e">
        <f>乳!#REF!+'乳 (ﾏﾝﾓ単独)'!O51</f>
        <v>#REF!</v>
      </c>
      <c r="P51" s="129" t="e">
        <f>乳!#REF!+'乳 (ﾏﾝﾓ単独)'!P51</f>
        <v>#REF!</v>
      </c>
      <c r="Q51" s="130" t="e">
        <f>乳!#REF!+'乳 (ﾏﾝﾓ単独)'!Q51</f>
        <v>#REF!</v>
      </c>
      <c r="R51" s="131" t="e">
        <f>乳!P55+'乳 (ﾏﾝﾓ単独)'!R51</f>
        <v>#REF!</v>
      </c>
      <c r="S51" s="132" t="e">
        <f>乳!Q55+'乳 (ﾏﾝﾓ単独)'!S51</f>
        <v>#REF!</v>
      </c>
      <c r="T51" s="4" t="e">
        <f>乳!V55+'乳 (ﾏﾝﾓ単独)'!T51</f>
        <v>#REF!</v>
      </c>
      <c r="U51" s="133" t="e">
        <f>乳!W55+'乳 (ﾏﾝﾓ単独)'!U51</f>
        <v>#REF!</v>
      </c>
      <c r="V51" s="3" t="e">
        <f>乳!J55+'乳 (ﾏﾝﾓ単独)'!V51</f>
        <v>#REF!</v>
      </c>
      <c r="W51" s="4" t="e">
        <f>乳!K55+'乳 (ﾏﾝﾓ単独)'!W51</f>
        <v>#REF!</v>
      </c>
      <c r="X51" s="4" t="e">
        <f>乳!L55+'乳 (ﾏﾝﾓ単独)'!X51</f>
        <v>#REF!</v>
      </c>
      <c r="Y51" s="4" t="e">
        <f>乳!M55+'乳 (ﾏﾝﾓ単独)'!Y51</f>
        <v>#REF!</v>
      </c>
      <c r="Z51" s="4" t="e">
        <f>乳!N55+'乳 (ﾏﾝﾓ単独)'!Z51</f>
        <v>#REF!</v>
      </c>
      <c r="AA51" s="4" t="e">
        <f>乳!O55+'乳 (ﾏﾝﾓ単独)'!AA51</f>
        <v>#REF!</v>
      </c>
      <c r="AB51" s="5" t="e">
        <f>乳!R55+'乳 (ﾏﾝﾓ単独)'!AB51</f>
        <v>#REF!</v>
      </c>
      <c r="AC51" s="5" t="e">
        <f>乳!S55+'乳 (ﾏﾝﾓ単独)'!AC51</f>
        <v>#REF!</v>
      </c>
      <c r="AD51" s="5" t="e">
        <f>乳!T55+'乳 (ﾏﾝﾓ単独)'!AD51</f>
        <v>#REF!</v>
      </c>
      <c r="AE51" s="2" t="e">
        <f>乳!U55+'乳 (ﾏﾝﾓ単独)'!AE51</f>
        <v>#REF!</v>
      </c>
      <c r="AF51" s="29" t="e">
        <f t="shared" si="0"/>
        <v>#REF!</v>
      </c>
      <c r="AG51" s="30" t="e">
        <f t="shared" si="2"/>
        <v>#REF!</v>
      </c>
      <c r="AH51" s="30" t="e">
        <f t="shared" si="3"/>
        <v>#REF!</v>
      </c>
      <c r="AI51" s="30" t="e">
        <f t="shared" si="4"/>
        <v>#REF!</v>
      </c>
      <c r="AJ51" s="30" t="e">
        <f t="shared" si="5"/>
        <v>#REF!</v>
      </c>
      <c r="AK51" s="31" t="e">
        <f t="shared" si="6"/>
        <v>#REF!</v>
      </c>
      <c r="AL51" s="22"/>
      <c r="AM51" s="122" t="e">
        <f t="shared" si="7"/>
        <v>#REF!</v>
      </c>
      <c r="AN51" s="122" t="e">
        <f t="shared" si="8"/>
        <v>#REF!</v>
      </c>
      <c r="AO51" s="122" t="e">
        <f t="shared" si="9"/>
        <v>#REF!</v>
      </c>
      <c r="AP51" s="122" t="e">
        <f t="shared" si="10"/>
        <v>#REF!</v>
      </c>
      <c r="AQ51" s="122" t="e">
        <f t="shared" si="11"/>
        <v>#REF!</v>
      </c>
    </row>
    <row r="52" spans="1:43" ht="20.149999999999999" customHeight="1" x14ac:dyDescent="0.2">
      <c r="A52" s="1">
        <v>42</v>
      </c>
      <c r="B52" s="82" t="s">
        <v>62</v>
      </c>
      <c r="C52" s="123" t="e">
        <f>乳!B56+'乳 (ﾏﾝﾓ単独)'!C52</f>
        <v>#REF!</v>
      </c>
      <c r="D52" s="124" t="e">
        <f>乳!#REF!+'乳 (ﾏﾝﾓ単独)'!D52</f>
        <v>#REF!</v>
      </c>
      <c r="E52" s="124" t="e">
        <f>乳!#REF!+'乳 (ﾏﾝﾓ単独)'!E52</f>
        <v>#REF!</v>
      </c>
      <c r="F52" s="125" t="e">
        <f>乳!#REF!+'乳 (ﾏﾝﾓ単独)'!F52</f>
        <v>#REF!</v>
      </c>
      <c r="G52" s="125" t="e">
        <f>乳!#REF!+'乳 (ﾏﾝﾓ単独)'!G52</f>
        <v>#REF!</v>
      </c>
      <c r="H52" s="125" t="e">
        <f>乳!#REF!+'乳 (ﾏﾝﾓ単独)'!H52</f>
        <v>#REF!</v>
      </c>
      <c r="I52" s="125" t="e">
        <f>乳!#REF!+'乳 (ﾏﾝﾓ単独)'!I52</f>
        <v>#REF!</v>
      </c>
      <c r="J52" s="171" t="e">
        <f>乳!#REF!+'乳 (ﾏﾝﾓ単独)'!J52</f>
        <v>#REF!</v>
      </c>
      <c r="K52" s="126" t="e">
        <f>乳!C56+'乳 (ﾏﾝﾓ単独)'!K52</f>
        <v>#REF!</v>
      </c>
      <c r="L52" s="127" t="e">
        <f t="shared" si="1"/>
        <v>#REF!</v>
      </c>
      <c r="M52" s="127" t="e">
        <f>乳!G56+'乳 (ﾏﾝﾓ単独)'!M52</f>
        <v>#REF!</v>
      </c>
      <c r="N52" s="127" t="e">
        <f>乳!H56+'乳 (ﾏﾝﾓ単独)'!N52</f>
        <v>#REF!</v>
      </c>
      <c r="O52" s="128" t="e">
        <f>乳!#REF!+'乳 (ﾏﾝﾓ単独)'!O52</f>
        <v>#REF!</v>
      </c>
      <c r="P52" s="129" t="e">
        <f>乳!#REF!+'乳 (ﾏﾝﾓ単独)'!P52</f>
        <v>#REF!</v>
      </c>
      <c r="Q52" s="130" t="e">
        <f>乳!#REF!+'乳 (ﾏﾝﾓ単独)'!Q52</f>
        <v>#REF!</v>
      </c>
      <c r="R52" s="131" t="e">
        <f>乳!P56+'乳 (ﾏﾝﾓ単独)'!R52</f>
        <v>#REF!</v>
      </c>
      <c r="S52" s="132" t="e">
        <f>乳!Q56+'乳 (ﾏﾝﾓ単独)'!S52</f>
        <v>#REF!</v>
      </c>
      <c r="T52" s="4" t="e">
        <f>乳!V56+'乳 (ﾏﾝﾓ単独)'!T52</f>
        <v>#REF!</v>
      </c>
      <c r="U52" s="133" t="e">
        <f>乳!W56+'乳 (ﾏﾝﾓ単独)'!U52</f>
        <v>#REF!</v>
      </c>
      <c r="V52" s="3" t="e">
        <f>乳!J56+'乳 (ﾏﾝﾓ単独)'!V52</f>
        <v>#REF!</v>
      </c>
      <c r="W52" s="4" t="e">
        <f>乳!K56+'乳 (ﾏﾝﾓ単独)'!W52</f>
        <v>#REF!</v>
      </c>
      <c r="X52" s="4" t="e">
        <f>乳!L56+'乳 (ﾏﾝﾓ単独)'!X52</f>
        <v>#REF!</v>
      </c>
      <c r="Y52" s="4" t="e">
        <f>乳!M56+'乳 (ﾏﾝﾓ単独)'!Y52</f>
        <v>#REF!</v>
      </c>
      <c r="Z52" s="4" t="e">
        <f>乳!N56+'乳 (ﾏﾝﾓ単独)'!Z52</f>
        <v>#REF!</v>
      </c>
      <c r="AA52" s="4" t="e">
        <f>乳!O56+'乳 (ﾏﾝﾓ単独)'!AA52</f>
        <v>#REF!</v>
      </c>
      <c r="AB52" s="5" t="e">
        <f>乳!R56+'乳 (ﾏﾝﾓ単独)'!AB52</f>
        <v>#REF!</v>
      </c>
      <c r="AC52" s="5" t="e">
        <f>乳!S56+'乳 (ﾏﾝﾓ単独)'!AC52</f>
        <v>#REF!</v>
      </c>
      <c r="AD52" s="5" t="e">
        <f>乳!T56+'乳 (ﾏﾝﾓ単独)'!AD52</f>
        <v>#REF!</v>
      </c>
      <c r="AE52" s="2" t="e">
        <f>乳!U56+'乳 (ﾏﾝﾓ単独)'!AE52</f>
        <v>#REF!</v>
      </c>
      <c r="AF52" s="29" t="e">
        <f t="shared" si="0"/>
        <v>#REF!</v>
      </c>
      <c r="AG52" s="30" t="e">
        <f t="shared" si="2"/>
        <v>#REF!</v>
      </c>
      <c r="AH52" s="30" t="e">
        <f t="shared" si="3"/>
        <v>#REF!</v>
      </c>
      <c r="AI52" s="30" t="e">
        <f t="shared" si="4"/>
        <v>#REF!</v>
      </c>
      <c r="AJ52" s="30" t="e">
        <f t="shared" si="5"/>
        <v>#REF!</v>
      </c>
      <c r="AK52" s="31" t="e">
        <f t="shared" si="6"/>
        <v>#REF!</v>
      </c>
      <c r="AL52" s="22"/>
      <c r="AM52" s="122" t="e">
        <f t="shared" si="7"/>
        <v>#REF!</v>
      </c>
      <c r="AN52" s="122" t="e">
        <f t="shared" si="8"/>
        <v>#REF!</v>
      </c>
      <c r="AO52" s="122" t="e">
        <f t="shared" si="9"/>
        <v>#REF!</v>
      </c>
      <c r="AP52" s="122" t="e">
        <f t="shared" si="10"/>
        <v>#REF!</v>
      </c>
      <c r="AQ52" s="122" t="e">
        <f t="shared" si="11"/>
        <v>#REF!</v>
      </c>
    </row>
    <row r="53" spans="1:43" ht="20.149999999999999" customHeight="1" thickBot="1" x14ac:dyDescent="0.25">
      <c r="A53" s="1">
        <v>43</v>
      </c>
      <c r="B53" s="134" t="s">
        <v>63</v>
      </c>
      <c r="C53" s="135" t="e">
        <f>乳!B57+'乳 (ﾏﾝﾓ単独)'!C53</f>
        <v>#REF!</v>
      </c>
      <c r="D53" s="136" t="e">
        <f>乳!#REF!+'乳 (ﾏﾝﾓ単独)'!D53</f>
        <v>#REF!</v>
      </c>
      <c r="E53" s="136" t="e">
        <f>乳!#REF!+'乳 (ﾏﾝﾓ単独)'!E53</f>
        <v>#REF!</v>
      </c>
      <c r="F53" s="137" t="e">
        <f>乳!#REF!+'乳 (ﾏﾝﾓ単独)'!F53</f>
        <v>#REF!</v>
      </c>
      <c r="G53" s="137" t="e">
        <f>乳!#REF!+'乳 (ﾏﾝﾓ単独)'!G53</f>
        <v>#REF!</v>
      </c>
      <c r="H53" s="137" t="e">
        <f>乳!#REF!+'乳 (ﾏﾝﾓ単独)'!H53</f>
        <v>#REF!</v>
      </c>
      <c r="I53" s="137" t="e">
        <f>乳!#REF!+'乳 (ﾏﾝﾓ単独)'!I53</f>
        <v>#REF!</v>
      </c>
      <c r="J53" s="173" t="e">
        <f>乳!#REF!+'乳 (ﾏﾝﾓ単独)'!J53</f>
        <v>#REF!</v>
      </c>
      <c r="K53" s="138" t="e">
        <f>乳!C57+'乳 (ﾏﾝﾓ単独)'!K53</f>
        <v>#REF!</v>
      </c>
      <c r="L53" s="139" t="e">
        <f t="shared" si="1"/>
        <v>#REF!</v>
      </c>
      <c r="M53" s="139" t="e">
        <f>乳!G57+'乳 (ﾏﾝﾓ単独)'!M53</f>
        <v>#REF!</v>
      </c>
      <c r="N53" s="139" t="e">
        <f>乳!H57+'乳 (ﾏﾝﾓ単独)'!N53</f>
        <v>#REF!</v>
      </c>
      <c r="O53" s="140" t="e">
        <f>乳!#REF!+'乳 (ﾏﾝﾓ単独)'!O53</f>
        <v>#REF!</v>
      </c>
      <c r="P53" s="141" t="e">
        <f>乳!#REF!+'乳 (ﾏﾝﾓ単独)'!P53</f>
        <v>#REF!</v>
      </c>
      <c r="Q53" s="142" t="e">
        <f>乳!#REF!+'乳 (ﾏﾝﾓ単独)'!Q53</f>
        <v>#REF!</v>
      </c>
      <c r="R53" s="143" t="e">
        <f>乳!P57+'乳 (ﾏﾝﾓ単独)'!R53</f>
        <v>#REF!</v>
      </c>
      <c r="S53" s="144" t="e">
        <f>乳!Q57+'乳 (ﾏﾝﾓ単独)'!S53</f>
        <v>#REF!</v>
      </c>
      <c r="T53" s="17" t="e">
        <f>乳!V57+'乳 (ﾏﾝﾓ単独)'!T53</f>
        <v>#REF!</v>
      </c>
      <c r="U53" s="145" t="e">
        <f>乳!W57+'乳 (ﾏﾝﾓ単独)'!U53</f>
        <v>#REF!</v>
      </c>
      <c r="V53" s="16" t="e">
        <f>乳!J57+'乳 (ﾏﾝﾓ単独)'!V53</f>
        <v>#REF!</v>
      </c>
      <c r="W53" s="17" t="e">
        <f>乳!K57+'乳 (ﾏﾝﾓ単独)'!W53</f>
        <v>#REF!</v>
      </c>
      <c r="X53" s="17" t="e">
        <f>乳!L57+'乳 (ﾏﾝﾓ単独)'!X53</f>
        <v>#REF!</v>
      </c>
      <c r="Y53" s="17" t="e">
        <f>乳!M57+'乳 (ﾏﾝﾓ単独)'!Y53</f>
        <v>#REF!</v>
      </c>
      <c r="Z53" s="17" t="e">
        <f>乳!N57+'乳 (ﾏﾝﾓ単独)'!Z53</f>
        <v>#REF!</v>
      </c>
      <c r="AA53" s="17" t="e">
        <f>乳!O57+'乳 (ﾏﾝﾓ単独)'!AA53</f>
        <v>#REF!</v>
      </c>
      <c r="AB53" s="18" t="e">
        <f>乳!R57+'乳 (ﾏﾝﾓ単独)'!AB53</f>
        <v>#REF!</v>
      </c>
      <c r="AC53" s="18" t="e">
        <f>乳!S57+'乳 (ﾏﾝﾓ単独)'!AC53</f>
        <v>#REF!</v>
      </c>
      <c r="AD53" s="18" t="e">
        <f>乳!T57+'乳 (ﾏﾝﾓ単独)'!AD53</f>
        <v>#REF!</v>
      </c>
      <c r="AE53" s="19" t="e">
        <f>乳!U57+'乳 (ﾏﾝﾓ単独)'!AE53</f>
        <v>#REF!</v>
      </c>
      <c r="AF53" s="32" t="e">
        <f t="shared" si="0"/>
        <v>#REF!</v>
      </c>
      <c r="AG53" s="33" t="e">
        <f t="shared" si="2"/>
        <v>#REF!</v>
      </c>
      <c r="AH53" s="33" t="e">
        <f t="shared" si="3"/>
        <v>#REF!</v>
      </c>
      <c r="AI53" s="33" t="e">
        <f t="shared" si="4"/>
        <v>#REF!</v>
      </c>
      <c r="AJ53" s="33" t="e">
        <f t="shared" si="5"/>
        <v>#REF!</v>
      </c>
      <c r="AK53" s="34" t="e">
        <f t="shared" si="6"/>
        <v>#REF!</v>
      </c>
      <c r="AL53" s="22"/>
      <c r="AM53" s="122" t="e">
        <f t="shared" si="7"/>
        <v>#REF!</v>
      </c>
      <c r="AN53" s="122" t="e">
        <f t="shared" si="8"/>
        <v>#REF!</v>
      </c>
      <c r="AO53" s="122" t="e">
        <f t="shared" si="9"/>
        <v>#REF!</v>
      </c>
      <c r="AP53" s="122" t="e">
        <f t="shared" si="10"/>
        <v>#REF!</v>
      </c>
      <c r="AQ53" s="122" t="e">
        <f t="shared" si="11"/>
        <v>#REF!</v>
      </c>
    </row>
    <row r="54" spans="1:43" ht="20.149999999999999" customHeight="1" thickBot="1" x14ac:dyDescent="0.25">
      <c r="B54" s="146" t="s">
        <v>124</v>
      </c>
      <c r="C54" s="147" t="e">
        <f>SUM(C11:C53)</f>
        <v>#REF!</v>
      </c>
      <c r="D54" s="148" t="e">
        <f t="shared" ref="D54:AE54" si="12">SUM(D11:D53)</f>
        <v>#REF!</v>
      </c>
      <c r="E54" s="148" t="e">
        <f t="shared" si="12"/>
        <v>#REF!</v>
      </c>
      <c r="F54" s="148" t="e">
        <f t="shared" si="12"/>
        <v>#REF!</v>
      </c>
      <c r="G54" s="148" t="e">
        <f t="shared" si="12"/>
        <v>#REF!</v>
      </c>
      <c r="H54" s="148" t="e">
        <f t="shared" si="12"/>
        <v>#REF!</v>
      </c>
      <c r="I54" s="148" t="e">
        <f t="shared" si="12"/>
        <v>#REF!</v>
      </c>
      <c r="J54" s="150" t="e">
        <f t="shared" si="12"/>
        <v>#REF!</v>
      </c>
      <c r="K54" s="149" t="e">
        <f t="shared" si="12"/>
        <v>#REF!</v>
      </c>
      <c r="L54" s="148" t="e">
        <f t="shared" si="12"/>
        <v>#REF!</v>
      </c>
      <c r="M54" s="148" t="e">
        <f t="shared" si="12"/>
        <v>#REF!</v>
      </c>
      <c r="N54" s="148" t="e">
        <f t="shared" si="12"/>
        <v>#REF!</v>
      </c>
      <c r="O54" s="148" t="e">
        <f t="shared" si="12"/>
        <v>#REF!</v>
      </c>
      <c r="P54" s="148" t="e">
        <f t="shared" si="12"/>
        <v>#REF!</v>
      </c>
      <c r="Q54" s="148" t="e">
        <f t="shared" si="12"/>
        <v>#REF!</v>
      </c>
      <c r="R54" s="148" t="e">
        <f t="shared" si="12"/>
        <v>#REF!</v>
      </c>
      <c r="S54" s="148" t="e">
        <f t="shared" si="12"/>
        <v>#REF!</v>
      </c>
      <c r="T54" s="148" t="e">
        <f t="shared" si="12"/>
        <v>#REF!</v>
      </c>
      <c r="U54" s="150" t="e">
        <f t="shared" si="12"/>
        <v>#REF!</v>
      </c>
      <c r="V54" s="149" t="e">
        <f t="shared" si="12"/>
        <v>#REF!</v>
      </c>
      <c r="W54" s="148" t="e">
        <f t="shared" si="12"/>
        <v>#REF!</v>
      </c>
      <c r="X54" s="148" t="e">
        <f t="shared" si="12"/>
        <v>#REF!</v>
      </c>
      <c r="Y54" s="148" t="e">
        <f t="shared" si="12"/>
        <v>#REF!</v>
      </c>
      <c r="Z54" s="148" t="e">
        <f t="shared" si="12"/>
        <v>#REF!</v>
      </c>
      <c r="AA54" s="148" t="e">
        <f t="shared" si="12"/>
        <v>#REF!</v>
      </c>
      <c r="AB54" s="148" t="e">
        <f t="shared" si="12"/>
        <v>#REF!</v>
      </c>
      <c r="AC54" s="148" t="e">
        <f t="shared" si="12"/>
        <v>#REF!</v>
      </c>
      <c r="AD54" s="148" t="e">
        <f t="shared" si="12"/>
        <v>#REF!</v>
      </c>
      <c r="AE54" s="150" t="e">
        <f t="shared" si="12"/>
        <v>#REF!</v>
      </c>
      <c r="AF54" s="23" t="e">
        <f t="shared" si="0"/>
        <v>#REF!</v>
      </c>
      <c r="AG54" s="24" t="e">
        <f t="shared" si="2"/>
        <v>#REF!</v>
      </c>
      <c r="AH54" s="24" t="e">
        <f t="shared" si="3"/>
        <v>#REF!</v>
      </c>
      <c r="AI54" s="24" t="e">
        <f t="shared" si="4"/>
        <v>#REF!</v>
      </c>
      <c r="AJ54" s="24" t="e">
        <f t="shared" si="5"/>
        <v>#REF!</v>
      </c>
      <c r="AK54" s="25" t="e">
        <f t="shared" si="6"/>
        <v>#REF!</v>
      </c>
      <c r="AL54" s="22"/>
      <c r="AM54" s="122" t="e">
        <f t="shared" si="7"/>
        <v>#REF!</v>
      </c>
      <c r="AN54" s="122" t="e">
        <f t="shared" si="8"/>
        <v>#REF!</v>
      </c>
      <c r="AO54" s="122" t="e">
        <f t="shared" si="9"/>
        <v>#REF!</v>
      </c>
      <c r="AP54" s="122" t="e">
        <f t="shared" si="10"/>
        <v>#REF!</v>
      </c>
      <c r="AQ54" s="122" t="e">
        <f t="shared" si="11"/>
        <v>#REF!</v>
      </c>
    </row>
    <row r="55" spans="1:43" ht="20.149999999999999" customHeight="1" thickBot="1" x14ac:dyDescent="0.25"/>
    <row r="56" spans="1:43" ht="20.149999999999999" customHeight="1" x14ac:dyDescent="0.2">
      <c r="B56" s="69" t="s">
        <v>190</v>
      </c>
      <c r="C56" s="70" t="e">
        <f>C11</f>
        <v>#REF!</v>
      </c>
      <c r="D56" s="42" t="e">
        <f t="shared" ref="D56:AE56" si="13">D11</f>
        <v>#REF!</v>
      </c>
      <c r="E56" s="42" t="e">
        <f t="shared" si="13"/>
        <v>#REF!</v>
      </c>
      <c r="F56" s="42" t="e">
        <f t="shared" si="13"/>
        <v>#REF!</v>
      </c>
      <c r="G56" s="42" t="e">
        <f t="shared" si="13"/>
        <v>#REF!</v>
      </c>
      <c r="H56" s="42" t="e">
        <f t="shared" si="13"/>
        <v>#REF!</v>
      </c>
      <c r="I56" s="42" t="e">
        <f t="shared" si="13"/>
        <v>#REF!</v>
      </c>
      <c r="J56" s="71" t="e">
        <f t="shared" si="13"/>
        <v>#REF!</v>
      </c>
      <c r="K56" s="40" t="e">
        <f t="shared" si="13"/>
        <v>#REF!</v>
      </c>
      <c r="L56" s="42" t="e">
        <f t="shared" si="13"/>
        <v>#REF!</v>
      </c>
      <c r="M56" s="42" t="e">
        <f t="shared" si="13"/>
        <v>#REF!</v>
      </c>
      <c r="N56" s="42" t="e">
        <f t="shared" si="13"/>
        <v>#REF!</v>
      </c>
      <c r="O56" s="43" t="e">
        <f t="shared" si="13"/>
        <v>#REF!</v>
      </c>
      <c r="P56" s="44" t="e">
        <f t="shared" si="13"/>
        <v>#REF!</v>
      </c>
      <c r="Q56" s="158" t="e">
        <f t="shared" si="13"/>
        <v>#REF!</v>
      </c>
      <c r="R56" s="42" t="e">
        <f t="shared" si="13"/>
        <v>#REF!</v>
      </c>
      <c r="S56" s="45" t="e">
        <f t="shared" si="13"/>
        <v>#REF!</v>
      </c>
      <c r="T56" s="42" t="e">
        <f t="shared" si="13"/>
        <v>#REF!</v>
      </c>
      <c r="U56" s="71" t="e">
        <f t="shared" si="13"/>
        <v>#REF!</v>
      </c>
      <c r="V56" s="177" t="e">
        <f t="shared" si="13"/>
        <v>#REF!</v>
      </c>
      <c r="W56" s="42" t="e">
        <f t="shared" si="13"/>
        <v>#REF!</v>
      </c>
      <c r="X56" s="42" t="e">
        <f t="shared" si="13"/>
        <v>#REF!</v>
      </c>
      <c r="Y56" s="42" t="e">
        <f t="shared" si="13"/>
        <v>#REF!</v>
      </c>
      <c r="Z56" s="42" t="e">
        <f t="shared" si="13"/>
        <v>#REF!</v>
      </c>
      <c r="AA56" s="42" t="e">
        <f t="shared" si="13"/>
        <v>#REF!</v>
      </c>
      <c r="AB56" s="45" t="e">
        <f t="shared" si="13"/>
        <v>#REF!</v>
      </c>
      <c r="AC56" s="45" t="e">
        <f t="shared" si="13"/>
        <v>#REF!</v>
      </c>
      <c r="AD56" s="45" t="e">
        <f t="shared" si="13"/>
        <v>#REF!</v>
      </c>
      <c r="AE56" s="46" t="e">
        <f t="shared" si="13"/>
        <v>#REF!</v>
      </c>
      <c r="AF56" s="35" t="e">
        <f t="shared" ref="AF56:AF66" si="14">K56/C56*100</f>
        <v>#REF!</v>
      </c>
      <c r="AG56" s="36" t="e">
        <f t="shared" ref="AG56:AG66" si="15">L56/K56*100</f>
        <v>#REF!</v>
      </c>
      <c r="AH56" s="36" t="e">
        <f t="shared" ref="AH56:AH66" si="16">T56/K56*100</f>
        <v>#REF!</v>
      </c>
      <c r="AI56" s="36" t="e">
        <f t="shared" ref="AI56:AI66" si="17">N56/C56*100</f>
        <v>#REF!</v>
      </c>
      <c r="AJ56" s="36" t="e">
        <f t="shared" ref="AJ56:AJ66" si="18">P56/N56*100</f>
        <v>#REF!</v>
      </c>
      <c r="AK56" s="37" t="e">
        <f t="shared" ref="AK56:AK66" si="19">N56/K56*100</f>
        <v>#REF!</v>
      </c>
      <c r="AM56" s="122" t="e">
        <f t="shared" ref="AM56:AM66" si="20">IF(C56=D56+E56+F56+G56+H56+I56+J56,".","エラー")</f>
        <v>#REF!</v>
      </c>
      <c r="AN56" s="122" t="e">
        <f t="shared" ref="AN56:AN66" si="21">IF(K56=L56+T56+U56,".","エラー")</f>
        <v>#REF!</v>
      </c>
      <c r="AO56" s="122" t="e">
        <f t="shared" ref="AO56:AO66" si="22">IF(O56=V56+W56+X56+Y56+Z56+AA56,".","エラー")</f>
        <v>#REF!</v>
      </c>
      <c r="AP56" s="122" t="e">
        <f t="shared" ref="AP56:AP66" si="23">IF(P56=V56+W56,".","エラー")</f>
        <v>#REF!</v>
      </c>
      <c r="AQ56" s="122" t="e">
        <f t="shared" ref="AQ56:AQ66" si="24">IF(S56&lt;=AB56+AC56+AD56+AE56,".","エラー")</f>
        <v>#REF!</v>
      </c>
    </row>
    <row r="57" spans="1:43" ht="20.149999999999999" customHeight="1" x14ac:dyDescent="0.2">
      <c r="B57" s="73" t="s">
        <v>191</v>
      </c>
      <c r="C57" s="74" t="e">
        <f>C13+C16+C24+C27</f>
        <v>#REF!</v>
      </c>
      <c r="D57" s="50" t="e">
        <f t="shared" ref="D57:AE57" si="25">D13+D16+D24+D27</f>
        <v>#REF!</v>
      </c>
      <c r="E57" s="50" t="e">
        <f t="shared" si="25"/>
        <v>#REF!</v>
      </c>
      <c r="F57" s="50" t="e">
        <f t="shared" si="25"/>
        <v>#REF!</v>
      </c>
      <c r="G57" s="50" t="e">
        <f t="shared" si="25"/>
        <v>#REF!</v>
      </c>
      <c r="H57" s="50" t="e">
        <f t="shared" si="25"/>
        <v>#REF!</v>
      </c>
      <c r="I57" s="50" t="e">
        <f t="shared" si="25"/>
        <v>#REF!</v>
      </c>
      <c r="J57" s="75" t="e">
        <f t="shared" si="25"/>
        <v>#REF!</v>
      </c>
      <c r="K57" s="48" t="e">
        <f t="shared" si="25"/>
        <v>#REF!</v>
      </c>
      <c r="L57" s="50" t="e">
        <f t="shared" si="25"/>
        <v>#REF!</v>
      </c>
      <c r="M57" s="50" t="e">
        <f t="shared" si="25"/>
        <v>#REF!</v>
      </c>
      <c r="N57" s="50" t="e">
        <f t="shared" si="25"/>
        <v>#REF!</v>
      </c>
      <c r="O57" s="51" t="e">
        <f t="shared" si="25"/>
        <v>#REF!</v>
      </c>
      <c r="P57" s="52" t="e">
        <f t="shared" si="25"/>
        <v>#REF!</v>
      </c>
      <c r="Q57" s="159" t="e">
        <f t="shared" si="25"/>
        <v>#REF!</v>
      </c>
      <c r="R57" s="50" t="e">
        <f t="shared" si="25"/>
        <v>#REF!</v>
      </c>
      <c r="S57" s="53" t="e">
        <f t="shared" si="25"/>
        <v>#REF!</v>
      </c>
      <c r="T57" s="50" t="e">
        <f t="shared" si="25"/>
        <v>#REF!</v>
      </c>
      <c r="U57" s="75" t="e">
        <f t="shared" si="25"/>
        <v>#REF!</v>
      </c>
      <c r="V57" s="178" t="e">
        <f t="shared" si="25"/>
        <v>#REF!</v>
      </c>
      <c r="W57" s="50" t="e">
        <f t="shared" si="25"/>
        <v>#REF!</v>
      </c>
      <c r="X57" s="50" t="e">
        <f t="shared" si="25"/>
        <v>#REF!</v>
      </c>
      <c r="Y57" s="50" t="e">
        <f t="shared" si="25"/>
        <v>#REF!</v>
      </c>
      <c r="Z57" s="50" t="e">
        <f t="shared" si="25"/>
        <v>#REF!</v>
      </c>
      <c r="AA57" s="50" t="e">
        <f t="shared" si="25"/>
        <v>#REF!</v>
      </c>
      <c r="AB57" s="53" t="e">
        <f t="shared" si="25"/>
        <v>#REF!</v>
      </c>
      <c r="AC57" s="53" t="e">
        <f t="shared" si="25"/>
        <v>#REF!</v>
      </c>
      <c r="AD57" s="53" t="e">
        <f t="shared" si="25"/>
        <v>#REF!</v>
      </c>
      <c r="AE57" s="54" t="e">
        <f t="shared" si="25"/>
        <v>#REF!</v>
      </c>
      <c r="AF57" s="29" t="e">
        <f t="shared" si="14"/>
        <v>#REF!</v>
      </c>
      <c r="AG57" s="30" t="e">
        <f t="shared" si="15"/>
        <v>#REF!</v>
      </c>
      <c r="AH57" s="30" t="e">
        <f t="shared" si="16"/>
        <v>#REF!</v>
      </c>
      <c r="AI57" s="30" t="e">
        <f t="shared" si="17"/>
        <v>#REF!</v>
      </c>
      <c r="AJ57" s="30" t="e">
        <f t="shared" si="18"/>
        <v>#REF!</v>
      </c>
      <c r="AK57" s="31" t="e">
        <f t="shared" si="19"/>
        <v>#REF!</v>
      </c>
      <c r="AM57" s="122" t="e">
        <f t="shared" si="20"/>
        <v>#REF!</v>
      </c>
      <c r="AN57" s="122" t="e">
        <f t="shared" si="21"/>
        <v>#REF!</v>
      </c>
      <c r="AO57" s="122" t="e">
        <f t="shared" si="22"/>
        <v>#REF!</v>
      </c>
      <c r="AP57" s="122" t="e">
        <f t="shared" si="23"/>
        <v>#REF!</v>
      </c>
      <c r="AQ57" s="122" t="e">
        <f t="shared" si="24"/>
        <v>#REF!</v>
      </c>
    </row>
    <row r="58" spans="1:43" ht="20.149999999999999" customHeight="1" x14ac:dyDescent="0.2">
      <c r="B58" s="73" t="s">
        <v>192</v>
      </c>
      <c r="C58" s="74" t="e">
        <f>C23+C20+C30+C31</f>
        <v>#REF!</v>
      </c>
      <c r="D58" s="50" t="e">
        <f t="shared" ref="D58:AE58" si="26">D23+D20+D30+D31</f>
        <v>#REF!</v>
      </c>
      <c r="E58" s="50" t="e">
        <f t="shared" si="26"/>
        <v>#REF!</v>
      </c>
      <c r="F58" s="50" t="e">
        <f t="shared" si="26"/>
        <v>#REF!</v>
      </c>
      <c r="G58" s="50" t="e">
        <f t="shared" si="26"/>
        <v>#REF!</v>
      </c>
      <c r="H58" s="50" t="e">
        <f t="shared" si="26"/>
        <v>#REF!</v>
      </c>
      <c r="I58" s="50" t="e">
        <f t="shared" si="26"/>
        <v>#REF!</v>
      </c>
      <c r="J58" s="75" t="e">
        <f t="shared" si="26"/>
        <v>#REF!</v>
      </c>
      <c r="K58" s="48" t="e">
        <f t="shared" si="26"/>
        <v>#REF!</v>
      </c>
      <c r="L58" s="50" t="e">
        <f t="shared" si="26"/>
        <v>#REF!</v>
      </c>
      <c r="M58" s="50" t="e">
        <f t="shared" si="26"/>
        <v>#REF!</v>
      </c>
      <c r="N58" s="50" t="e">
        <f t="shared" si="26"/>
        <v>#REF!</v>
      </c>
      <c r="O58" s="51" t="e">
        <f t="shared" si="26"/>
        <v>#REF!</v>
      </c>
      <c r="P58" s="52" t="e">
        <f t="shared" si="26"/>
        <v>#REF!</v>
      </c>
      <c r="Q58" s="159" t="e">
        <f t="shared" si="26"/>
        <v>#REF!</v>
      </c>
      <c r="R58" s="50" t="e">
        <f t="shared" si="26"/>
        <v>#REF!</v>
      </c>
      <c r="S58" s="53" t="e">
        <f t="shared" si="26"/>
        <v>#REF!</v>
      </c>
      <c r="T58" s="50" t="e">
        <f t="shared" si="26"/>
        <v>#REF!</v>
      </c>
      <c r="U58" s="75" t="e">
        <f t="shared" si="26"/>
        <v>#REF!</v>
      </c>
      <c r="V58" s="178" t="e">
        <f t="shared" si="26"/>
        <v>#REF!</v>
      </c>
      <c r="W58" s="50" t="e">
        <f t="shared" si="26"/>
        <v>#REF!</v>
      </c>
      <c r="X58" s="50" t="e">
        <f t="shared" si="26"/>
        <v>#REF!</v>
      </c>
      <c r="Y58" s="50" t="e">
        <f t="shared" si="26"/>
        <v>#REF!</v>
      </c>
      <c r="Z58" s="50" t="e">
        <f t="shared" si="26"/>
        <v>#REF!</v>
      </c>
      <c r="AA58" s="50" t="e">
        <f t="shared" si="26"/>
        <v>#REF!</v>
      </c>
      <c r="AB58" s="53" t="e">
        <f t="shared" si="26"/>
        <v>#REF!</v>
      </c>
      <c r="AC58" s="53" t="e">
        <f t="shared" si="26"/>
        <v>#REF!</v>
      </c>
      <c r="AD58" s="53" t="e">
        <f t="shared" si="26"/>
        <v>#REF!</v>
      </c>
      <c r="AE58" s="54" t="e">
        <f t="shared" si="26"/>
        <v>#REF!</v>
      </c>
      <c r="AF58" s="29" t="e">
        <f t="shared" si="14"/>
        <v>#REF!</v>
      </c>
      <c r="AG58" s="30" t="e">
        <f t="shared" si="15"/>
        <v>#REF!</v>
      </c>
      <c r="AH58" s="30" t="e">
        <f t="shared" si="16"/>
        <v>#REF!</v>
      </c>
      <c r="AI58" s="30" t="e">
        <f t="shared" si="17"/>
        <v>#REF!</v>
      </c>
      <c r="AJ58" s="30" t="e">
        <f t="shared" si="18"/>
        <v>#REF!</v>
      </c>
      <c r="AK58" s="31" t="e">
        <f t="shared" si="19"/>
        <v>#REF!</v>
      </c>
      <c r="AM58" s="122" t="e">
        <f t="shared" si="20"/>
        <v>#REF!</v>
      </c>
      <c r="AN58" s="122" t="e">
        <f t="shared" si="21"/>
        <v>#REF!</v>
      </c>
      <c r="AO58" s="122" t="e">
        <f t="shared" si="22"/>
        <v>#REF!</v>
      </c>
      <c r="AP58" s="122" t="e">
        <f t="shared" si="23"/>
        <v>#REF!</v>
      </c>
      <c r="AQ58" s="122" t="e">
        <f t="shared" si="24"/>
        <v>#REF!</v>
      </c>
    </row>
    <row r="59" spans="1:43" ht="20.149999999999999" customHeight="1" x14ac:dyDescent="0.2">
      <c r="B59" s="73" t="s">
        <v>193</v>
      </c>
      <c r="C59" s="74" t="e">
        <f>C14+C15+C19+C32+C33</f>
        <v>#REF!</v>
      </c>
      <c r="D59" s="50" t="e">
        <f t="shared" ref="D59:AE59" si="27">D14+D15+D19+D32+D33</f>
        <v>#REF!</v>
      </c>
      <c r="E59" s="50" t="e">
        <f t="shared" si="27"/>
        <v>#REF!</v>
      </c>
      <c r="F59" s="50" t="e">
        <f t="shared" si="27"/>
        <v>#REF!</v>
      </c>
      <c r="G59" s="50" t="e">
        <f t="shared" si="27"/>
        <v>#REF!</v>
      </c>
      <c r="H59" s="50" t="e">
        <f t="shared" si="27"/>
        <v>#REF!</v>
      </c>
      <c r="I59" s="50" t="e">
        <f t="shared" si="27"/>
        <v>#REF!</v>
      </c>
      <c r="J59" s="75" t="e">
        <f t="shared" si="27"/>
        <v>#REF!</v>
      </c>
      <c r="K59" s="48" t="e">
        <f t="shared" si="27"/>
        <v>#REF!</v>
      </c>
      <c r="L59" s="50" t="e">
        <f t="shared" si="27"/>
        <v>#REF!</v>
      </c>
      <c r="M59" s="50" t="e">
        <f t="shared" si="27"/>
        <v>#REF!</v>
      </c>
      <c r="N59" s="50" t="e">
        <f t="shared" si="27"/>
        <v>#REF!</v>
      </c>
      <c r="O59" s="51" t="e">
        <f t="shared" si="27"/>
        <v>#REF!</v>
      </c>
      <c r="P59" s="52" t="e">
        <f t="shared" si="27"/>
        <v>#REF!</v>
      </c>
      <c r="Q59" s="159" t="e">
        <f t="shared" si="27"/>
        <v>#REF!</v>
      </c>
      <c r="R59" s="50" t="e">
        <f t="shared" si="27"/>
        <v>#REF!</v>
      </c>
      <c r="S59" s="53" t="e">
        <f t="shared" si="27"/>
        <v>#REF!</v>
      </c>
      <c r="T59" s="50" t="e">
        <f t="shared" si="27"/>
        <v>#REF!</v>
      </c>
      <c r="U59" s="75" t="e">
        <f t="shared" si="27"/>
        <v>#REF!</v>
      </c>
      <c r="V59" s="178" t="e">
        <f t="shared" si="27"/>
        <v>#REF!</v>
      </c>
      <c r="W59" s="50" t="e">
        <f t="shared" si="27"/>
        <v>#REF!</v>
      </c>
      <c r="X59" s="50" t="e">
        <f t="shared" si="27"/>
        <v>#REF!</v>
      </c>
      <c r="Y59" s="50" t="e">
        <f t="shared" si="27"/>
        <v>#REF!</v>
      </c>
      <c r="Z59" s="50" t="e">
        <f t="shared" si="27"/>
        <v>#REF!</v>
      </c>
      <c r="AA59" s="50" t="e">
        <f t="shared" si="27"/>
        <v>#REF!</v>
      </c>
      <c r="AB59" s="53" t="e">
        <f t="shared" si="27"/>
        <v>#REF!</v>
      </c>
      <c r="AC59" s="53" t="e">
        <f t="shared" si="27"/>
        <v>#REF!</v>
      </c>
      <c r="AD59" s="53" t="e">
        <f t="shared" si="27"/>
        <v>#REF!</v>
      </c>
      <c r="AE59" s="54" t="e">
        <f t="shared" si="27"/>
        <v>#REF!</v>
      </c>
      <c r="AF59" s="29" t="e">
        <f t="shared" si="14"/>
        <v>#REF!</v>
      </c>
      <c r="AG59" s="30" t="e">
        <f t="shared" si="15"/>
        <v>#REF!</v>
      </c>
      <c r="AH59" s="30" t="e">
        <f t="shared" si="16"/>
        <v>#REF!</v>
      </c>
      <c r="AI59" s="30" t="e">
        <f t="shared" si="17"/>
        <v>#REF!</v>
      </c>
      <c r="AJ59" s="30" t="e">
        <f t="shared" si="18"/>
        <v>#REF!</v>
      </c>
      <c r="AK59" s="31" t="e">
        <f t="shared" si="19"/>
        <v>#REF!</v>
      </c>
      <c r="AM59" s="122" t="e">
        <f t="shared" si="20"/>
        <v>#REF!</v>
      </c>
      <c r="AN59" s="122" t="e">
        <f t="shared" si="21"/>
        <v>#REF!</v>
      </c>
      <c r="AO59" s="122" t="e">
        <f t="shared" si="22"/>
        <v>#REF!</v>
      </c>
      <c r="AP59" s="122" t="e">
        <f t="shared" si="23"/>
        <v>#REF!</v>
      </c>
      <c r="AQ59" s="122" t="e">
        <f t="shared" si="24"/>
        <v>#REF!</v>
      </c>
    </row>
    <row r="60" spans="1:43" ht="20.149999999999999" customHeight="1" x14ac:dyDescent="0.2">
      <c r="B60" s="73" t="s">
        <v>194</v>
      </c>
      <c r="C60" s="74" t="e">
        <f>C22+C28+C29+C34</f>
        <v>#REF!</v>
      </c>
      <c r="D60" s="50" t="e">
        <f t="shared" ref="D60:AE60" si="28">D22+D28+D29+D34</f>
        <v>#REF!</v>
      </c>
      <c r="E60" s="50" t="e">
        <f t="shared" si="28"/>
        <v>#REF!</v>
      </c>
      <c r="F60" s="50" t="e">
        <f t="shared" si="28"/>
        <v>#REF!</v>
      </c>
      <c r="G60" s="50" t="e">
        <f t="shared" si="28"/>
        <v>#REF!</v>
      </c>
      <c r="H60" s="50" t="e">
        <f t="shared" si="28"/>
        <v>#REF!</v>
      </c>
      <c r="I60" s="50" t="e">
        <f t="shared" si="28"/>
        <v>#REF!</v>
      </c>
      <c r="J60" s="75" t="e">
        <f t="shared" si="28"/>
        <v>#REF!</v>
      </c>
      <c r="K60" s="48" t="e">
        <f t="shared" si="28"/>
        <v>#REF!</v>
      </c>
      <c r="L60" s="50" t="e">
        <f t="shared" si="28"/>
        <v>#REF!</v>
      </c>
      <c r="M60" s="50" t="e">
        <f t="shared" si="28"/>
        <v>#REF!</v>
      </c>
      <c r="N60" s="50" t="e">
        <f t="shared" si="28"/>
        <v>#REF!</v>
      </c>
      <c r="O60" s="51" t="e">
        <f t="shared" si="28"/>
        <v>#REF!</v>
      </c>
      <c r="P60" s="52" t="e">
        <f t="shared" si="28"/>
        <v>#REF!</v>
      </c>
      <c r="Q60" s="159" t="e">
        <f t="shared" si="28"/>
        <v>#REF!</v>
      </c>
      <c r="R60" s="50" t="e">
        <f t="shared" si="28"/>
        <v>#REF!</v>
      </c>
      <c r="S60" s="53" t="e">
        <f t="shared" si="28"/>
        <v>#REF!</v>
      </c>
      <c r="T60" s="50" t="e">
        <f t="shared" si="28"/>
        <v>#REF!</v>
      </c>
      <c r="U60" s="75" t="e">
        <f t="shared" si="28"/>
        <v>#REF!</v>
      </c>
      <c r="V60" s="178" t="e">
        <f t="shared" si="28"/>
        <v>#REF!</v>
      </c>
      <c r="W60" s="50" t="e">
        <f t="shared" si="28"/>
        <v>#REF!</v>
      </c>
      <c r="X60" s="50" t="e">
        <f t="shared" si="28"/>
        <v>#REF!</v>
      </c>
      <c r="Y60" s="50" t="e">
        <f t="shared" si="28"/>
        <v>#REF!</v>
      </c>
      <c r="Z60" s="50" t="e">
        <f t="shared" si="28"/>
        <v>#REF!</v>
      </c>
      <c r="AA60" s="50" t="e">
        <f t="shared" si="28"/>
        <v>#REF!</v>
      </c>
      <c r="AB60" s="53" t="e">
        <f t="shared" si="28"/>
        <v>#REF!</v>
      </c>
      <c r="AC60" s="53" t="e">
        <f t="shared" si="28"/>
        <v>#REF!</v>
      </c>
      <c r="AD60" s="53" t="e">
        <f t="shared" si="28"/>
        <v>#REF!</v>
      </c>
      <c r="AE60" s="54" t="e">
        <f t="shared" si="28"/>
        <v>#REF!</v>
      </c>
      <c r="AF60" s="29" t="e">
        <f t="shared" si="14"/>
        <v>#REF!</v>
      </c>
      <c r="AG60" s="30" t="e">
        <f t="shared" si="15"/>
        <v>#REF!</v>
      </c>
      <c r="AH60" s="30" t="e">
        <f t="shared" si="16"/>
        <v>#REF!</v>
      </c>
      <c r="AI60" s="30" t="e">
        <f t="shared" si="17"/>
        <v>#REF!</v>
      </c>
      <c r="AJ60" s="30" t="e">
        <f t="shared" si="18"/>
        <v>#REF!</v>
      </c>
      <c r="AK60" s="31" t="e">
        <f t="shared" si="19"/>
        <v>#REF!</v>
      </c>
      <c r="AM60" s="122" t="e">
        <f t="shared" si="20"/>
        <v>#REF!</v>
      </c>
      <c r="AN60" s="122" t="e">
        <f t="shared" si="21"/>
        <v>#REF!</v>
      </c>
      <c r="AO60" s="122" t="e">
        <f t="shared" si="22"/>
        <v>#REF!</v>
      </c>
      <c r="AP60" s="122" t="e">
        <f t="shared" si="23"/>
        <v>#REF!</v>
      </c>
      <c r="AQ60" s="122" t="e">
        <f t="shared" si="24"/>
        <v>#REF!</v>
      </c>
    </row>
    <row r="61" spans="1:43" ht="20.149999999999999" customHeight="1" x14ac:dyDescent="0.2">
      <c r="B61" s="73" t="s">
        <v>195</v>
      </c>
      <c r="C61" s="74" t="e">
        <f>C12+C18+C21+C25+C35+C36+C37+C38+C39</f>
        <v>#REF!</v>
      </c>
      <c r="D61" s="50" t="e">
        <f t="shared" ref="D61:AE61" si="29">D12+D18+D21+D25+D35+D36+D37+D38+D39</f>
        <v>#REF!</v>
      </c>
      <c r="E61" s="50" t="e">
        <f t="shared" si="29"/>
        <v>#REF!</v>
      </c>
      <c r="F61" s="50" t="e">
        <f t="shared" si="29"/>
        <v>#REF!</v>
      </c>
      <c r="G61" s="50" t="e">
        <f t="shared" si="29"/>
        <v>#REF!</v>
      </c>
      <c r="H61" s="50" t="e">
        <f t="shared" si="29"/>
        <v>#REF!</v>
      </c>
      <c r="I61" s="50" t="e">
        <f t="shared" si="29"/>
        <v>#REF!</v>
      </c>
      <c r="J61" s="75" t="e">
        <f t="shared" si="29"/>
        <v>#REF!</v>
      </c>
      <c r="K61" s="48" t="e">
        <f t="shared" si="29"/>
        <v>#REF!</v>
      </c>
      <c r="L61" s="50" t="e">
        <f t="shared" si="29"/>
        <v>#REF!</v>
      </c>
      <c r="M61" s="50" t="e">
        <f t="shared" si="29"/>
        <v>#REF!</v>
      </c>
      <c r="N61" s="50" t="e">
        <f t="shared" si="29"/>
        <v>#REF!</v>
      </c>
      <c r="O61" s="51" t="e">
        <f t="shared" si="29"/>
        <v>#REF!</v>
      </c>
      <c r="P61" s="52" t="e">
        <f t="shared" si="29"/>
        <v>#REF!</v>
      </c>
      <c r="Q61" s="159" t="e">
        <f t="shared" si="29"/>
        <v>#REF!</v>
      </c>
      <c r="R61" s="50" t="e">
        <f t="shared" si="29"/>
        <v>#REF!</v>
      </c>
      <c r="S61" s="53" t="e">
        <f t="shared" si="29"/>
        <v>#REF!</v>
      </c>
      <c r="T61" s="50" t="e">
        <f t="shared" si="29"/>
        <v>#REF!</v>
      </c>
      <c r="U61" s="75" t="e">
        <f t="shared" si="29"/>
        <v>#REF!</v>
      </c>
      <c r="V61" s="178" t="e">
        <f t="shared" si="29"/>
        <v>#REF!</v>
      </c>
      <c r="W61" s="50" t="e">
        <f t="shared" si="29"/>
        <v>#REF!</v>
      </c>
      <c r="X61" s="50" t="e">
        <f t="shared" si="29"/>
        <v>#REF!</v>
      </c>
      <c r="Y61" s="50" t="e">
        <f t="shared" si="29"/>
        <v>#REF!</v>
      </c>
      <c r="Z61" s="50" t="e">
        <f t="shared" si="29"/>
        <v>#REF!</v>
      </c>
      <c r="AA61" s="50" t="e">
        <f t="shared" si="29"/>
        <v>#REF!</v>
      </c>
      <c r="AB61" s="53" t="e">
        <f t="shared" si="29"/>
        <v>#REF!</v>
      </c>
      <c r="AC61" s="53" t="e">
        <f t="shared" si="29"/>
        <v>#REF!</v>
      </c>
      <c r="AD61" s="53" t="e">
        <f t="shared" si="29"/>
        <v>#REF!</v>
      </c>
      <c r="AE61" s="54" t="e">
        <f t="shared" si="29"/>
        <v>#REF!</v>
      </c>
      <c r="AF61" s="29" t="e">
        <f t="shared" si="14"/>
        <v>#REF!</v>
      </c>
      <c r="AG61" s="30" t="e">
        <f t="shared" si="15"/>
        <v>#REF!</v>
      </c>
      <c r="AH61" s="30" t="e">
        <f t="shared" si="16"/>
        <v>#REF!</v>
      </c>
      <c r="AI61" s="30" t="e">
        <f t="shared" si="17"/>
        <v>#REF!</v>
      </c>
      <c r="AJ61" s="30" t="e">
        <f t="shared" si="18"/>
        <v>#REF!</v>
      </c>
      <c r="AK61" s="31" t="e">
        <f t="shared" si="19"/>
        <v>#REF!</v>
      </c>
      <c r="AM61" s="122" t="e">
        <f t="shared" si="20"/>
        <v>#REF!</v>
      </c>
      <c r="AN61" s="122" t="e">
        <f t="shared" si="21"/>
        <v>#REF!</v>
      </c>
      <c r="AO61" s="122" t="e">
        <f t="shared" si="22"/>
        <v>#REF!</v>
      </c>
      <c r="AP61" s="122" t="e">
        <f t="shared" si="23"/>
        <v>#REF!</v>
      </c>
      <c r="AQ61" s="122" t="e">
        <f t="shared" si="24"/>
        <v>#REF!</v>
      </c>
    </row>
    <row r="62" spans="1:43" ht="20.149999999999999" customHeight="1" x14ac:dyDescent="0.2">
      <c r="B62" s="73" t="s">
        <v>196</v>
      </c>
      <c r="C62" s="74" t="e">
        <f>C17+C40+C41</f>
        <v>#REF!</v>
      </c>
      <c r="D62" s="50" t="e">
        <f t="shared" ref="D62:AE62" si="30">D17+D40+D41</f>
        <v>#REF!</v>
      </c>
      <c r="E62" s="50" t="e">
        <f t="shared" si="30"/>
        <v>#REF!</v>
      </c>
      <c r="F62" s="50" t="e">
        <f t="shared" si="30"/>
        <v>#REF!</v>
      </c>
      <c r="G62" s="50" t="e">
        <f t="shared" si="30"/>
        <v>#REF!</v>
      </c>
      <c r="H62" s="50" t="e">
        <f t="shared" si="30"/>
        <v>#REF!</v>
      </c>
      <c r="I62" s="50" t="e">
        <f t="shared" si="30"/>
        <v>#REF!</v>
      </c>
      <c r="J62" s="75" t="e">
        <f t="shared" si="30"/>
        <v>#REF!</v>
      </c>
      <c r="K62" s="48" t="e">
        <f t="shared" si="30"/>
        <v>#REF!</v>
      </c>
      <c r="L62" s="50" t="e">
        <f t="shared" si="30"/>
        <v>#REF!</v>
      </c>
      <c r="M62" s="50" t="e">
        <f t="shared" si="30"/>
        <v>#REF!</v>
      </c>
      <c r="N62" s="50" t="e">
        <f t="shared" si="30"/>
        <v>#REF!</v>
      </c>
      <c r="O62" s="51" t="e">
        <f t="shared" si="30"/>
        <v>#REF!</v>
      </c>
      <c r="P62" s="52" t="e">
        <f t="shared" si="30"/>
        <v>#REF!</v>
      </c>
      <c r="Q62" s="159" t="e">
        <f t="shared" si="30"/>
        <v>#REF!</v>
      </c>
      <c r="R62" s="50" t="e">
        <f t="shared" si="30"/>
        <v>#REF!</v>
      </c>
      <c r="S62" s="53" t="e">
        <f t="shared" si="30"/>
        <v>#REF!</v>
      </c>
      <c r="T62" s="50" t="e">
        <f t="shared" si="30"/>
        <v>#REF!</v>
      </c>
      <c r="U62" s="75" t="e">
        <f t="shared" si="30"/>
        <v>#REF!</v>
      </c>
      <c r="V62" s="178" t="e">
        <f t="shared" si="30"/>
        <v>#REF!</v>
      </c>
      <c r="W62" s="50" t="e">
        <f t="shared" si="30"/>
        <v>#REF!</v>
      </c>
      <c r="X62" s="50" t="e">
        <f t="shared" si="30"/>
        <v>#REF!</v>
      </c>
      <c r="Y62" s="50" t="e">
        <f t="shared" si="30"/>
        <v>#REF!</v>
      </c>
      <c r="Z62" s="50" t="e">
        <f t="shared" si="30"/>
        <v>#REF!</v>
      </c>
      <c r="AA62" s="50" t="e">
        <f t="shared" si="30"/>
        <v>#REF!</v>
      </c>
      <c r="AB62" s="53" t="e">
        <f t="shared" si="30"/>
        <v>#REF!</v>
      </c>
      <c r="AC62" s="53" t="e">
        <f t="shared" si="30"/>
        <v>#REF!</v>
      </c>
      <c r="AD62" s="53" t="e">
        <f t="shared" si="30"/>
        <v>#REF!</v>
      </c>
      <c r="AE62" s="54" t="e">
        <f t="shared" si="30"/>
        <v>#REF!</v>
      </c>
      <c r="AF62" s="29" t="e">
        <f t="shared" si="14"/>
        <v>#REF!</v>
      </c>
      <c r="AG62" s="30" t="e">
        <f t="shared" si="15"/>
        <v>#REF!</v>
      </c>
      <c r="AH62" s="30" t="e">
        <f t="shared" si="16"/>
        <v>#REF!</v>
      </c>
      <c r="AI62" s="30" t="e">
        <f t="shared" si="17"/>
        <v>#REF!</v>
      </c>
      <c r="AJ62" s="30" t="e">
        <f t="shared" si="18"/>
        <v>#REF!</v>
      </c>
      <c r="AK62" s="31" t="e">
        <f t="shared" si="19"/>
        <v>#REF!</v>
      </c>
      <c r="AM62" s="122" t="e">
        <f t="shared" si="20"/>
        <v>#REF!</v>
      </c>
      <c r="AN62" s="122" t="e">
        <f t="shared" si="21"/>
        <v>#REF!</v>
      </c>
      <c r="AO62" s="122" t="e">
        <f t="shared" si="22"/>
        <v>#REF!</v>
      </c>
      <c r="AP62" s="122" t="e">
        <f t="shared" si="23"/>
        <v>#REF!</v>
      </c>
      <c r="AQ62" s="122" t="e">
        <f t="shared" si="24"/>
        <v>#REF!</v>
      </c>
    </row>
    <row r="63" spans="1:43" ht="20.149999999999999" customHeight="1" x14ac:dyDescent="0.2">
      <c r="B63" s="73" t="s">
        <v>197</v>
      </c>
      <c r="C63" s="74" t="e">
        <f>C42</f>
        <v>#REF!</v>
      </c>
      <c r="D63" s="50" t="e">
        <f t="shared" ref="D63:AE63" si="31">D42</f>
        <v>#REF!</v>
      </c>
      <c r="E63" s="50" t="e">
        <f t="shared" si="31"/>
        <v>#REF!</v>
      </c>
      <c r="F63" s="50" t="e">
        <f t="shared" si="31"/>
        <v>#REF!</v>
      </c>
      <c r="G63" s="50" t="e">
        <f t="shared" si="31"/>
        <v>#REF!</v>
      </c>
      <c r="H63" s="50" t="e">
        <f t="shared" si="31"/>
        <v>#REF!</v>
      </c>
      <c r="I63" s="50" t="e">
        <f t="shared" si="31"/>
        <v>#REF!</v>
      </c>
      <c r="J63" s="75" t="e">
        <f t="shared" si="31"/>
        <v>#REF!</v>
      </c>
      <c r="K63" s="48" t="e">
        <f t="shared" si="31"/>
        <v>#REF!</v>
      </c>
      <c r="L63" s="50" t="e">
        <f t="shared" si="31"/>
        <v>#REF!</v>
      </c>
      <c r="M63" s="50" t="e">
        <f t="shared" si="31"/>
        <v>#REF!</v>
      </c>
      <c r="N63" s="50" t="e">
        <f t="shared" si="31"/>
        <v>#REF!</v>
      </c>
      <c r="O63" s="51" t="e">
        <f t="shared" si="31"/>
        <v>#REF!</v>
      </c>
      <c r="P63" s="52" t="e">
        <f t="shared" si="31"/>
        <v>#REF!</v>
      </c>
      <c r="Q63" s="159" t="e">
        <f t="shared" si="31"/>
        <v>#REF!</v>
      </c>
      <c r="R63" s="50" t="e">
        <f t="shared" si="31"/>
        <v>#REF!</v>
      </c>
      <c r="S63" s="53" t="e">
        <f t="shared" si="31"/>
        <v>#REF!</v>
      </c>
      <c r="T63" s="50" t="e">
        <f t="shared" si="31"/>
        <v>#REF!</v>
      </c>
      <c r="U63" s="75" t="e">
        <f t="shared" si="31"/>
        <v>#REF!</v>
      </c>
      <c r="V63" s="178" t="e">
        <f t="shared" si="31"/>
        <v>#REF!</v>
      </c>
      <c r="W63" s="50" t="e">
        <f t="shared" si="31"/>
        <v>#REF!</v>
      </c>
      <c r="X63" s="50" t="e">
        <f t="shared" si="31"/>
        <v>#REF!</v>
      </c>
      <c r="Y63" s="50" t="e">
        <f t="shared" si="31"/>
        <v>#REF!</v>
      </c>
      <c r="Z63" s="50" t="e">
        <f t="shared" si="31"/>
        <v>#REF!</v>
      </c>
      <c r="AA63" s="50" t="e">
        <f t="shared" si="31"/>
        <v>#REF!</v>
      </c>
      <c r="AB63" s="53" t="e">
        <f t="shared" si="31"/>
        <v>#REF!</v>
      </c>
      <c r="AC63" s="53" t="e">
        <f t="shared" si="31"/>
        <v>#REF!</v>
      </c>
      <c r="AD63" s="53" t="e">
        <f t="shared" si="31"/>
        <v>#REF!</v>
      </c>
      <c r="AE63" s="54" t="e">
        <f t="shared" si="31"/>
        <v>#REF!</v>
      </c>
      <c r="AF63" s="29" t="e">
        <f t="shared" si="14"/>
        <v>#REF!</v>
      </c>
      <c r="AG63" s="30" t="e">
        <f t="shared" si="15"/>
        <v>#REF!</v>
      </c>
      <c r="AH63" s="30" t="e">
        <f t="shared" si="16"/>
        <v>#REF!</v>
      </c>
      <c r="AI63" s="30" t="e">
        <f t="shared" si="17"/>
        <v>#REF!</v>
      </c>
      <c r="AJ63" s="30" t="e">
        <f t="shared" si="18"/>
        <v>#REF!</v>
      </c>
      <c r="AK63" s="31" t="e">
        <f t="shared" si="19"/>
        <v>#REF!</v>
      </c>
      <c r="AM63" s="122" t="e">
        <f t="shared" si="20"/>
        <v>#REF!</v>
      </c>
      <c r="AN63" s="122" t="e">
        <f t="shared" si="21"/>
        <v>#REF!</v>
      </c>
      <c r="AO63" s="122" t="e">
        <f t="shared" si="22"/>
        <v>#REF!</v>
      </c>
      <c r="AP63" s="122" t="e">
        <f t="shared" si="23"/>
        <v>#REF!</v>
      </c>
      <c r="AQ63" s="122" t="e">
        <f t="shared" si="24"/>
        <v>#REF!</v>
      </c>
    </row>
    <row r="64" spans="1:43" ht="20.149999999999999" customHeight="1" x14ac:dyDescent="0.2">
      <c r="B64" s="73" t="s">
        <v>198</v>
      </c>
      <c r="C64" s="74" t="e">
        <f>C26+C43+C44+C45+C46+C47</f>
        <v>#REF!</v>
      </c>
      <c r="D64" s="50" t="e">
        <f t="shared" ref="D64:AE64" si="32">D26+D43+D44+D45+D46+D47</f>
        <v>#REF!</v>
      </c>
      <c r="E64" s="50" t="e">
        <f t="shared" si="32"/>
        <v>#REF!</v>
      </c>
      <c r="F64" s="50" t="e">
        <f t="shared" si="32"/>
        <v>#REF!</v>
      </c>
      <c r="G64" s="50" t="e">
        <f t="shared" si="32"/>
        <v>#REF!</v>
      </c>
      <c r="H64" s="50" t="e">
        <f t="shared" si="32"/>
        <v>#REF!</v>
      </c>
      <c r="I64" s="50" t="e">
        <f t="shared" si="32"/>
        <v>#REF!</v>
      </c>
      <c r="J64" s="75" t="e">
        <f t="shared" si="32"/>
        <v>#REF!</v>
      </c>
      <c r="K64" s="48" t="e">
        <f t="shared" si="32"/>
        <v>#REF!</v>
      </c>
      <c r="L64" s="50" t="e">
        <f t="shared" si="32"/>
        <v>#REF!</v>
      </c>
      <c r="M64" s="50" t="e">
        <f t="shared" si="32"/>
        <v>#REF!</v>
      </c>
      <c r="N64" s="50" t="e">
        <f t="shared" si="32"/>
        <v>#REF!</v>
      </c>
      <c r="O64" s="51" t="e">
        <f t="shared" si="32"/>
        <v>#REF!</v>
      </c>
      <c r="P64" s="52" t="e">
        <f t="shared" si="32"/>
        <v>#REF!</v>
      </c>
      <c r="Q64" s="159" t="e">
        <f t="shared" si="32"/>
        <v>#REF!</v>
      </c>
      <c r="R64" s="50" t="e">
        <f t="shared" si="32"/>
        <v>#REF!</v>
      </c>
      <c r="S64" s="53" t="e">
        <f t="shared" si="32"/>
        <v>#REF!</v>
      </c>
      <c r="T64" s="50" t="e">
        <f t="shared" si="32"/>
        <v>#REF!</v>
      </c>
      <c r="U64" s="75" t="e">
        <f t="shared" si="32"/>
        <v>#REF!</v>
      </c>
      <c r="V64" s="178" t="e">
        <f t="shared" si="32"/>
        <v>#REF!</v>
      </c>
      <c r="W64" s="50" t="e">
        <f t="shared" si="32"/>
        <v>#REF!</v>
      </c>
      <c r="X64" s="50" t="e">
        <f t="shared" si="32"/>
        <v>#REF!</v>
      </c>
      <c r="Y64" s="50" t="e">
        <f t="shared" si="32"/>
        <v>#REF!</v>
      </c>
      <c r="Z64" s="50" t="e">
        <f t="shared" si="32"/>
        <v>#REF!</v>
      </c>
      <c r="AA64" s="50" t="e">
        <f t="shared" si="32"/>
        <v>#REF!</v>
      </c>
      <c r="AB64" s="53" t="e">
        <f t="shared" si="32"/>
        <v>#REF!</v>
      </c>
      <c r="AC64" s="53" t="e">
        <f t="shared" si="32"/>
        <v>#REF!</v>
      </c>
      <c r="AD64" s="53" t="e">
        <f t="shared" si="32"/>
        <v>#REF!</v>
      </c>
      <c r="AE64" s="54" t="e">
        <f t="shared" si="32"/>
        <v>#REF!</v>
      </c>
      <c r="AF64" s="29" t="e">
        <f t="shared" si="14"/>
        <v>#REF!</v>
      </c>
      <c r="AG64" s="30" t="e">
        <f t="shared" si="15"/>
        <v>#REF!</v>
      </c>
      <c r="AH64" s="30" t="e">
        <f t="shared" si="16"/>
        <v>#REF!</v>
      </c>
      <c r="AI64" s="30" t="e">
        <f t="shared" si="17"/>
        <v>#REF!</v>
      </c>
      <c r="AJ64" s="30" t="e">
        <f t="shared" si="18"/>
        <v>#REF!</v>
      </c>
      <c r="AK64" s="31" t="e">
        <f t="shared" si="19"/>
        <v>#REF!</v>
      </c>
      <c r="AM64" s="122" t="e">
        <f t="shared" si="20"/>
        <v>#REF!</v>
      </c>
      <c r="AN64" s="122" t="e">
        <f t="shared" si="21"/>
        <v>#REF!</v>
      </c>
      <c r="AO64" s="122" t="e">
        <f t="shared" si="22"/>
        <v>#REF!</v>
      </c>
      <c r="AP64" s="122" t="e">
        <f t="shared" si="23"/>
        <v>#REF!</v>
      </c>
      <c r="AQ64" s="122" t="e">
        <f t="shared" si="24"/>
        <v>#REF!</v>
      </c>
    </row>
    <row r="65" spans="2:43" ht="20.149999999999999" customHeight="1" thickBot="1" x14ac:dyDescent="0.25">
      <c r="B65" s="77" t="s">
        <v>199</v>
      </c>
      <c r="C65" s="78" t="e">
        <f>C48+C49+C50+C51+C52+C53</f>
        <v>#REF!</v>
      </c>
      <c r="D65" s="58" t="e">
        <f t="shared" ref="D65:AE65" si="33">D48+D49+D50+D51+D52+D53</f>
        <v>#REF!</v>
      </c>
      <c r="E65" s="58" t="e">
        <f t="shared" si="33"/>
        <v>#REF!</v>
      </c>
      <c r="F65" s="58" t="e">
        <f t="shared" si="33"/>
        <v>#REF!</v>
      </c>
      <c r="G65" s="58" t="e">
        <f t="shared" si="33"/>
        <v>#REF!</v>
      </c>
      <c r="H65" s="58" t="e">
        <f t="shared" si="33"/>
        <v>#REF!</v>
      </c>
      <c r="I65" s="58" t="e">
        <f t="shared" si="33"/>
        <v>#REF!</v>
      </c>
      <c r="J65" s="79" t="e">
        <f t="shared" si="33"/>
        <v>#REF!</v>
      </c>
      <c r="K65" s="56" t="e">
        <f t="shared" si="33"/>
        <v>#REF!</v>
      </c>
      <c r="L65" s="58" t="e">
        <f t="shared" si="33"/>
        <v>#REF!</v>
      </c>
      <c r="M65" s="58" t="e">
        <f t="shared" si="33"/>
        <v>#REF!</v>
      </c>
      <c r="N65" s="58" t="e">
        <f t="shared" si="33"/>
        <v>#REF!</v>
      </c>
      <c r="O65" s="59" t="e">
        <f t="shared" si="33"/>
        <v>#REF!</v>
      </c>
      <c r="P65" s="60" t="e">
        <f t="shared" si="33"/>
        <v>#REF!</v>
      </c>
      <c r="Q65" s="160" t="e">
        <f t="shared" si="33"/>
        <v>#REF!</v>
      </c>
      <c r="R65" s="58" t="e">
        <f t="shared" si="33"/>
        <v>#REF!</v>
      </c>
      <c r="S65" s="61" t="e">
        <f t="shared" si="33"/>
        <v>#REF!</v>
      </c>
      <c r="T65" s="58" t="e">
        <f t="shared" si="33"/>
        <v>#REF!</v>
      </c>
      <c r="U65" s="79" t="e">
        <f t="shared" si="33"/>
        <v>#REF!</v>
      </c>
      <c r="V65" s="179" t="e">
        <f t="shared" si="33"/>
        <v>#REF!</v>
      </c>
      <c r="W65" s="58" t="e">
        <f t="shared" si="33"/>
        <v>#REF!</v>
      </c>
      <c r="X65" s="58" t="e">
        <f t="shared" si="33"/>
        <v>#REF!</v>
      </c>
      <c r="Y65" s="58" t="e">
        <f t="shared" si="33"/>
        <v>#REF!</v>
      </c>
      <c r="Z65" s="58" t="e">
        <f t="shared" si="33"/>
        <v>#REF!</v>
      </c>
      <c r="AA65" s="58" t="e">
        <f t="shared" si="33"/>
        <v>#REF!</v>
      </c>
      <c r="AB65" s="61" t="e">
        <f t="shared" si="33"/>
        <v>#REF!</v>
      </c>
      <c r="AC65" s="61" t="e">
        <f t="shared" si="33"/>
        <v>#REF!</v>
      </c>
      <c r="AD65" s="61" t="e">
        <f t="shared" si="33"/>
        <v>#REF!</v>
      </c>
      <c r="AE65" s="62" t="e">
        <f t="shared" si="33"/>
        <v>#REF!</v>
      </c>
      <c r="AF65" s="174" t="e">
        <f t="shared" si="14"/>
        <v>#REF!</v>
      </c>
      <c r="AG65" s="175" t="e">
        <f t="shared" si="15"/>
        <v>#REF!</v>
      </c>
      <c r="AH65" s="175" t="e">
        <f t="shared" si="16"/>
        <v>#REF!</v>
      </c>
      <c r="AI65" s="175" t="e">
        <f t="shared" si="17"/>
        <v>#REF!</v>
      </c>
      <c r="AJ65" s="175" t="e">
        <f t="shared" si="18"/>
        <v>#REF!</v>
      </c>
      <c r="AK65" s="176" t="e">
        <f t="shared" si="19"/>
        <v>#REF!</v>
      </c>
      <c r="AM65" s="122" t="e">
        <f t="shared" si="20"/>
        <v>#REF!</v>
      </c>
      <c r="AN65" s="122" t="e">
        <f t="shared" si="21"/>
        <v>#REF!</v>
      </c>
      <c r="AO65" s="122" t="e">
        <f t="shared" si="22"/>
        <v>#REF!</v>
      </c>
      <c r="AP65" s="122" t="e">
        <f t="shared" si="23"/>
        <v>#REF!</v>
      </c>
      <c r="AQ65" s="122" t="e">
        <f t="shared" si="24"/>
        <v>#REF!</v>
      </c>
    </row>
    <row r="66" spans="2:43" ht="20.149999999999999" customHeight="1" thickBot="1" x14ac:dyDescent="0.25">
      <c r="B66" s="81" t="s">
        <v>189</v>
      </c>
      <c r="C66" s="66" t="e">
        <f>SUM(C56:C65)</f>
        <v>#REF!</v>
      </c>
      <c r="D66" s="65" t="e">
        <f t="shared" ref="D66:AE66" si="34">SUM(D56:D65)</f>
        <v>#REF!</v>
      </c>
      <c r="E66" s="65" t="e">
        <f t="shared" si="34"/>
        <v>#REF!</v>
      </c>
      <c r="F66" s="65" t="e">
        <f t="shared" si="34"/>
        <v>#REF!</v>
      </c>
      <c r="G66" s="65" t="e">
        <f t="shared" si="34"/>
        <v>#REF!</v>
      </c>
      <c r="H66" s="65" t="e">
        <f t="shared" si="34"/>
        <v>#REF!</v>
      </c>
      <c r="I66" s="65" t="e">
        <f t="shared" si="34"/>
        <v>#REF!</v>
      </c>
      <c r="J66" s="67" t="e">
        <f t="shared" si="34"/>
        <v>#REF!</v>
      </c>
      <c r="K66" s="66" t="e">
        <f t="shared" si="34"/>
        <v>#REF!</v>
      </c>
      <c r="L66" s="65" t="e">
        <f t="shared" si="34"/>
        <v>#REF!</v>
      </c>
      <c r="M66" s="65" t="e">
        <f t="shared" si="34"/>
        <v>#REF!</v>
      </c>
      <c r="N66" s="65" t="e">
        <f t="shared" si="34"/>
        <v>#REF!</v>
      </c>
      <c r="O66" s="65" t="e">
        <f t="shared" si="34"/>
        <v>#REF!</v>
      </c>
      <c r="P66" s="65" t="e">
        <f t="shared" si="34"/>
        <v>#REF!</v>
      </c>
      <c r="Q66" s="65" t="e">
        <f t="shared" si="34"/>
        <v>#REF!</v>
      </c>
      <c r="R66" s="65" t="e">
        <f t="shared" si="34"/>
        <v>#REF!</v>
      </c>
      <c r="S66" s="65" t="e">
        <f t="shared" si="34"/>
        <v>#REF!</v>
      </c>
      <c r="T66" s="65" t="e">
        <f t="shared" si="34"/>
        <v>#REF!</v>
      </c>
      <c r="U66" s="67" t="e">
        <f t="shared" si="34"/>
        <v>#REF!</v>
      </c>
      <c r="V66" s="66" t="e">
        <f t="shared" si="34"/>
        <v>#REF!</v>
      </c>
      <c r="W66" s="65" t="e">
        <f t="shared" si="34"/>
        <v>#REF!</v>
      </c>
      <c r="X66" s="65" t="e">
        <f t="shared" si="34"/>
        <v>#REF!</v>
      </c>
      <c r="Y66" s="65" t="e">
        <f t="shared" si="34"/>
        <v>#REF!</v>
      </c>
      <c r="Z66" s="65" t="e">
        <f t="shared" si="34"/>
        <v>#REF!</v>
      </c>
      <c r="AA66" s="65" t="e">
        <f t="shared" si="34"/>
        <v>#REF!</v>
      </c>
      <c r="AB66" s="65" t="e">
        <f t="shared" si="34"/>
        <v>#REF!</v>
      </c>
      <c r="AC66" s="65" t="e">
        <f t="shared" si="34"/>
        <v>#REF!</v>
      </c>
      <c r="AD66" s="65" t="e">
        <f t="shared" si="34"/>
        <v>#REF!</v>
      </c>
      <c r="AE66" s="67" t="e">
        <f t="shared" si="34"/>
        <v>#REF!</v>
      </c>
      <c r="AF66" s="23" t="e">
        <f t="shared" si="14"/>
        <v>#REF!</v>
      </c>
      <c r="AG66" s="24" t="e">
        <f t="shared" si="15"/>
        <v>#REF!</v>
      </c>
      <c r="AH66" s="24" t="e">
        <f t="shared" si="16"/>
        <v>#REF!</v>
      </c>
      <c r="AI66" s="24" t="e">
        <f t="shared" si="17"/>
        <v>#REF!</v>
      </c>
      <c r="AJ66" s="24" t="e">
        <f t="shared" si="18"/>
        <v>#REF!</v>
      </c>
      <c r="AK66" s="25" t="e">
        <f t="shared" si="19"/>
        <v>#REF!</v>
      </c>
      <c r="AM66" s="122" t="e">
        <f t="shared" si="20"/>
        <v>#REF!</v>
      </c>
      <c r="AN66" s="122" t="e">
        <f t="shared" si="21"/>
        <v>#REF!</v>
      </c>
      <c r="AO66" s="122" t="e">
        <f t="shared" si="22"/>
        <v>#REF!</v>
      </c>
      <c r="AP66" s="122" t="e">
        <f t="shared" si="23"/>
        <v>#REF!</v>
      </c>
      <c r="AQ66" s="122" t="e">
        <f t="shared" si="24"/>
        <v>#REF!</v>
      </c>
    </row>
  </sheetData>
  <mergeCells count="53">
    <mergeCell ref="N4:N9"/>
    <mergeCell ref="J3:J9"/>
    <mergeCell ref="L3:S3"/>
    <mergeCell ref="O5:O9"/>
    <mergeCell ref="Q7:Q9"/>
    <mergeCell ref="S4:S9"/>
    <mergeCell ref="B2:B10"/>
    <mergeCell ref="C2:C9"/>
    <mergeCell ref="D2:J2"/>
    <mergeCell ref="K2:K9"/>
    <mergeCell ref="L2:U2"/>
    <mergeCell ref="U3:U9"/>
    <mergeCell ref="D4:D9"/>
    <mergeCell ref="D3:E3"/>
    <mergeCell ref="F3:F9"/>
    <mergeCell ref="G3:G9"/>
    <mergeCell ref="H3:H9"/>
    <mergeCell ref="I3:I9"/>
    <mergeCell ref="P6:P9"/>
    <mergeCell ref="E4:E9"/>
    <mergeCell ref="L4:L9"/>
    <mergeCell ref="M4:M9"/>
    <mergeCell ref="T3:T9"/>
    <mergeCell ref="V3:AA3"/>
    <mergeCell ref="R4:R9"/>
    <mergeCell ref="W7:W9"/>
    <mergeCell ref="AM5:AM10"/>
    <mergeCell ref="AB4:AB9"/>
    <mergeCell ref="AC4:AC9"/>
    <mergeCell ref="AD4:AD9"/>
    <mergeCell ref="X7:X9"/>
    <mergeCell ref="Y7:Y9"/>
    <mergeCell ref="Z7:Z9"/>
    <mergeCell ref="AA7:AA9"/>
    <mergeCell ref="X6:AA6"/>
    <mergeCell ref="V4:AA5"/>
    <mergeCell ref="V6:W6"/>
    <mergeCell ref="V7:V9"/>
    <mergeCell ref="AN5:AN10"/>
    <mergeCell ref="AO5:AO10"/>
    <mergeCell ref="AP5:AP10"/>
    <mergeCell ref="AE4:AE9"/>
    <mergeCell ref="AF2:AK4"/>
    <mergeCell ref="AM2:AQ4"/>
    <mergeCell ref="V2:AE2"/>
    <mergeCell ref="AB3:AE3"/>
    <mergeCell ref="AQ5:AQ10"/>
    <mergeCell ref="AF5:AF10"/>
    <mergeCell ref="AG5:AG10"/>
    <mergeCell ref="AH5:AH10"/>
    <mergeCell ref="AI5:AI10"/>
    <mergeCell ref="AJ5:AJ10"/>
    <mergeCell ref="AK5:AK10"/>
  </mergeCells>
  <phoneticPr fontId="2"/>
  <pageMargins left="0.78740157480314965" right="0.78740157480314965" top="0.78740157480314965" bottom="0.78740157480314965" header="0" footer="0"/>
  <pageSetup paperSize="8" scale="47" orientation="landscape" r:id="rId1"/>
  <colBreaks count="3" manualBreakCount="3">
    <brk id="10" max="65" man="1"/>
    <brk id="21" max="65" man="1"/>
    <brk id="31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R58"/>
  <sheetViews>
    <sheetView tabSelected="1" zoomScale="40" zoomScaleNormal="40" zoomScaleSheetLayoutView="30" workbookViewId="0">
      <pane xSplit="1" ySplit="4" topLeftCell="B5" activePane="bottomRight" state="frozen"/>
      <selection activeCell="R43" sqref="R43"/>
      <selection pane="topRight" activeCell="R43" sqref="R43"/>
      <selection pane="bottomLeft" activeCell="R43" sqref="R43"/>
      <selection pane="bottomRight" activeCell="AW44" sqref="AW44"/>
    </sheetView>
  </sheetViews>
  <sheetFormatPr defaultColWidth="9" defaultRowHeight="19" x14ac:dyDescent="0.2"/>
  <cols>
    <col min="1" max="1" width="26.26953125" style="583" customWidth="1"/>
    <col min="2" max="2" width="16.08984375" style="583" customWidth="1"/>
    <col min="3" max="3" width="15.54296875" style="583" customWidth="1"/>
    <col min="4" max="4" width="9.453125" style="583" customWidth="1"/>
    <col min="5" max="13" width="7.6328125" style="583" customWidth="1"/>
    <col min="14" max="14" width="14.36328125" style="583" customWidth="1"/>
    <col min="15" max="15" width="14.36328125" style="582" customWidth="1"/>
    <col min="16" max="16" width="14.36328125" style="583" customWidth="1"/>
    <col min="17" max="17" width="15.90625" style="582" customWidth="1"/>
    <col min="18" max="18" width="13.36328125" style="583" customWidth="1"/>
    <col min="19" max="19" width="12.6328125" style="583" customWidth="1"/>
    <col min="20" max="21" width="11" style="583" customWidth="1"/>
    <col min="22" max="22" width="15.90625" style="582" customWidth="1"/>
    <col min="23" max="25" width="11" style="583" customWidth="1"/>
    <col min="26" max="26" width="11" style="1139" customWidth="1"/>
    <col min="27" max="27" width="11" style="583" customWidth="1"/>
    <col min="28" max="37" width="7" style="583" customWidth="1"/>
    <col min="38" max="41" width="8" style="583" customWidth="1"/>
    <col min="42" max="42" width="8.6328125" style="583" customWidth="1"/>
    <col min="43" max="44" width="11" style="583" customWidth="1"/>
    <col min="45" max="16384" width="9" style="583"/>
  </cols>
  <sheetData>
    <row r="1" spans="1:44" ht="45.75" customHeight="1" x14ac:dyDescent="0.2">
      <c r="A1" s="1188" t="s">
        <v>267</v>
      </c>
      <c r="B1" s="1525" t="s">
        <v>240</v>
      </c>
      <c r="C1" s="1596" t="s">
        <v>7</v>
      </c>
      <c r="D1" s="1597"/>
      <c r="E1" s="1597"/>
      <c r="F1" s="1597"/>
      <c r="G1" s="1597"/>
      <c r="H1" s="1597"/>
      <c r="I1" s="1597"/>
      <c r="J1" s="1597"/>
      <c r="K1" s="1597"/>
      <c r="L1" s="1597"/>
      <c r="M1" s="1597"/>
      <c r="N1" s="1197" t="s">
        <v>241</v>
      </c>
      <c r="O1" s="1531" t="s">
        <v>130</v>
      </c>
      <c r="P1" s="1604" t="s">
        <v>245</v>
      </c>
      <c r="Q1" s="1531" t="s">
        <v>131</v>
      </c>
      <c r="R1" s="1604" t="s">
        <v>246</v>
      </c>
      <c r="S1" s="1606" t="s">
        <v>269</v>
      </c>
      <c r="T1" s="1610" t="s">
        <v>268</v>
      </c>
      <c r="U1" s="1612" t="s">
        <v>270</v>
      </c>
      <c r="V1" s="1608" t="s">
        <v>133</v>
      </c>
      <c r="W1" s="1612" t="s">
        <v>254</v>
      </c>
      <c r="X1" s="1614" t="s">
        <v>252</v>
      </c>
      <c r="Y1" s="1612" t="s">
        <v>201</v>
      </c>
      <c r="Z1" s="1570" t="s">
        <v>255</v>
      </c>
      <c r="AA1" s="1617" t="s">
        <v>202</v>
      </c>
      <c r="AB1" s="1572" t="s">
        <v>115</v>
      </c>
      <c r="AC1" s="1573"/>
      <c r="AD1" s="1573"/>
      <c r="AE1" s="1573"/>
      <c r="AF1" s="1574"/>
      <c r="AG1" s="1327" t="s">
        <v>116</v>
      </c>
      <c r="AH1" s="1328"/>
      <c r="AI1" s="1328"/>
      <c r="AJ1" s="1328"/>
      <c r="AK1" s="1329"/>
      <c r="AL1" s="1626" t="s">
        <v>207</v>
      </c>
      <c r="AM1" s="869"/>
      <c r="AN1" s="1566" t="s">
        <v>209</v>
      </c>
      <c r="AO1" s="869"/>
      <c r="AP1" s="1623" t="s">
        <v>200</v>
      </c>
      <c r="AQ1" s="1619" t="s">
        <v>8</v>
      </c>
      <c r="AR1" s="1621" t="s">
        <v>9</v>
      </c>
    </row>
    <row r="2" spans="1:44" ht="45.75" customHeight="1" x14ac:dyDescent="0.2">
      <c r="A2" s="1315"/>
      <c r="B2" s="1526"/>
      <c r="C2" s="870" t="s">
        <v>87</v>
      </c>
      <c r="D2" s="1599" t="s">
        <v>88</v>
      </c>
      <c r="E2" s="1600"/>
      <c r="F2" s="1600"/>
      <c r="G2" s="1600"/>
      <c r="H2" s="1600"/>
      <c r="I2" s="1600"/>
      <c r="J2" s="1601" t="s">
        <v>89</v>
      </c>
      <c r="K2" s="1601"/>
      <c r="L2" s="1601"/>
      <c r="M2" s="1602" t="s">
        <v>10</v>
      </c>
      <c r="N2" s="1199"/>
      <c r="O2" s="1532"/>
      <c r="P2" s="1605"/>
      <c r="Q2" s="1532"/>
      <c r="R2" s="1605"/>
      <c r="S2" s="1607"/>
      <c r="T2" s="1611"/>
      <c r="U2" s="1613"/>
      <c r="V2" s="1609"/>
      <c r="W2" s="1613"/>
      <c r="X2" s="1615"/>
      <c r="Y2" s="1613"/>
      <c r="Z2" s="1571"/>
      <c r="AA2" s="1618"/>
      <c r="AB2" s="1575" t="s">
        <v>253</v>
      </c>
      <c r="AC2" s="871"/>
      <c r="AD2" s="1580" t="s">
        <v>205</v>
      </c>
      <c r="AE2" s="872"/>
      <c r="AF2" s="1583" t="s">
        <v>204</v>
      </c>
      <c r="AG2" s="1586" t="s">
        <v>256</v>
      </c>
      <c r="AH2" s="873"/>
      <c r="AI2" s="1590" t="s">
        <v>206</v>
      </c>
      <c r="AJ2" s="874"/>
      <c r="AK2" s="1625" t="s">
        <v>85</v>
      </c>
      <c r="AL2" s="1627"/>
      <c r="AM2" s="1628" t="s">
        <v>208</v>
      </c>
      <c r="AN2" s="1567"/>
      <c r="AO2" s="1568" t="s">
        <v>208</v>
      </c>
      <c r="AP2" s="1624"/>
      <c r="AQ2" s="1620"/>
      <c r="AR2" s="1622"/>
    </row>
    <row r="3" spans="1:44" ht="54.75" customHeight="1" x14ac:dyDescent="0.2">
      <c r="A3" s="1315"/>
      <c r="B3" s="1526"/>
      <c r="C3" s="1598" t="s">
        <v>84</v>
      </c>
      <c r="D3" s="1592" t="s">
        <v>106</v>
      </c>
      <c r="E3" s="1592" t="s">
        <v>107</v>
      </c>
      <c r="F3" s="1592" t="s">
        <v>108</v>
      </c>
      <c r="G3" s="1592" t="s">
        <v>109</v>
      </c>
      <c r="H3" s="1592" t="s">
        <v>110</v>
      </c>
      <c r="I3" s="1592" t="s">
        <v>111</v>
      </c>
      <c r="J3" s="1592" t="s">
        <v>112</v>
      </c>
      <c r="K3" s="1594" t="s">
        <v>113</v>
      </c>
      <c r="L3" s="1592" t="s">
        <v>114</v>
      </c>
      <c r="M3" s="1603"/>
      <c r="N3" s="1199"/>
      <c r="O3" s="1532"/>
      <c r="P3" s="1605"/>
      <c r="Q3" s="1532"/>
      <c r="R3" s="1605"/>
      <c r="S3" s="1607"/>
      <c r="T3" s="1611"/>
      <c r="U3" s="1613"/>
      <c r="V3" s="1609"/>
      <c r="W3" s="1613"/>
      <c r="X3" s="1615"/>
      <c r="Y3" s="1613"/>
      <c r="Z3" s="1571"/>
      <c r="AA3" s="1618"/>
      <c r="AB3" s="1576"/>
      <c r="AC3" s="1578" t="s">
        <v>203</v>
      </c>
      <c r="AD3" s="1581"/>
      <c r="AE3" s="1578" t="s">
        <v>203</v>
      </c>
      <c r="AF3" s="1584"/>
      <c r="AG3" s="1587"/>
      <c r="AH3" s="1588" t="s">
        <v>203</v>
      </c>
      <c r="AI3" s="1591"/>
      <c r="AJ3" s="1588" t="s">
        <v>203</v>
      </c>
      <c r="AK3" s="1622"/>
      <c r="AL3" s="1627"/>
      <c r="AM3" s="1629"/>
      <c r="AN3" s="1567"/>
      <c r="AO3" s="1569"/>
      <c r="AP3" s="1624"/>
      <c r="AQ3" s="1620"/>
      <c r="AR3" s="1622"/>
    </row>
    <row r="4" spans="1:44" ht="54.75" customHeight="1" thickBot="1" x14ac:dyDescent="0.25">
      <c r="A4" s="1315"/>
      <c r="B4" s="1526"/>
      <c r="C4" s="1598"/>
      <c r="D4" s="1593"/>
      <c r="E4" s="1593"/>
      <c r="F4" s="1593"/>
      <c r="G4" s="1593"/>
      <c r="H4" s="1593"/>
      <c r="I4" s="1593"/>
      <c r="J4" s="1593"/>
      <c r="K4" s="1595"/>
      <c r="L4" s="1593"/>
      <c r="M4" s="1603"/>
      <c r="N4" s="1199"/>
      <c r="O4" s="1532"/>
      <c r="P4" s="1605"/>
      <c r="Q4" s="1532"/>
      <c r="R4" s="1605"/>
      <c r="S4" s="1607"/>
      <c r="T4" s="1611"/>
      <c r="U4" s="1613"/>
      <c r="V4" s="1609"/>
      <c r="W4" s="1613"/>
      <c r="X4" s="1615"/>
      <c r="Y4" s="1616"/>
      <c r="Z4" s="1571"/>
      <c r="AA4" s="1618"/>
      <c r="AB4" s="1577"/>
      <c r="AC4" s="1579"/>
      <c r="AD4" s="1582"/>
      <c r="AE4" s="1579"/>
      <c r="AF4" s="1585"/>
      <c r="AG4" s="1587"/>
      <c r="AH4" s="1589"/>
      <c r="AI4" s="1591"/>
      <c r="AJ4" s="1589"/>
      <c r="AK4" s="1622"/>
      <c r="AL4" s="1627"/>
      <c r="AM4" s="1630"/>
      <c r="AN4" s="1567"/>
      <c r="AO4" s="1569"/>
      <c r="AP4" s="1624"/>
      <c r="AQ4" s="1620"/>
      <c r="AR4" s="1622"/>
    </row>
    <row r="5" spans="1:44" s="622" customFormat="1" ht="29.25" customHeight="1" thickBot="1" x14ac:dyDescent="0.25">
      <c r="A5" s="951" t="s">
        <v>189</v>
      </c>
      <c r="B5" s="875">
        <v>75616</v>
      </c>
      <c r="C5" s="875">
        <v>74625</v>
      </c>
      <c r="D5" s="876">
        <v>593</v>
      </c>
      <c r="E5" s="876">
        <v>140</v>
      </c>
      <c r="F5" s="876">
        <v>115</v>
      </c>
      <c r="G5" s="876">
        <v>106</v>
      </c>
      <c r="H5" s="876">
        <v>20</v>
      </c>
      <c r="I5" s="876">
        <v>1</v>
      </c>
      <c r="J5" s="876">
        <v>10</v>
      </c>
      <c r="K5" s="876">
        <v>3</v>
      </c>
      <c r="L5" s="876">
        <v>1</v>
      </c>
      <c r="M5" s="876">
        <v>2</v>
      </c>
      <c r="N5" s="877">
        <v>985</v>
      </c>
      <c r="O5" s="814">
        <v>1.302634363097757</v>
      </c>
      <c r="P5" s="878">
        <v>897</v>
      </c>
      <c r="Q5" s="814">
        <v>91.065989847715727</v>
      </c>
      <c r="R5" s="878">
        <v>327</v>
      </c>
      <c r="S5" s="875">
        <v>7</v>
      </c>
      <c r="T5" s="875">
        <v>2</v>
      </c>
      <c r="U5" s="876">
        <v>74</v>
      </c>
      <c r="V5" s="1122">
        <v>0.10976512907321202</v>
      </c>
      <c r="W5" s="876">
        <v>90</v>
      </c>
      <c r="X5" s="878">
        <v>16</v>
      </c>
      <c r="Y5" s="876">
        <v>311</v>
      </c>
      <c r="Z5" s="878">
        <v>37</v>
      </c>
      <c r="AA5" s="881">
        <v>33</v>
      </c>
      <c r="AB5" s="875">
        <v>0</v>
      </c>
      <c r="AC5" s="876">
        <v>0</v>
      </c>
      <c r="AD5" s="876">
        <v>5</v>
      </c>
      <c r="AE5" s="876">
        <v>0</v>
      </c>
      <c r="AF5" s="881">
        <v>0</v>
      </c>
      <c r="AG5" s="875">
        <v>1</v>
      </c>
      <c r="AH5" s="876">
        <v>0</v>
      </c>
      <c r="AI5" s="876">
        <v>1</v>
      </c>
      <c r="AJ5" s="876">
        <v>0</v>
      </c>
      <c r="AK5" s="881">
        <v>0</v>
      </c>
      <c r="AL5" s="878">
        <v>50</v>
      </c>
      <c r="AM5" s="882">
        <v>1</v>
      </c>
      <c r="AN5" s="875">
        <v>2</v>
      </c>
      <c r="AO5" s="878">
        <v>0</v>
      </c>
      <c r="AP5" s="879">
        <v>36</v>
      </c>
      <c r="AQ5" s="879">
        <v>45</v>
      </c>
      <c r="AR5" s="880">
        <v>43</v>
      </c>
    </row>
    <row r="6" spans="1:44" ht="29.25" customHeight="1" x14ac:dyDescent="0.2">
      <c r="A6" s="819" t="s">
        <v>122</v>
      </c>
      <c r="B6" s="883">
        <v>24782</v>
      </c>
      <c r="C6" s="884">
        <v>24353</v>
      </c>
      <c r="D6" s="885">
        <v>259</v>
      </c>
      <c r="E6" s="885">
        <v>61</v>
      </c>
      <c r="F6" s="885">
        <v>47</v>
      </c>
      <c r="G6" s="885">
        <v>37</v>
      </c>
      <c r="H6" s="885">
        <v>18</v>
      </c>
      <c r="I6" s="885">
        <v>1</v>
      </c>
      <c r="J6" s="885">
        <v>3</v>
      </c>
      <c r="K6" s="885">
        <v>2</v>
      </c>
      <c r="L6" s="885">
        <v>1</v>
      </c>
      <c r="M6" s="885">
        <v>0</v>
      </c>
      <c r="N6" s="886">
        <v>429</v>
      </c>
      <c r="O6" s="822">
        <v>1.7310951497054312</v>
      </c>
      <c r="P6" s="887">
        <v>405</v>
      </c>
      <c r="Q6" s="822">
        <v>94.4055944055944</v>
      </c>
      <c r="R6" s="887">
        <v>168</v>
      </c>
      <c r="S6" s="884">
        <v>3</v>
      </c>
      <c r="T6" s="889">
        <v>2</v>
      </c>
      <c r="U6" s="890">
        <v>45</v>
      </c>
      <c r="V6" s="888">
        <v>0.20175934145750951</v>
      </c>
      <c r="W6" s="890">
        <v>43</v>
      </c>
      <c r="X6" s="891">
        <v>3</v>
      </c>
      <c r="Y6" s="885">
        <v>117</v>
      </c>
      <c r="Z6" s="891">
        <v>15</v>
      </c>
      <c r="AA6" s="953">
        <v>9</v>
      </c>
      <c r="AB6" s="894">
        <v>0</v>
      </c>
      <c r="AC6" s="895">
        <v>0</v>
      </c>
      <c r="AD6" s="896">
        <v>1</v>
      </c>
      <c r="AE6" s="895">
        <v>0</v>
      </c>
      <c r="AF6" s="897">
        <v>0</v>
      </c>
      <c r="AG6" s="898">
        <v>1</v>
      </c>
      <c r="AH6" s="895">
        <v>0</v>
      </c>
      <c r="AI6" s="899">
        <v>1</v>
      </c>
      <c r="AJ6" s="895">
        <v>0</v>
      </c>
      <c r="AK6" s="897">
        <v>0</v>
      </c>
      <c r="AL6" s="900">
        <v>45</v>
      </c>
      <c r="AM6" s="901">
        <v>0</v>
      </c>
      <c r="AN6" s="902">
        <v>2</v>
      </c>
      <c r="AO6" s="900">
        <v>0</v>
      </c>
      <c r="AP6" s="903">
        <v>11</v>
      </c>
      <c r="AQ6" s="892">
        <v>22</v>
      </c>
      <c r="AR6" s="893">
        <v>2</v>
      </c>
    </row>
    <row r="7" spans="1:44" ht="29.25" customHeight="1" x14ac:dyDescent="0.2">
      <c r="A7" s="748" t="s">
        <v>67</v>
      </c>
      <c r="B7" s="904">
        <v>2035</v>
      </c>
      <c r="C7" s="905">
        <v>2018</v>
      </c>
      <c r="D7" s="545">
        <v>11</v>
      </c>
      <c r="E7" s="545">
        <v>2</v>
      </c>
      <c r="F7" s="545">
        <v>1</v>
      </c>
      <c r="G7" s="545">
        <v>3</v>
      </c>
      <c r="H7" s="545">
        <v>0</v>
      </c>
      <c r="I7" s="545">
        <v>0</v>
      </c>
      <c r="J7" s="545">
        <v>0</v>
      </c>
      <c r="K7" s="545">
        <v>0</v>
      </c>
      <c r="L7" s="545">
        <v>0</v>
      </c>
      <c r="M7" s="545">
        <v>0</v>
      </c>
      <c r="N7" s="906">
        <v>17</v>
      </c>
      <c r="O7" s="822">
        <v>0.8353808353808353</v>
      </c>
      <c r="P7" s="907">
        <v>17</v>
      </c>
      <c r="Q7" s="822">
        <v>100</v>
      </c>
      <c r="R7" s="907">
        <v>3</v>
      </c>
      <c r="S7" s="905">
        <v>0</v>
      </c>
      <c r="T7" s="908">
        <v>0</v>
      </c>
      <c r="U7" s="909">
        <v>1</v>
      </c>
      <c r="V7" s="888">
        <v>4.9140049140049137E-2</v>
      </c>
      <c r="W7" s="909">
        <v>1</v>
      </c>
      <c r="X7" s="910">
        <v>0</v>
      </c>
      <c r="Y7" s="545">
        <v>7</v>
      </c>
      <c r="Z7" s="910">
        <v>0</v>
      </c>
      <c r="AA7" s="954">
        <v>5</v>
      </c>
      <c r="AB7" s="913">
        <v>0</v>
      </c>
      <c r="AC7" s="914">
        <v>0</v>
      </c>
      <c r="AD7" s="915">
        <v>0</v>
      </c>
      <c r="AE7" s="914">
        <v>0</v>
      </c>
      <c r="AF7" s="916">
        <v>0</v>
      </c>
      <c r="AG7" s="917">
        <v>0</v>
      </c>
      <c r="AH7" s="914">
        <v>0</v>
      </c>
      <c r="AI7" s="918">
        <v>0</v>
      </c>
      <c r="AJ7" s="914">
        <v>0</v>
      </c>
      <c r="AK7" s="916">
        <v>0</v>
      </c>
      <c r="AL7" s="919">
        <v>0</v>
      </c>
      <c r="AM7" s="920">
        <v>0</v>
      </c>
      <c r="AN7" s="921">
        <v>0</v>
      </c>
      <c r="AO7" s="919">
        <v>0</v>
      </c>
      <c r="AP7" s="922">
        <v>5</v>
      </c>
      <c r="AQ7" s="911">
        <v>0</v>
      </c>
      <c r="AR7" s="912">
        <v>0</v>
      </c>
    </row>
    <row r="8" spans="1:44" ht="29" customHeight="1" x14ac:dyDescent="0.2">
      <c r="A8" s="748" t="s">
        <v>35</v>
      </c>
      <c r="B8" s="904">
        <v>1400</v>
      </c>
      <c r="C8" s="905">
        <v>1388</v>
      </c>
      <c r="D8" s="545">
        <v>8</v>
      </c>
      <c r="E8" s="545">
        <v>1</v>
      </c>
      <c r="F8" s="545">
        <v>1</v>
      </c>
      <c r="G8" s="545">
        <v>2</v>
      </c>
      <c r="H8" s="545">
        <v>0</v>
      </c>
      <c r="I8" s="545">
        <v>0</v>
      </c>
      <c r="J8" s="545">
        <v>0</v>
      </c>
      <c r="K8" s="545">
        <v>0</v>
      </c>
      <c r="L8" s="545">
        <v>0</v>
      </c>
      <c r="M8" s="545">
        <v>0</v>
      </c>
      <c r="N8" s="906">
        <v>12</v>
      </c>
      <c r="O8" s="822">
        <v>0.85714285714285721</v>
      </c>
      <c r="P8" s="907">
        <v>12</v>
      </c>
      <c r="Q8" s="822">
        <v>100</v>
      </c>
      <c r="R8" s="907">
        <v>5</v>
      </c>
      <c r="S8" s="905">
        <v>0</v>
      </c>
      <c r="T8" s="908">
        <v>0</v>
      </c>
      <c r="U8" s="909">
        <v>0</v>
      </c>
      <c r="V8" s="888">
        <v>0</v>
      </c>
      <c r="W8" s="909">
        <v>1</v>
      </c>
      <c r="X8" s="910">
        <v>0</v>
      </c>
      <c r="Y8" s="545">
        <v>6</v>
      </c>
      <c r="Z8" s="910">
        <v>0</v>
      </c>
      <c r="AA8" s="954">
        <v>0</v>
      </c>
      <c r="AB8" s="913">
        <v>0</v>
      </c>
      <c r="AC8" s="914">
        <v>0</v>
      </c>
      <c r="AD8" s="915">
        <v>0</v>
      </c>
      <c r="AE8" s="914">
        <v>0</v>
      </c>
      <c r="AF8" s="916">
        <v>0</v>
      </c>
      <c r="AG8" s="917">
        <v>0</v>
      </c>
      <c r="AH8" s="914">
        <v>0</v>
      </c>
      <c r="AI8" s="918">
        <v>0</v>
      </c>
      <c r="AJ8" s="914">
        <v>0</v>
      </c>
      <c r="AK8" s="916">
        <v>0</v>
      </c>
      <c r="AL8" s="919">
        <v>0</v>
      </c>
      <c r="AM8" s="920">
        <v>0</v>
      </c>
      <c r="AN8" s="921">
        <v>0</v>
      </c>
      <c r="AO8" s="919">
        <v>0</v>
      </c>
      <c r="AP8" s="922">
        <v>0</v>
      </c>
      <c r="AQ8" s="911">
        <v>0</v>
      </c>
      <c r="AR8" s="912">
        <v>0</v>
      </c>
    </row>
    <row r="9" spans="1:44" ht="29.25" customHeight="1" x14ac:dyDescent="0.2">
      <c r="A9" s="748" t="s">
        <v>41</v>
      </c>
      <c r="B9" s="904">
        <v>19</v>
      </c>
      <c r="C9" s="905">
        <v>19</v>
      </c>
      <c r="D9" s="545">
        <v>0</v>
      </c>
      <c r="E9" s="545">
        <v>0</v>
      </c>
      <c r="F9" s="545">
        <v>0</v>
      </c>
      <c r="G9" s="545">
        <v>0</v>
      </c>
      <c r="H9" s="545">
        <v>0</v>
      </c>
      <c r="I9" s="545">
        <v>0</v>
      </c>
      <c r="J9" s="545">
        <v>0</v>
      </c>
      <c r="K9" s="545">
        <v>0</v>
      </c>
      <c r="L9" s="545">
        <v>0</v>
      </c>
      <c r="M9" s="545">
        <v>0</v>
      </c>
      <c r="N9" s="906">
        <v>0</v>
      </c>
      <c r="O9" s="822">
        <v>0</v>
      </c>
      <c r="P9" s="907">
        <v>0</v>
      </c>
      <c r="Q9" s="822" t="s">
        <v>258</v>
      </c>
      <c r="R9" s="907">
        <v>0</v>
      </c>
      <c r="S9" s="905">
        <v>0</v>
      </c>
      <c r="T9" s="908">
        <v>0</v>
      </c>
      <c r="U9" s="909">
        <v>0</v>
      </c>
      <c r="V9" s="888">
        <v>0</v>
      </c>
      <c r="W9" s="909">
        <v>0</v>
      </c>
      <c r="X9" s="910">
        <v>0</v>
      </c>
      <c r="Y9" s="545">
        <v>0</v>
      </c>
      <c r="Z9" s="910">
        <v>0</v>
      </c>
      <c r="AA9" s="954">
        <v>0</v>
      </c>
      <c r="AB9" s="913">
        <v>0</v>
      </c>
      <c r="AC9" s="914">
        <v>0</v>
      </c>
      <c r="AD9" s="915">
        <v>0</v>
      </c>
      <c r="AE9" s="914">
        <v>0</v>
      </c>
      <c r="AF9" s="916">
        <v>0</v>
      </c>
      <c r="AG9" s="917">
        <v>0</v>
      </c>
      <c r="AH9" s="914">
        <v>0</v>
      </c>
      <c r="AI9" s="918">
        <v>0</v>
      </c>
      <c r="AJ9" s="914">
        <v>0</v>
      </c>
      <c r="AK9" s="916">
        <v>0</v>
      </c>
      <c r="AL9" s="919">
        <v>0</v>
      </c>
      <c r="AM9" s="920">
        <v>0</v>
      </c>
      <c r="AN9" s="921">
        <v>0</v>
      </c>
      <c r="AO9" s="919">
        <v>0</v>
      </c>
      <c r="AP9" s="922">
        <v>0</v>
      </c>
      <c r="AQ9" s="911">
        <v>0</v>
      </c>
      <c r="AR9" s="912">
        <v>0</v>
      </c>
    </row>
    <row r="10" spans="1:44" ht="29.25" customHeight="1" x14ac:dyDescent="0.2">
      <c r="A10" s="748" t="s">
        <v>42</v>
      </c>
      <c r="B10" s="904">
        <v>53</v>
      </c>
      <c r="C10" s="905">
        <v>53</v>
      </c>
      <c r="D10" s="545">
        <v>0</v>
      </c>
      <c r="E10" s="545">
        <v>0</v>
      </c>
      <c r="F10" s="545">
        <v>0</v>
      </c>
      <c r="G10" s="545">
        <v>0</v>
      </c>
      <c r="H10" s="545">
        <v>0</v>
      </c>
      <c r="I10" s="545">
        <v>0</v>
      </c>
      <c r="J10" s="545">
        <v>0</v>
      </c>
      <c r="K10" s="545">
        <v>0</v>
      </c>
      <c r="L10" s="545">
        <v>0</v>
      </c>
      <c r="M10" s="545">
        <v>0</v>
      </c>
      <c r="N10" s="906">
        <v>0</v>
      </c>
      <c r="O10" s="822">
        <v>0</v>
      </c>
      <c r="P10" s="907">
        <v>0</v>
      </c>
      <c r="Q10" s="822" t="s">
        <v>258</v>
      </c>
      <c r="R10" s="907">
        <v>0</v>
      </c>
      <c r="S10" s="905">
        <v>0</v>
      </c>
      <c r="T10" s="908">
        <v>0</v>
      </c>
      <c r="U10" s="909">
        <v>0</v>
      </c>
      <c r="V10" s="888">
        <v>0</v>
      </c>
      <c r="W10" s="909">
        <v>0</v>
      </c>
      <c r="X10" s="910">
        <v>0</v>
      </c>
      <c r="Y10" s="545">
        <v>0</v>
      </c>
      <c r="Z10" s="910">
        <v>0</v>
      </c>
      <c r="AA10" s="954">
        <v>0</v>
      </c>
      <c r="AB10" s="913">
        <v>0</v>
      </c>
      <c r="AC10" s="914">
        <v>0</v>
      </c>
      <c r="AD10" s="915">
        <v>0</v>
      </c>
      <c r="AE10" s="914">
        <v>0</v>
      </c>
      <c r="AF10" s="916">
        <v>0</v>
      </c>
      <c r="AG10" s="917">
        <v>0</v>
      </c>
      <c r="AH10" s="914">
        <v>0</v>
      </c>
      <c r="AI10" s="918">
        <v>0</v>
      </c>
      <c r="AJ10" s="914">
        <v>0</v>
      </c>
      <c r="AK10" s="916">
        <v>0</v>
      </c>
      <c r="AL10" s="919">
        <v>0</v>
      </c>
      <c r="AM10" s="920">
        <v>0</v>
      </c>
      <c r="AN10" s="921">
        <v>0</v>
      </c>
      <c r="AO10" s="919">
        <v>0</v>
      </c>
      <c r="AP10" s="922">
        <v>0</v>
      </c>
      <c r="AQ10" s="911">
        <v>0</v>
      </c>
      <c r="AR10" s="912">
        <v>0</v>
      </c>
    </row>
    <row r="11" spans="1:44" s="1130" customFormat="1" ht="29.25" customHeight="1" x14ac:dyDescent="0.2">
      <c r="A11" s="546" t="s">
        <v>244</v>
      </c>
      <c r="B11" s="847">
        <v>28289</v>
      </c>
      <c r="C11" s="847">
        <v>27831</v>
      </c>
      <c r="D11" s="548">
        <v>278</v>
      </c>
      <c r="E11" s="548">
        <v>64</v>
      </c>
      <c r="F11" s="548">
        <v>49</v>
      </c>
      <c r="G11" s="548">
        <v>42</v>
      </c>
      <c r="H11" s="548">
        <v>18</v>
      </c>
      <c r="I11" s="548">
        <v>1</v>
      </c>
      <c r="J11" s="548">
        <v>3</v>
      </c>
      <c r="K11" s="548">
        <v>2</v>
      </c>
      <c r="L11" s="548">
        <v>1</v>
      </c>
      <c r="M11" s="548">
        <v>0</v>
      </c>
      <c r="N11" s="923">
        <v>458</v>
      </c>
      <c r="O11" s="1105">
        <v>1.6190038530877728</v>
      </c>
      <c r="P11" s="924">
        <v>434</v>
      </c>
      <c r="Q11" s="1105">
        <v>94.75982532751091</v>
      </c>
      <c r="R11" s="924">
        <v>176</v>
      </c>
      <c r="S11" s="847">
        <v>3</v>
      </c>
      <c r="T11" s="952">
        <v>2</v>
      </c>
      <c r="U11" s="548">
        <v>46</v>
      </c>
      <c r="V11" s="1112">
        <v>0.18028208844427163</v>
      </c>
      <c r="W11" s="548">
        <v>45</v>
      </c>
      <c r="X11" s="924">
        <v>3</v>
      </c>
      <c r="Y11" s="548">
        <v>130</v>
      </c>
      <c r="Z11" s="924">
        <v>15</v>
      </c>
      <c r="AA11" s="849">
        <v>14</v>
      </c>
      <c r="AB11" s="847">
        <v>0</v>
      </c>
      <c r="AC11" s="548">
        <v>0</v>
      </c>
      <c r="AD11" s="548">
        <v>1</v>
      </c>
      <c r="AE11" s="548">
        <v>0</v>
      </c>
      <c r="AF11" s="849">
        <v>0</v>
      </c>
      <c r="AG11" s="847">
        <v>1</v>
      </c>
      <c r="AH11" s="548">
        <v>0</v>
      </c>
      <c r="AI11" s="548">
        <v>1</v>
      </c>
      <c r="AJ11" s="548">
        <v>0</v>
      </c>
      <c r="AK11" s="849">
        <v>0</v>
      </c>
      <c r="AL11" s="924">
        <v>45</v>
      </c>
      <c r="AM11" s="925">
        <v>0</v>
      </c>
      <c r="AN11" s="847">
        <v>2</v>
      </c>
      <c r="AO11" s="924">
        <v>0</v>
      </c>
      <c r="AP11" s="848">
        <v>16</v>
      </c>
      <c r="AQ11" s="848">
        <v>22</v>
      </c>
      <c r="AR11" s="850">
        <v>2</v>
      </c>
    </row>
    <row r="12" spans="1:44" ht="29.25" customHeight="1" x14ac:dyDescent="0.2">
      <c r="A12" s="748" t="s">
        <v>26</v>
      </c>
      <c r="B12" s="904">
        <v>1014</v>
      </c>
      <c r="C12" s="905">
        <v>1003</v>
      </c>
      <c r="D12" s="545">
        <v>6</v>
      </c>
      <c r="E12" s="545">
        <v>1</v>
      </c>
      <c r="F12" s="545">
        <v>2</v>
      </c>
      <c r="G12" s="545">
        <v>1</v>
      </c>
      <c r="H12" s="545">
        <v>0</v>
      </c>
      <c r="I12" s="545">
        <v>0</v>
      </c>
      <c r="J12" s="545">
        <v>1</v>
      </c>
      <c r="K12" s="545">
        <v>0</v>
      </c>
      <c r="L12" s="545">
        <v>0</v>
      </c>
      <c r="M12" s="545">
        <v>0</v>
      </c>
      <c r="N12" s="906">
        <v>11</v>
      </c>
      <c r="O12" s="822">
        <v>1.0848126232741617</v>
      </c>
      <c r="P12" s="907">
        <v>10</v>
      </c>
      <c r="Q12" s="822">
        <v>90.909090909090907</v>
      </c>
      <c r="R12" s="907">
        <v>3</v>
      </c>
      <c r="S12" s="905">
        <v>0</v>
      </c>
      <c r="T12" s="908">
        <v>0</v>
      </c>
      <c r="U12" s="909">
        <v>1</v>
      </c>
      <c r="V12" s="888">
        <v>9.8619329388560162E-2</v>
      </c>
      <c r="W12" s="909">
        <v>1</v>
      </c>
      <c r="X12" s="910">
        <v>0</v>
      </c>
      <c r="Y12" s="545">
        <v>4</v>
      </c>
      <c r="Z12" s="910">
        <v>1</v>
      </c>
      <c r="AA12" s="954">
        <v>0</v>
      </c>
      <c r="AB12" s="913">
        <v>0</v>
      </c>
      <c r="AC12" s="914">
        <v>0</v>
      </c>
      <c r="AD12" s="915">
        <v>0</v>
      </c>
      <c r="AE12" s="914">
        <v>0</v>
      </c>
      <c r="AF12" s="916">
        <v>0</v>
      </c>
      <c r="AG12" s="917">
        <v>0</v>
      </c>
      <c r="AH12" s="914">
        <v>0</v>
      </c>
      <c r="AI12" s="918">
        <v>0</v>
      </c>
      <c r="AJ12" s="914">
        <v>0</v>
      </c>
      <c r="AK12" s="916">
        <v>0</v>
      </c>
      <c r="AL12" s="919">
        <v>0</v>
      </c>
      <c r="AM12" s="920">
        <v>0</v>
      </c>
      <c r="AN12" s="921">
        <v>0</v>
      </c>
      <c r="AO12" s="919">
        <v>0</v>
      </c>
      <c r="AP12" s="922">
        <v>1</v>
      </c>
      <c r="AQ12" s="911">
        <v>0</v>
      </c>
      <c r="AR12" s="912">
        <v>1</v>
      </c>
    </row>
    <row r="13" spans="1:44" ht="29.25" customHeight="1" x14ac:dyDescent="0.2">
      <c r="A13" s="748" t="s">
        <v>29</v>
      </c>
      <c r="B13" s="904">
        <v>1746</v>
      </c>
      <c r="C13" s="905">
        <v>1721</v>
      </c>
      <c r="D13" s="545">
        <v>13</v>
      </c>
      <c r="E13" s="545">
        <v>4</v>
      </c>
      <c r="F13" s="545">
        <v>3</v>
      </c>
      <c r="G13" s="545">
        <v>5</v>
      </c>
      <c r="H13" s="545">
        <v>0</v>
      </c>
      <c r="I13" s="545">
        <v>0</v>
      </c>
      <c r="J13" s="545">
        <v>0</v>
      </c>
      <c r="K13" s="545">
        <v>0</v>
      </c>
      <c r="L13" s="545">
        <v>0</v>
      </c>
      <c r="M13" s="545">
        <v>0</v>
      </c>
      <c r="N13" s="906">
        <v>25</v>
      </c>
      <c r="O13" s="822">
        <v>1.43184421534937</v>
      </c>
      <c r="P13" s="907">
        <v>23</v>
      </c>
      <c r="Q13" s="822">
        <v>92</v>
      </c>
      <c r="R13" s="907">
        <v>5</v>
      </c>
      <c r="S13" s="905">
        <v>0</v>
      </c>
      <c r="T13" s="908">
        <v>0</v>
      </c>
      <c r="U13" s="909">
        <v>1</v>
      </c>
      <c r="V13" s="888">
        <v>5.7273768613974804E-2</v>
      </c>
      <c r="W13" s="909">
        <v>3</v>
      </c>
      <c r="X13" s="910">
        <v>1</v>
      </c>
      <c r="Y13" s="545">
        <v>7</v>
      </c>
      <c r="Z13" s="910">
        <v>3</v>
      </c>
      <c r="AA13" s="954">
        <v>3</v>
      </c>
      <c r="AB13" s="913">
        <v>0</v>
      </c>
      <c r="AC13" s="914">
        <v>0</v>
      </c>
      <c r="AD13" s="915">
        <v>0</v>
      </c>
      <c r="AE13" s="914">
        <v>0</v>
      </c>
      <c r="AF13" s="916">
        <v>0</v>
      </c>
      <c r="AG13" s="917">
        <v>0</v>
      </c>
      <c r="AH13" s="914">
        <v>0</v>
      </c>
      <c r="AI13" s="918">
        <v>0</v>
      </c>
      <c r="AJ13" s="914">
        <v>0</v>
      </c>
      <c r="AK13" s="916">
        <v>0</v>
      </c>
      <c r="AL13" s="919">
        <v>0</v>
      </c>
      <c r="AM13" s="920">
        <v>0</v>
      </c>
      <c r="AN13" s="921">
        <v>0</v>
      </c>
      <c r="AO13" s="919">
        <v>0</v>
      </c>
      <c r="AP13" s="922">
        <v>3</v>
      </c>
      <c r="AQ13" s="911">
        <v>2</v>
      </c>
      <c r="AR13" s="912">
        <v>0</v>
      </c>
    </row>
    <row r="14" spans="1:44" ht="29.25" customHeight="1" x14ac:dyDescent="0.2">
      <c r="A14" s="748" t="s">
        <v>36</v>
      </c>
      <c r="B14" s="904">
        <v>2078</v>
      </c>
      <c r="C14" s="905">
        <v>2058</v>
      </c>
      <c r="D14" s="545">
        <v>12</v>
      </c>
      <c r="E14" s="545">
        <v>1</v>
      </c>
      <c r="F14" s="545">
        <v>3</v>
      </c>
      <c r="G14" s="545">
        <v>4</v>
      </c>
      <c r="H14" s="545">
        <v>0</v>
      </c>
      <c r="I14" s="545">
        <v>0</v>
      </c>
      <c r="J14" s="545">
        <v>0</v>
      </c>
      <c r="K14" s="545">
        <v>0</v>
      </c>
      <c r="L14" s="545">
        <v>0</v>
      </c>
      <c r="M14" s="545">
        <v>0</v>
      </c>
      <c r="N14" s="906">
        <v>20</v>
      </c>
      <c r="O14" s="822">
        <v>0.96246390760346479</v>
      </c>
      <c r="P14" s="907">
        <v>18</v>
      </c>
      <c r="Q14" s="822">
        <v>90</v>
      </c>
      <c r="R14" s="907">
        <v>6</v>
      </c>
      <c r="S14" s="905">
        <v>0</v>
      </c>
      <c r="T14" s="908">
        <v>0</v>
      </c>
      <c r="U14" s="909">
        <v>1</v>
      </c>
      <c r="V14" s="888">
        <v>4.8123195380173248E-2</v>
      </c>
      <c r="W14" s="909">
        <v>0</v>
      </c>
      <c r="X14" s="910">
        <v>0</v>
      </c>
      <c r="Y14" s="545">
        <v>11</v>
      </c>
      <c r="Z14" s="910">
        <v>0</v>
      </c>
      <c r="AA14" s="954">
        <v>0</v>
      </c>
      <c r="AB14" s="913">
        <v>0</v>
      </c>
      <c r="AC14" s="914">
        <v>0</v>
      </c>
      <c r="AD14" s="915">
        <v>0</v>
      </c>
      <c r="AE14" s="914">
        <v>0</v>
      </c>
      <c r="AF14" s="916">
        <v>0</v>
      </c>
      <c r="AG14" s="917">
        <v>0</v>
      </c>
      <c r="AH14" s="914">
        <v>0</v>
      </c>
      <c r="AI14" s="918">
        <v>0</v>
      </c>
      <c r="AJ14" s="914">
        <v>0</v>
      </c>
      <c r="AK14" s="916">
        <v>0</v>
      </c>
      <c r="AL14" s="919">
        <v>0</v>
      </c>
      <c r="AM14" s="920">
        <v>0</v>
      </c>
      <c r="AN14" s="921">
        <v>0</v>
      </c>
      <c r="AO14" s="919">
        <v>0</v>
      </c>
      <c r="AP14" s="922">
        <v>0</v>
      </c>
      <c r="AQ14" s="911">
        <v>1</v>
      </c>
      <c r="AR14" s="912">
        <v>1</v>
      </c>
    </row>
    <row r="15" spans="1:44" ht="29.25" customHeight="1" x14ac:dyDescent="0.2">
      <c r="A15" s="748" t="s">
        <v>39</v>
      </c>
      <c r="B15" s="904">
        <v>2075</v>
      </c>
      <c r="C15" s="905">
        <v>2054</v>
      </c>
      <c r="D15" s="545">
        <v>12</v>
      </c>
      <c r="E15" s="545">
        <v>2</v>
      </c>
      <c r="F15" s="545">
        <v>2</v>
      </c>
      <c r="G15" s="545">
        <v>5</v>
      </c>
      <c r="H15" s="545">
        <v>0</v>
      </c>
      <c r="I15" s="545">
        <v>0</v>
      </c>
      <c r="J15" s="545">
        <v>0</v>
      </c>
      <c r="K15" s="545">
        <v>0</v>
      </c>
      <c r="L15" s="545">
        <v>0</v>
      </c>
      <c r="M15" s="545">
        <v>0</v>
      </c>
      <c r="N15" s="906">
        <v>21</v>
      </c>
      <c r="O15" s="822">
        <v>1.0120481927710843</v>
      </c>
      <c r="P15" s="907">
        <v>20</v>
      </c>
      <c r="Q15" s="822">
        <v>95.238095238095227</v>
      </c>
      <c r="R15" s="907">
        <v>7</v>
      </c>
      <c r="S15" s="905">
        <v>0</v>
      </c>
      <c r="T15" s="908">
        <v>0</v>
      </c>
      <c r="U15" s="909">
        <v>1</v>
      </c>
      <c r="V15" s="888">
        <v>4.8192771084337345E-2</v>
      </c>
      <c r="W15" s="909">
        <v>0</v>
      </c>
      <c r="X15" s="910">
        <v>1</v>
      </c>
      <c r="Y15" s="545">
        <v>9</v>
      </c>
      <c r="Z15" s="910">
        <v>0</v>
      </c>
      <c r="AA15" s="954">
        <v>2</v>
      </c>
      <c r="AB15" s="913">
        <v>0</v>
      </c>
      <c r="AC15" s="914">
        <v>0</v>
      </c>
      <c r="AD15" s="915">
        <v>0</v>
      </c>
      <c r="AE15" s="914">
        <v>0</v>
      </c>
      <c r="AF15" s="916">
        <v>0</v>
      </c>
      <c r="AG15" s="917">
        <v>0</v>
      </c>
      <c r="AH15" s="914">
        <v>0</v>
      </c>
      <c r="AI15" s="918">
        <v>0</v>
      </c>
      <c r="AJ15" s="914">
        <v>0</v>
      </c>
      <c r="AK15" s="916">
        <v>0</v>
      </c>
      <c r="AL15" s="919">
        <v>0</v>
      </c>
      <c r="AM15" s="920">
        <v>0</v>
      </c>
      <c r="AN15" s="921">
        <v>0</v>
      </c>
      <c r="AO15" s="919">
        <v>0</v>
      </c>
      <c r="AP15" s="922">
        <v>2</v>
      </c>
      <c r="AQ15" s="911">
        <v>1</v>
      </c>
      <c r="AR15" s="912">
        <v>0</v>
      </c>
    </row>
    <row r="16" spans="1:44" s="1130" customFormat="1" ht="29.25" customHeight="1" x14ac:dyDescent="0.2">
      <c r="A16" s="546" t="s">
        <v>219</v>
      </c>
      <c r="B16" s="847">
        <v>6913</v>
      </c>
      <c r="C16" s="847">
        <v>6836</v>
      </c>
      <c r="D16" s="548">
        <v>43</v>
      </c>
      <c r="E16" s="548">
        <v>8</v>
      </c>
      <c r="F16" s="548">
        <v>10</v>
      </c>
      <c r="G16" s="548">
        <v>15</v>
      </c>
      <c r="H16" s="548">
        <v>0</v>
      </c>
      <c r="I16" s="548">
        <v>0</v>
      </c>
      <c r="J16" s="548">
        <v>1</v>
      </c>
      <c r="K16" s="548">
        <v>0</v>
      </c>
      <c r="L16" s="548">
        <v>0</v>
      </c>
      <c r="M16" s="548">
        <v>0</v>
      </c>
      <c r="N16" s="923">
        <v>77</v>
      </c>
      <c r="O16" s="1105">
        <v>1.1138434832923478</v>
      </c>
      <c r="P16" s="924">
        <v>71</v>
      </c>
      <c r="Q16" s="1105">
        <v>92.20779220779221</v>
      </c>
      <c r="R16" s="924">
        <v>21</v>
      </c>
      <c r="S16" s="847">
        <v>0</v>
      </c>
      <c r="T16" s="847">
        <v>0</v>
      </c>
      <c r="U16" s="547">
        <v>4</v>
      </c>
      <c r="V16" s="1112">
        <v>5.7861999132070019E-2</v>
      </c>
      <c r="W16" s="548">
        <v>4</v>
      </c>
      <c r="X16" s="924">
        <v>2</v>
      </c>
      <c r="Y16" s="548">
        <v>31</v>
      </c>
      <c r="Z16" s="924">
        <v>4</v>
      </c>
      <c r="AA16" s="849">
        <v>5</v>
      </c>
      <c r="AB16" s="847">
        <v>0</v>
      </c>
      <c r="AC16" s="548">
        <v>0</v>
      </c>
      <c r="AD16" s="548">
        <v>0</v>
      </c>
      <c r="AE16" s="548">
        <v>0</v>
      </c>
      <c r="AF16" s="849">
        <v>0</v>
      </c>
      <c r="AG16" s="847">
        <v>0</v>
      </c>
      <c r="AH16" s="548">
        <v>0</v>
      </c>
      <c r="AI16" s="548">
        <v>0</v>
      </c>
      <c r="AJ16" s="548">
        <v>0</v>
      </c>
      <c r="AK16" s="849">
        <v>0</v>
      </c>
      <c r="AL16" s="924">
        <v>0</v>
      </c>
      <c r="AM16" s="925">
        <v>0</v>
      </c>
      <c r="AN16" s="847">
        <v>0</v>
      </c>
      <c r="AO16" s="924">
        <v>0</v>
      </c>
      <c r="AP16" s="848">
        <v>6</v>
      </c>
      <c r="AQ16" s="848">
        <v>4</v>
      </c>
      <c r="AR16" s="850">
        <v>2</v>
      </c>
    </row>
    <row r="17" spans="1:44" ht="29.25" customHeight="1" x14ac:dyDescent="0.2">
      <c r="A17" s="748" t="s">
        <v>32</v>
      </c>
      <c r="B17" s="904">
        <v>4922</v>
      </c>
      <c r="C17" s="905">
        <v>4858</v>
      </c>
      <c r="D17" s="545">
        <v>42</v>
      </c>
      <c r="E17" s="545">
        <v>8</v>
      </c>
      <c r="F17" s="545">
        <v>9</v>
      </c>
      <c r="G17" s="545">
        <v>5</v>
      </c>
      <c r="H17" s="545">
        <v>0</v>
      </c>
      <c r="I17" s="545">
        <v>0</v>
      </c>
      <c r="J17" s="545">
        <v>0</v>
      </c>
      <c r="K17" s="545">
        <v>0</v>
      </c>
      <c r="L17" s="545">
        <v>0</v>
      </c>
      <c r="M17" s="545">
        <v>0</v>
      </c>
      <c r="N17" s="906">
        <v>61</v>
      </c>
      <c r="O17" s="822">
        <v>1.2393336042259244</v>
      </c>
      <c r="P17" s="907">
        <v>56</v>
      </c>
      <c r="Q17" s="822">
        <v>91.803278688524586</v>
      </c>
      <c r="R17" s="907">
        <v>21</v>
      </c>
      <c r="S17" s="905">
        <v>0</v>
      </c>
      <c r="T17" s="908">
        <v>0</v>
      </c>
      <c r="U17" s="1110">
        <v>3</v>
      </c>
      <c r="V17" s="888">
        <v>6.0950832994717596E-2</v>
      </c>
      <c r="W17" s="909">
        <v>8</v>
      </c>
      <c r="X17" s="910">
        <v>1</v>
      </c>
      <c r="Y17" s="545">
        <v>21</v>
      </c>
      <c r="Z17" s="910">
        <v>2</v>
      </c>
      <c r="AA17" s="954">
        <v>0</v>
      </c>
      <c r="AB17" s="913">
        <v>0</v>
      </c>
      <c r="AC17" s="914">
        <v>0</v>
      </c>
      <c r="AD17" s="915">
        <v>0</v>
      </c>
      <c r="AE17" s="914">
        <v>0</v>
      </c>
      <c r="AF17" s="916">
        <v>0</v>
      </c>
      <c r="AG17" s="917">
        <v>0</v>
      </c>
      <c r="AH17" s="914">
        <v>0</v>
      </c>
      <c r="AI17" s="918">
        <v>0</v>
      </c>
      <c r="AJ17" s="914">
        <v>0</v>
      </c>
      <c r="AK17" s="916">
        <v>0</v>
      </c>
      <c r="AL17" s="919">
        <v>3</v>
      </c>
      <c r="AM17" s="920">
        <v>0</v>
      </c>
      <c r="AN17" s="921">
        <v>0</v>
      </c>
      <c r="AO17" s="919">
        <v>0</v>
      </c>
      <c r="AP17" s="922">
        <v>0</v>
      </c>
      <c r="AQ17" s="911">
        <v>1</v>
      </c>
      <c r="AR17" s="912">
        <v>4</v>
      </c>
    </row>
    <row r="18" spans="1:44" ht="29.25" customHeight="1" x14ac:dyDescent="0.2">
      <c r="A18" s="748" t="s">
        <v>43</v>
      </c>
      <c r="B18" s="904">
        <v>891</v>
      </c>
      <c r="C18" s="905">
        <v>878</v>
      </c>
      <c r="D18" s="545">
        <v>8</v>
      </c>
      <c r="E18" s="545">
        <v>1</v>
      </c>
      <c r="F18" s="545">
        <v>2</v>
      </c>
      <c r="G18" s="545">
        <v>1</v>
      </c>
      <c r="H18" s="545">
        <v>1</v>
      </c>
      <c r="I18" s="545">
        <v>0</v>
      </c>
      <c r="J18" s="545">
        <v>0</v>
      </c>
      <c r="K18" s="545">
        <v>0</v>
      </c>
      <c r="L18" s="545">
        <v>0</v>
      </c>
      <c r="M18" s="545">
        <v>0</v>
      </c>
      <c r="N18" s="906">
        <v>13</v>
      </c>
      <c r="O18" s="822">
        <v>1.4590347923681257</v>
      </c>
      <c r="P18" s="907">
        <v>11</v>
      </c>
      <c r="Q18" s="822">
        <v>84.615384615384613</v>
      </c>
      <c r="R18" s="907">
        <v>3</v>
      </c>
      <c r="S18" s="905">
        <v>0</v>
      </c>
      <c r="T18" s="908">
        <v>0</v>
      </c>
      <c r="U18" s="1110">
        <v>0</v>
      </c>
      <c r="V18" s="888">
        <v>0</v>
      </c>
      <c r="W18" s="909">
        <v>0</v>
      </c>
      <c r="X18" s="910">
        <v>0</v>
      </c>
      <c r="Y18" s="545">
        <v>5</v>
      </c>
      <c r="Z18" s="910">
        <v>3</v>
      </c>
      <c r="AA18" s="954">
        <v>0</v>
      </c>
      <c r="AB18" s="913">
        <v>0</v>
      </c>
      <c r="AC18" s="914">
        <v>0</v>
      </c>
      <c r="AD18" s="915">
        <v>0</v>
      </c>
      <c r="AE18" s="914">
        <v>0</v>
      </c>
      <c r="AF18" s="916">
        <v>0</v>
      </c>
      <c r="AG18" s="917">
        <v>0</v>
      </c>
      <c r="AH18" s="914">
        <v>0</v>
      </c>
      <c r="AI18" s="918">
        <v>0</v>
      </c>
      <c r="AJ18" s="914">
        <v>0</v>
      </c>
      <c r="AK18" s="916">
        <v>0</v>
      </c>
      <c r="AL18" s="919">
        <v>0</v>
      </c>
      <c r="AM18" s="920">
        <v>0</v>
      </c>
      <c r="AN18" s="921">
        <v>0</v>
      </c>
      <c r="AO18" s="919">
        <v>0</v>
      </c>
      <c r="AP18" s="922">
        <v>0</v>
      </c>
      <c r="AQ18" s="911">
        <v>0</v>
      </c>
      <c r="AR18" s="912">
        <v>2</v>
      </c>
    </row>
    <row r="19" spans="1:44" s="1130" customFormat="1" ht="29.25" customHeight="1" x14ac:dyDescent="0.2">
      <c r="A19" s="546" t="s">
        <v>220</v>
      </c>
      <c r="B19" s="847">
        <v>5813</v>
      </c>
      <c r="C19" s="847">
        <v>5736</v>
      </c>
      <c r="D19" s="548">
        <v>50</v>
      </c>
      <c r="E19" s="548">
        <v>9</v>
      </c>
      <c r="F19" s="548">
        <v>11</v>
      </c>
      <c r="G19" s="548">
        <v>6</v>
      </c>
      <c r="H19" s="548">
        <v>1</v>
      </c>
      <c r="I19" s="548">
        <v>0</v>
      </c>
      <c r="J19" s="548">
        <v>0</v>
      </c>
      <c r="K19" s="548">
        <v>0</v>
      </c>
      <c r="L19" s="548">
        <v>0</v>
      </c>
      <c r="M19" s="548">
        <v>0</v>
      </c>
      <c r="N19" s="923">
        <v>74</v>
      </c>
      <c r="O19" s="1105">
        <v>1.273008773438844</v>
      </c>
      <c r="P19" s="924">
        <v>67</v>
      </c>
      <c r="Q19" s="1105">
        <v>90.540540540540533</v>
      </c>
      <c r="R19" s="924">
        <v>24</v>
      </c>
      <c r="S19" s="847">
        <v>0</v>
      </c>
      <c r="T19" s="847">
        <v>0</v>
      </c>
      <c r="U19" s="547">
        <v>3</v>
      </c>
      <c r="V19" s="1112">
        <v>5.1608463788061248E-2</v>
      </c>
      <c r="W19" s="548">
        <v>8</v>
      </c>
      <c r="X19" s="924">
        <v>1</v>
      </c>
      <c r="Y19" s="548">
        <v>26</v>
      </c>
      <c r="Z19" s="924">
        <v>5</v>
      </c>
      <c r="AA19" s="849">
        <v>0</v>
      </c>
      <c r="AB19" s="847">
        <v>0</v>
      </c>
      <c r="AC19" s="548">
        <v>0</v>
      </c>
      <c r="AD19" s="548">
        <v>0</v>
      </c>
      <c r="AE19" s="548">
        <v>0</v>
      </c>
      <c r="AF19" s="849">
        <v>0</v>
      </c>
      <c r="AG19" s="847">
        <v>0</v>
      </c>
      <c r="AH19" s="548">
        <v>0</v>
      </c>
      <c r="AI19" s="548">
        <v>0</v>
      </c>
      <c r="AJ19" s="548">
        <v>0</v>
      </c>
      <c r="AK19" s="849">
        <v>0</v>
      </c>
      <c r="AL19" s="924">
        <v>3</v>
      </c>
      <c r="AM19" s="925">
        <v>0</v>
      </c>
      <c r="AN19" s="847">
        <v>0</v>
      </c>
      <c r="AO19" s="924">
        <v>0</v>
      </c>
      <c r="AP19" s="848">
        <v>0</v>
      </c>
      <c r="AQ19" s="848">
        <v>1</v>
      </c>
      <c r="AR19" s="850">
        <v>6</v>
      </c>
    </row>
    <row r="20" spans="1:44" ht="29.25" customHeight="1" x14ac:dyDescent="0.2">
      <c r="A20" s="748" t="s">
        <v>27</v>
      </c>
      <c r="B20" s="904">
        <v>1203</v>
      </c>
      <c r="C20" s="905">
        <v>1190</v>
      </c>
      <c r="D20" s="545">
        <v>9</v>
      </c>
      <c r="E20" s="545">
        <v>0</v>
      </c>
      <c r="F20" s="545">
        <v>1</v>
      </c>
      <c r="G20" s="545">
        <v>1</v>
      </c>
      <c r="H20" s="545">
        <v>1</v>
      </c>
      <c r="I20" s="545">
        <v>0</v>
      </c>
      <c r="J20" s="545">
        <v>1</v>
      </c>
      <c r="K20" s="545">
        <v>0</v>
      </c>
      <c r="L20" s="545">
        <v>0</v>
      </c>
      <c r="M20" s="545">
        <v>0</v>
      </c>
      <c r="N20" s="906">
        <v>13</v>
      </c>
      <c r="O20" s="822">
        <v>1.0806317539484622</v>
      </c>
      <c r="P20" s="907">
        <v>11</v>
      </c>
      <c r="Q20" s="822">
        <v>84.615384615384613</v>
      </c>
      <c r="R20" s="907">
        <v>3</v>
      </c>
      <c r="S20" s="905">
        <v>0</v>
      </c>
      <c r="T20" s="908">
        <v>0</v>
      </c>
      <c r="U20" s="1110">
        <v>2</v>
      </c>
      <c r="V20" s="888">
        <v>0.16625103906899419</v>
      </c>
      <c r="W20" s="909">
        <v>0</v>
      </c>
      <c r="X20" s="910">
        <v>0</v>
      </c>
      <c r="Y20" s="545">
        <v>4</v>
      </c>
      <c r="Z20" s="910">
        <v>0</v>
      </c>
      <c r="AA20" s="954">
        <v>2</v>
      </c>
      <c r="AB20" s="913">
        <v>0</v>
      </c>
      <c r="AC20" s="914">
        <v>0</v>
      </c>
      <c r="AD20" s="915">
        <v>0</v>
      </c>
      <c r="AE20" s="914">
        <v>0</v>
      </c>
      <c r="AF20" s="916">
        <v>0</v>
      </c>
      <c r="AG20" s="917">
        <v>0</v>
      </c>
      <c r="AH20" s="914">
        <v>0</v>
      </c>
      <c r="AI20" s="918">
        <v>0</v>
      </c>
      <c r="AJ20" s="914">
        <v>0</v>
      </c>
      <c r="AK20" s="916">
        <v>0</v>
      </c>
      <c r="AL20" s="919">
        <v>0</v>
      </c>
      <c r="AM20" s="920">
        <v>0</v>
      </c>
      <c r="AN20" s="921">
        <v>0</v>
      </c>
      <c r="AO20" s="919">
        <v>0</v>
      </c>
      <c r="AP20" s="922">
        <v>2</v>
      </c>
      <c r="AQ20" s="911">
        <v>0</v>
      </c>
      <c r="AR20" s="912">
        <v>2</v>
      </c>
    </row>
    <row r="21" spans="1:44" ht="29.25" customHeight="1" x14ac:dyDescent="0.2">
      <c r="A21" s="748" t="s">
        <v>28</v>
      </c>
      <c r="B21" s="904">
        <v>3525</v>
      </c>
      <c r="C21" s="905">
        <v>3496</v>
      </c>
      <c r="D21" s="545">
        <v>20</v>
      </c>
      <c r="E21" s="545">
        <v>5</v>
      </c>
      <c r="F21" s="545">
        <v>4</v>
      </c>
      <c r="G21" s="545">
        <v>0</v>
      </c>
      <c r="H21" s="545">
        <v>0</v>
      </c>
      <c r="I21" s="545">
        <v>0</v>
      </c>
      <c r="J21" s="545">
        <v>0</v>
      </c>
      <c r="K21" s="545">
        <v>0</v>
      </c>
      <c r="L21" s="545">
        <v>0</v>
      </c>
      <c r="M21" s="545">
        <v>0</v>
      </c>
      <c r="N21" s="906">
        <v>29</v>
      </c>
      <c r="O21" s="822">
        <v>0.82269503546099287</v>
      </c>
      <c r="P21" s="907">
        <v>27</v>
      </c>
      <c r="Q21" s="822">
        <v>93.103448275862064</v>
      </c>
      <c r="R21" s="907">
        <v>10</v>
      </c>
      <c r="S21" s="905">
        <v>0</v>
      </c>
      <c r="T21" s="908">
        <v>0</v>
      </c>
      <c r="U21" s="1110">
        <v>0</v>
      </c>
      <c r="V21" s="888">
        <v>0</v>
      </c>
      <c r="W21" s="909">
        <v>3</v>
      </c>
      <c r="X21" s="910">
        <v>1</v>
      </c>
      <c r="Y21" s="545">
        <v>12</v>
      </c>
      <c r="Z21" s="910">
        <v>1</v>
      </c>
      <c r="AA21" s="954">
        <v>0</v>
      </c>
      <c r="AB21" s="913">
        <v>0</v>
      </c>
      <c r="AC21" s="914">
        <v>0</v>
      </c>
      <c r="AD21" s="915">
        <v>0</v>
      </c>
      <c r="AE21" s="914">
        <v>0</v>
      </c>
      <c r="AF21" s="916">
        <v>0</v>
      </c>
      <c r="AG21" s="917">
        <v>0</v>
      </c>
      <c r="AH21" s="914">
        <v>0</v>
      </c>
      <c r="AI21" s="918">
        <v>0</v>
      </c>
      <c r="AJ21" s="914">
        <v>0</v>
      </c>
      <c r="AK21" s="916">
        <v>0</v>
      </c>
      <c r="AL21" s="919">
        <v>0</v>
      </c>
      <c r="AM21" s="920">
        <v>0</v>
      </c>
      <c r="AN21" s="921">
        <v>0</v>
      </c>
      <c r="AO21" s="919">
        <v>0</v>
      </c>
      <c r="AP21" s="922">
        <v>0</v>
      </c>
      <c r="AQ21" s="911">
        <v>1</v>
      </c>
      <c r="AR21" s="912">
        <v>1</v>
      </c>
    </row>
    <row r="22" spans="1:44" ht="29.25" customHeight="1" x14ac:dyDescent="0.2">
      <c r="A22" s="773" t="s">
        <v>44</v>
      </c>
      <c r="B22" s="926">
        <v>450</v>
      </c>
      <c r="C22" s="927">
        <v>446</v>
      </c>
      <c r="D22" s="928">
        <v>3</v>
      </c>
      <c r="E22" s="928">
        <v>1</v>
      </c>
      <c r="F22" s="928">
        <v>0</v>
      </c>
      <c r="G22" s="928">
        <v>0</v>
      </c>
      <c r="H22" s="928">
        <v>0</v>
      </c>
      <c r="I22" s="928">
        <v>0</v>
      </c>
      <c r="J22" s="928">
        <v>0</v>
      </c>
      <c r="K22" s="928">
        <v>0</v>
      </c>
      <c r="L22" s="928">
        <v>0</v>
      </c>
      <c r="M22" s="928">
        <v>0</v>
      </c>
      <c r="N22" s="929">
        <v>4</v>
      </c>
      <c r="O22" s="822">
        <v>0.88888888888888884</v>
      </c>
      <c r="P22" s="907">
        <v>4</v>
      </c>
      <c r="Q22" s="822">
        <v>100</v>
      </c>
      <c r="R22" s="930">
        <v>0</v>
      </c>
      <c r="S22" s="927">
        <v>0</v>
      </c>
      <c r="T22" s="931">
        <v>0</v>
      </c>
      <c r="U22" s="1111">
        <v>0</v>
      </c>
      <c r="V22" s="888">
        <v>0</v>
      </c>
      <c r="W22" s="932">
        <v>0</v>
      </c>
      <c r="X22" s="933">
        <v>0</v>
      </c>
      <c r="Y22" s="928">
        <v>3</v>
      </c>
      <c r="Z22" s="933">
        <v>1</v>
      </c>
      <c r="AA22" s="955">
        <v>0</v>
      </c>
      <c r="AB22" s="936">
        <v>0</v>
      </c>
      <c r="AC22" s="937">
        <v>0</v>
      </c>
      <c r="AD22" s="938">
        <v>0</v>
      </c>
      <c r="AE22" s="937">
        <v>0</v>
      </c>
      <c r="AF22" s="939">
        <v>0</v>
      </c>
      <c r="AG22" s="940">
        <v>0</v>
      </c>
      <c r="AH22" s="937">
        <v>0</v>
      </c>
      <c r="AI22" s="941">
        <v>0</v>
      </c>
      <c r="AJ22" s="937">
        <v>0</v>
      </c>
      <c r="AK22" s="939">
        <v>0</v>
      </c>
      <c r="AL22" s="942">
        <v>0</v>
      </c>
      <c r="AM22" s="943">
        <v>0</v>
      </c>
      <c r="AN22" s="944">
        <v>0</v>
      </c>
      <c r="AO22" s="942">
        <v>0</v>
      </c>
      <c r="AP22" s="945">
        <v>0</v>
      </c>
      <c r="AQ22" s="934">
        <v>0</v>
      </c>
      <c r="AR22" s="935">
        <v>0</v>
      </c>
    </row>
    <row r="23" spans="1:44" s="1130" customFormat="1" ht="29.25" customHeight="1" x14ac:dyDescent="0.2">
      <c r="A23" s="546" t="s">
        <v>225</v>
      </c>
      <c r="B23" s="847">
        <v>5178</v>
      </c>
      <c r="C23" s="847">
        <v>5132</v>
      </c>
      <c r="D23" s="548">
        <v>32</v>
      </c>
      <c r="E23" s="548">
        <v>6</v>
      </c>
      <c r="F23" s="548">
        <v>5</v>
      </c>
      <c r="G23" s="548">
        <v>1</v>
      </c>
      <c r="H23" s="548">
        <v>1</v>
      </c>
      <c r="I23" s="548">
        <v>0</v>
      </c>
      <c r="J23" s="548">
        <v>1</v>
      </c>
      <c r="K23" s="548">
        <v>0</v>
      </c>
      <c r="L23" s="548">
        <v>0</v>
      </c>
      <c r="M23" s="548">
        <v>0</v>
      </c>
      <c r="N23" s="923">
        <v>46</v>
      </c>
      <c r="O23" s="1105">
        <v>0.88837388953263807</v>
      </c>
      <c r="P23" s="924">
        <v>42</v>
      </c>
      <c r="Q23" s="1105">
        <v>91.304347826086953</v>
      </c>
      <c r="R23" s="924">
        <v>13</v>
      </c>
      <c r="S23" s="847">
        <v>0</v>
      </c>
      <c r="T23" s="847">
        <v>0</v>
      </c>
      <c r="U23" s="547">
        <v>2</v>
      </c>
      <c r="V23" s="1112">
        <v>3.8624951718810349E-2</v>
      </c>
      <c r="W23" s="548">
        <v>3</v>
      </c>
      <c r="X23" s="924">
        <v>1</v>
      </c>
      <c r="Y23" s="548">
        <v>19</v>
      </c>
      <c r="Z23" s="924">
        <v>2</v>
      </c>
      <c r="AA23" s="849">
        <v>2</v>
      </c>
      <c r="AB23" s="847">
        <v>0</v>
      </c>
      <c r="AC23" s="548">
        <v>0</v>
      </c>
      <c r="AD23" s="548">
        <v>0</v>
      </c>
      <c r="AE23" s="548">
        <v>0</v>
      </c>
      <c r="AF23" s="849">
        <v>0</v>
      </c>
      <c r="AG23" s="847">
        <v>0</v>
      </c>
      <c r="AH23" s="548">
        <v>0</v>
      </c>
      <c r="AI23" s="548">
        <v>0</v>
      </c>
      <c r="AJ23" s="548">
        <v>0</v>
      </c>
      <c r="AK23" s="849">
        <v>0</v>
      </c>
      <c r="AL23" s="924">
        <v>0</v>
      </c>
      <c r="AM23" s="925">
        <v>0</v>
      </c>
      <c r="AN23" s="847">
        <v>0</v>
      </c>
      <c r="AO23" s="924">
        <v>0</v>
      </c>
      <c r="AP23" s="848">
        <v>2</v>
      </c>
      <c r="AQ23" s="848">
        <v>1</v>
      </c>
      <c r="AR23" s="850">
        <v>3</v>
      </c>
    </row>
    <row r="24" spans="1:44" ht="29.25" customHeight="1" x14ac:dyDescent="0.2">
      <c r="A24" s="748" t="s">
        <v>34</v>
      </c>
      <c r="B24" s="904">
        <v>3806</v>
      </c>
      <c r="C24" s="905">
        <v>3777</v>
      </c>
      <c r="D24" s="545">
        <v>21</v>
      </c>
      <c r="E24" s="545">
        <v>3</v>
      </c>
      <c r="F24" s="545">
        <v>4</v>
      </c>
      <c r="G24" s="545">
        <v>1</v>
      </c>
      <c r="H24" s="545">
        <v>0</v>
      </c>
      <c r="I24" s="545">
        <v>0</v>
      </c>
      <c r="J24" s="545">
        <v>0</v>
      </c>
      <c r="K24" s="545">
        <v>0</v>
      </c>
      <c r="L24" s="545">
        <v>0</v>
      </c>
      <c r="M24" s="545">
        <v>0</v>
      </c>
      <c r="N24" s="906">
        <v>29</v>
      </c>
      <c r="O24" s="822">
        <v>0.76195480819758277</v>
      </c>
      <c r="P24" s="907">
        <v>27</v>
      </c>
      <c r="Q24" s="822">
        <v>93.103448275862064</v>
      </c>
      <c r="R24" s="907">
        <v>19</v>
      </c>
      <c r="S24" s="905">
        <v>0</v>
      </c>
      <c r="T24" s="908">
        <v>0</v>
      </c>
      <c r="U24" s="1110">
        <v>1</v>
      </c>
      <c r="V24" s="888">
        <v>2.6274303730951128E-2</v>
      </c>
      <c r="W24" s="909">
        <v>1</v>
      </c>
      <c r="X24" s="910">
        <v>0</v>
      </c>
      <c r="Y24" s="545">
        <v>6</v>
      </c>
      <c r="Z24" s="910">
        <v>0</v>
      </c>
      <c r="AA24" s="954">
        <v>0</v>
      </c>
      <c r="AB24" s="913">
        <v>0</v>
      </c>
      <c r="AC24" s="914">
        <v>0</v>
      </c>
      <c r="AD24" s="915">
        <v>0</v>
      </c>
      <c r="AE24" s="914">
        <v>0</v>
      </c>
      <c r="AF24" s="916">
        <v>0</v>
      </c>
      <c r="AG24" s="917">
        <v>0</v>
      </c>
      <c r="AH24" s="914">
        <v>0</v>
      </c>
      <c r="AI24" s="918">
        <v>0</v>
      </c>
      <c r="AJ24" s="914">
        <v>0</v>
      </c>
      <c r="AK24" s="916">
        <v>0</v>
      </c>
      <c r="AL24" s="919">
        <v>0</v>
      </c>
      <c r="AM24" s="920">
        <v>0</v>
      </c>
      <c r="AN24" s="921">
        <v>0</v>
      </c>
      <c r="AO24" s="919">
        <v>0</v>
      </c>
      <c r="AP24" s="922">
        <v>0</v>
      </c>
      <c r="AQ24" s="911">
        <v>2</v>
      </c>
      <c r="AR24" s="912">
        <v>0</v>
      </c>
    </row>
    <row r="25" spans="1:44" ht="29.25" customHeight="1" x14ac:dyDescent="0.2">
      <c r="A25" s="748" t="s">
        <v>68</v>
      </c>
      <c r="B25" s="904">
        <v>909</v>
      </c>
      <c r="C25" s="905">
        <v>903</v>
      </c>
      <c r="D25" s="545">
        <v>4</v>
      </c>
      <c r="E25" s="545">
        <v>2</v>
      </c>
      <c r="F25" s="545">
        <v>0</v>
      </c>
      <c r="G25" s="545">
        <v>0</v>
      </c>
      <c r="H25" s="545">
        <v>0</v>
      </c>
      <c r="I25" s="545">
        <v>0</v>
      </c>
      <c r="J25" s="545">
        <v>0</v>
      </c>
      <c r="K25" s="545">
        <v>0</v>
      </c>
      <c r="L25" s="545">
        <v>0</v>
      </c>
      <c r="M25" s="545">
        <v>0</v>
      </c>
      <c r="N25" s="906">
        <v>6</v>
      </c>
      <c r="O25" s="822">
        <v>0.66006600660066006</v>
      </c>
      <c r="P25" s="907">
        <v>5</v>
      </c>
      <c r="Q25" s="822">
        <v>83.333333333333343</v>
      </c>
      <c r="R25" s="907">
        <v>3</v>
      </c>
      <c r="S25" s="905">
        <v>0</v>
      </c>
      <c r="T25" s="908">
        <v>0</v>
      </c>
      <c r="U25" s="1110">
        <v>0</v>
      </c>
      <c r="V25" s="888">
        <v>0</v>
      </c>
      <c r="W25" s="909">
        <v>0</v>
      </c>
      <c r="X25" s="910">
        <v>0</v>
      </c>
      <c r="Y25" s="545">
        <v>2</v>
      </c>
      <c r="Z25" s="910">
        <v>0</v>
      </c>
      <c r="AA25" s="954">
        <v>0</v>
      </c>
      <c r="AB25" s="913">
        <v>0</v>
      </c>
      <c r="AC25" s="914">
        <v>0</v>
      </c>
      <c r="AD25" s="915">
        <v>0</v>
      </c>
      <c r="AE25" s="914">
        <v>0</v>
      </c>
      <c r="AF25" s="916">
        <v>0</v>
      </c>
      <c r="AG25" s="917">
        <v>0</v>
      </c>
      <c r="AH25" s="914">
        <v>0</v>
      </c>
      <c r="AI25" s="918">
        <v>0</v>
      </c>
      <c r="AJ25" s="914">
        <v>0</v>
      </c>
      <c r="AK25" s="916">
        <v>0</v>
      </c>
      <c r="AL25" s="919">
        <v>0</v>
      </c>
      <c r="AM25" s="920">
        <v>0</v>
      </c>
      <c r="AN25" s="921">
        <v>0</v>
      </c>
      <c r="AO25" s="919">
        <v>0</v>
      </c>
      <c r="AP25" s="922">
        <v>0</v>
      </c>
      <c r="AQ25" s="911">
        <v>0</v>
      </c>
      <c r="AR25" s="912">
        <v>1</v>
      </c>
    </row>
    <row r="26" spans="1:44" ht="29.25" customHeight="1" x14ac:dyDescent="0.2">
      <c r="A26" s="748" t="s">
        <v>40</v>
      </c>
      <c r="B26" s="904">
        <v>3478</v>
      </c>
      <c r="C26" s="905">
        <v>3444</v>
      </c>
      <c r="D26" s="545">
        <v>20</v>
      </c>
      <c r="E26" s="545">
        <v>3</v>
      </c>
      <c r="F26" s="545">
        <v>8</v>
      </c>
      <c r="G26" s="545">
        <v>2</v>
      </c>
      <c r="H26" s="545">
        <v>0</v>
      </c>
      <c r="I26" s="545">
        <v>0</v>
      </c>
      <c r="J26" s="545">
        <v>1</v>
      </c>
      <c r="K26" s="545">
        <v>0</v>
      </c>
      <c r="L26" s="545">
        <v>0</v>
      </c>
      <c r="M26" s="545">
        <v>0</v>
      </c>
      <c r="N26" s="906">
        <v>34</v>
      </c>
      <c r="O26" s="822">
        <v>0.97757331799884994</v>
      </c>
      <c r="P26" s="907">
        <v>26</v>
      </c>
      <c r="Q26" s="822">
        <v>76.470588235294116</v>
      </c>
      <c r="R26" s="907">
        <v>4</v>
      </c>
      <c r="S26" s="905">
        <v>1</v>
      </c>
      <c r="T26" s="908">
        <v>0</v>
      </c>
      <c r="U26" s="1110">
        <v>1</v>
      </c>
      <c r="V26" s="888">
        <v>5.7504312823461759E-2</v>
      </c>
      <c r="W26" s="909">
        <v>3</v>
      </c>
      <c r="X26" s="910">
        <v>1</v>
      </c>
      <c r="Y26" s="545">
        <v>16</v>
      </c>
      <c r="Z26" s="910">
        <v>0</v>
      </c>
      <c r="AA26" s="954">
        <v>0</v>
      </c>
      <c r="AB26" s="913">
        <v>0</v>
      </c>
      <c r="AC26" s="914">
        <v>0</v>
      </c>
      <c r="AD26" s="915">
        <v>1</v>
      </c>
      <c r="AE26" s="914">
        <v>0</v>
      </c>
      <c r="AF26" s="916">
        <v>0</v>
      </c>
      <c r="AG26" s="917">
        <v>0</v>
      </c>
      <c r="AH26" s="914">
        <v>0</v>
      </c>
      <c r="AI26" s="918">
        <v>0</v>
      </c>
      <c r="AJ26" s="914">
        <v>0</v>
      </c>
      <c r="AK26" s="916">
        <v>0</v>
      </c>
      <c r="AL26" s="919">
        <v>0</v>
      </c>
      <c r="AM26" s="920">
        <v>0</v>
      </c>
      <c r="AN26" s="921">
        <v>0</v>
      </c>
      <c r="AO26" s="919">
        <v>0</v>
      </c>
      <c r="AP26" s="922">
        <v>0</v>
      </c>
      <c r="AQ26" s="911">
        <v>1</v>
      </c>
      <c r="AR26" s="912">
        <v>7</v>
      </c>
    </row>
    <row r="27" spans="1:44" ht="29.25" customHeight="1" x14ac:dyDescent="0.2">
      <c r="A27" s="748" t="s">
        <v>70</v>
      </c>
      <c r="B27" s="904">
        <v>401</v>
      </c>
      <c r="C27" s="905">
        <v>396</v>
      </c>
      <c r="D27" s="545">
        <v>4</v>
      </c>
      <c r="E27" s="545">
        <v>1</v>
      </c>
      <c r="F27" s="545">
        <v>0</v>
      </c>
      <c r="G27" s="545">
        <v>0</v>
      </c>
      <c r="H27" s="545">
        <v>0</v>
      </c>
      <c r="I27" s="545">
        <v>0</v>
      </c>
      <c r="J27" s="545">
        <v>0</v>
      </c>
      <c r="K27" s="545">
        <v>0</v>
      </c>
      <c r="L27" s="545">
        <v>0</v>
      </c>
      <c r="M27" s="545">
        <v>0</v>
      </c>
      <c r="N27" s="906">
        <v>5</v>
      </c>
      <c r="O27" s="822">
        <v>1.2468827930174564</v>
      </c>
      <c r="P27" s="907">
        <v>5</v>
      </c>
      <c r="Q27" s="822">
        <v>100</v>
      </c>
      <c r="R27" s="907">
        <v>1</v>
      </c>
      <c r="S27" s="905">
        <v>0</v>
      </c>
      <c r="T27" s="908">
        <v>0</v>
      </c>
      <c r="U27" s="1110">
        <v>0</v>
      </c>
      <c r="V27" s="888">
        <v>0</v>
      </c>
      <c r="W27" s="909">
        <v>1</v>
      </c>
      <c r="X27" s="910">
        <v>0</v>
      </c>
      <c r="Y27" s="545">
        <v>3</v>
      </c>
      <c r="Z27" s="910">
        <v>0</v>
      </c>
      <c r="AA27" s="954">
        <v>0</v>
      </c>
      <c r="AB27" s="913">
        <v>0</v>
      </c>
      <c r="AC27" s="914">
        <v>0</v>
      </c>
      <c r="AD27" s="915">
        <v>0</v>
      </c>
      <c r="AE27" s="914">
        <v>0</v>
      </c>
      <c r="AF27" s="916">
        <v>0</v>
      </c>
      <c r="AG27" s="917">
        <v>0</v>
      </c>
      <c r="AH27" s="914">
        <v>0</v>
      </c>
      <c r="AI27" s="918">
        <v>0</v>
      </c>
      <c r="AJ27" s="914">
        <v>0</v>
      </c>
      <c r="AK27" s="916">
        <v>0</v>
      </c>
      <c r="AL27" s="919">
        <v>0</v>
      </c>
      <c r="AM27" s="920">
        <v>0</v>
      </c>
      <c r="AN27" s="921">
        <v>0</v>
      </c>
      <c r="AO27" s="919">
        <v>0</v>
      </c>
      <c r="AP27" s="922">
        <v>0</v>
      </c>
      <c r="AQ27" s="911">
        <v>0</v>
      </c>
      <c r="AR27" s="912">
        <v>0</v>
      </c>
    </row>
    <row r="28" spans="1:44" s="1130" customFormat="1" ht="29.25" customHeight="1" x14ac:dyDescent="0.2">
      <c r="A28" s="578" t="s">
        <v>221</v>
      </c>
      <c r="B28" s="847">
        <v>8594</v>
      </c>
      <c r="C28" s="847">
        <v>8520</v>
      </c>
      <c r="D28" s="548">
        <v>49</v>
      </c>
      <c r="E28" s="548">
        <v>9</v>
      </c>
      <c r="F28" s="548">
        <v>12</v>
      </c>
      <c r="G28" s="548">
        <v>3</v>
      </c>
      <c r="H28" s="548">
        <v>0</v>
      </c>
      <c r="I28" s="548">
        <v>0</v>
      </c>
      <c r="J28" s="548">
        <v>1</v>
      </c>
      <c r="K28" s="548">
        <v>0</v>
      </c>
      <c r="L28" s="548">
        <v>0</v>
      </c>
      <c r="M28" s="548">
        <v>0</v>
      </c>
      <c r="N28" s="923">
        <v>74</v>
      </c>
      <c r="O28" s="1105">
        <v>0.86106585990225726</v>
      </c>
      <c r="P28" s="924">
        <v>63</v>
      </c>
      <c r="Q28" s="1105">
        <v>85.13513513513513</v>
      </c>
      <c r="R28" s="924">
        <v>27</v>
      </c>
      <c r="S28" s="847">
        <v>1</v>
      </c>
      <c r="T28" s="847">
        <v>0</v>
      </c>
      <c r="U28" s="547">
        <v>2</v>
      </c>
      <c r="V28" s="1112">
        <v>3.4908075401442869E-2</v>
      </c>
      <c r="W28" s="548">
        <v>5</v>
      </c>
      <c r="X28" s="924">
        <v>1</v>
      </c>
      <c r="Y28" s="548">
        <v>27</v>
      </c>
      <c r="Z28" s="924">
        <v>0</v>
      </c>
      <c r="AA28" s="849">
        <v>0</v>
      </c>
      <c r="AB28" s="847">
        <v>0</v>
      </c>
      <c r="AC28" s="548">
        <v>0</v>
      </c>
      <c r="AD28" s="548">
        <v>1</v>
      </c>
      <c r="AE28" s="548">
        <v>0</v>
      </c>
      <c r="AF28" s="849">
        <v>0</v>
      </c>
      <c r="AG28" s="847">
        <v>0</v>
      </c>
      <c r="AH28" s="548">
        <v>0</v>
      </c>
      <c r="AI28" s="548">
        <v>0</v>
      </c>
      <c r="AJ28" s="548">
        <v>0</v>
      </c>
      <c r="AK28" s="849">
        <v>0</v>
      </c>
      <c r="AL28" s="924">
        <v>0</v>
      </c>
      <c r="AM28" s="925">
        <v>0</v>
      </c>
      <c r="AN28" s="847">
        <v>0</v>
      </c>
      <c r="AO28" s="924">
        <v>0</v>
      </c>
      <c r="AP28" s="848">
        <v>0</v>
      </c>
      <c r="AQ28" s="848">
        <v>3</v>
      </c>
      <c r="AR28" s="850">
        <v>8</v>
      </c>
    </row>
    <row r="29" spans="1:44" ht="29.25" customHeight="1" x14ac:dyDescent="0.2">
      <c r="A29" s="748" t="s">
        <v>33</v>
      </c>
      <c r="B29" s="904">
        <v>1740</v>
      </c>
      <c r="C29" s="905">
        <v>1722</v>
      </c>
      <c r="D29" s="545">
        <v>10</v>
      </c>
      <c r="E29" s="545">
        <v>2</v>
      </c>
      <c r="F29" s="545">
        <v>4</v>
      </c>
      <c r="G29" s="545">
        <v>2</v>
      </c>
      <c r="H29" s="545">
        <v>0</v>
      </c>
      <c r="I29" s="545">
        <v>0</v>
      </c>
      <c r="J29" s="545">
        <v>0</v>
      </c>
      <c r="K29" s="545">
        <v>0</v>
      </c>
      <c r="L29" s="545">
        <v>0</v>
      </c>
      <c r="M29" s="545">
        <v>0</v>
      </c>
      <c r="N29" s="906">
        <v>18</v>
      </c>
      <c r="O29" s="822">
        <v>1.0344827586206897</v>
      </c>
      <c r="P29" s="907">
        <v>9</v>
      </c>
      <c r="Q29" s="822">
        <v>50</v>
      </c>
      <c r="R29" s="907">
        <v>2</v>
      </c>
      <c r="S29" s="905">
        <v>0</v>
      </c>
      <c r="T29" s="908">
        <v>0</v>
      </c>
      <c r="U29" s="1110">
        <v>1</v>
      </c>
      <c r="V29" s="888">
        <v>5.7471264367816091E-2</v>
      </c>
      <c r="W29" s="909">
        <v>0</v>
      </c>
      <c r="X29" s="910">
        <v>1</v>
      </c>
      <c r="Y29" s="545">
        <v>3</v>
      </c>
      <c r="Z29" s="910">
        <v>2</v>
      </c>
      <c r="AA29" s="954">
        <v>0</v>
      </c>
      <c r="AB29" s="913">
        <v>0</v>
      </c>
      <c r="AC29" s="914">
        <v>0</v>
      </c>
      <c r="AD29" s="915">
        <v>0</v>
      </c>
      <c r="AE29" s="914">
        <v>0</v>
      </c>
      <c r="AF29" s="916">
        <v>0</v>
      </c>
      <c r="AG29" s="917">
        <v>0</v>
      </c>
      <c r="AH29" s="914">
        <v>0</v>
      </c>
      <c r="AI29" s="918">
        <v>0</v>
      </c>
      <c r="AJ29" s="914">
        <v>0</v>
      </c>
      <c r="AK29" s="916">
        <v>0</v>
      </c>
      <c r="AL29" s="919">
        <v>1</v>
      </c>
      <c r="AM29" s="920">
        <v>1</v>
      </c>
      <c r="AN29" s="921">
        <v>0</v>
      </c>
      <c r="AO29" s="919">
        <v>0</v>
      </c>
      <c r="AP29" s="922">
        <v>0</v>
      </c>
      <c r="AQ29" s="911">
        <v>5</v>
      </c>
      <c r="AR29" s="912">
        <v>4</v>
      </c>
    </row>
    <row r="30" spans="1:44" ht="29.25" customHeight="1" x14ac:dyDescent="0.2">
      <c r="A30" s="748" t="s">
        <v>37</v>
      </c>
      <c r="B30" s="904">
        <v>1418</v>
      </c>
      <c r="C30" s="905">
        <v>1399</v>
      </c>
      <c r="D30" s="545">
        <v>10</v>
      </c>
      <c r="E30" s="545">
        <v>5</v>
      </c>
      <c r="F30" s="545">
        <v>2</v>
      </c>
      <c r="G30" s="545">
        <v>2</v>
      </c>
      <c r="H30" s="545">
        <v>0</v>
      </c>
      <c r="I30" s="545">
        <v>0</v>
      </c>
      <c r="J30" s="545">
        <v>0</v>
      </c>
      <c r="K30" s="545">
        <v>0</v>
      </c>
      <c r="L30" s="545">
        <v>0</v>
      </c>
      <c r="M30" s="545">
        <v>0</v>
      </c>
      <c r="N30" s="906">
        <v>19</v>
      </c>
      <c r="O30" s="822">
        <v>1.3399153737658673</v>
      </c>
      <c r="P30" s="907">
        <v>15</v>
      </c>
      <c r="Q30" s="822">
        <v>78.94736842105263</v>
      </c>
      <c r="R30" s="907">
        <v>4</v>
      </c>
      <c r="S30" s="905">
        <v>0</v>
      </c>
      <c r="T30" s="908">
        <v>0</v>
      </c>
      <c r="U30" s="1110">
        <v>1</v>
      </c>
      <c r="V30" s="888">
        <v>7.0521861777150918E-2</v>
      </c>
      <c r="W30" s="909">
        <v>1</v>
      </c>
      <c r="X30" s="910">
        <v>2</v>
      </c>
      <c r="Y30" s="545">
        <v>5</v>
      </c>
      <c r="Z30" s="910">
        <v>2</v>
      </c>
      <c r="AA30" s="954">
        <v>0</v>
      </c>
      <c r="AB30" s="913">
        <v>0</v>
      </c>
      <c r="AC30" s="914">
        <v>0</v>
      </c>
      <c r="AD30" s="915">
        <v>0</v>
      </c>
      <c r="AE30" s="914">
        <v>0</v>
      </c>
      <c r="AF30" s="916">
        <v>0</v>
      </c>
      <c r="AG30" s="917">
        <v>0</v>
      </c>
      <c r="AH30" s="914">
        <v>0</v>
      </c>
      <c r="AI30" s="918">
        <v>0</v>
      </c>
      <c r="AJ30" s="914">
        <v>0</v>
      </c>
      <c r="AK30" s="916">
        <v>0</v>
      </c>
      <c r="AL30" s="919">
        <v>0</v>
      </c>
      <c r="AM30" s="920">
        <v>0</v>
      </c>
      <c r="AN30" s="921">
        <v>0</v>
      </c>
      <c r="AO30" s="919">
        <v>0</v>
      </c>
      <c r="AP30" s="922">
        <v>0</v>
      </c>
      <c r="AQ30" s="911">
        <v>0</v>
      </c>
      <c r="AR30" s="912">
        <v>4</v>
      </c>
    </row>
    <row r="31" spans="1:44" ht="29.25" customHeight="1" x14ac:dyDescent="0.2">
      <c r="A31" s="748" t="s">
        <v>45</v>
      </c>
      <c r="B31" s="904">
        <v>589</v>
      </c>
      <c r="C31" s="905">
        <v>584</v>
      </c>
      <c r="D31" s="545">
        <v>3</v>
      </c>
      <c r="E31" s="545">
        <v>0</v>
      </c>
      <c r="F31" s="545">
        <v>0</v>
      </c>
      <c r="G31" s="545">
        <v>2</v>
      </c>
      <c r="H31" s="545">
        <v>0</v>
      </c>
      <c r="I31" s="545">
        <v>0</v>
      </c>
      <c r="J31" s="545">
        <v>0</v>
      </c>
      <c r="K31" s="545">
        <v>0</v>
      </c>
      <c r="L31" s="545">
        <v>0</v>
      </c>
      <c r="M31" s="545">
        <v>0</v>
      </c>
      <c r="N31" s="906">
        <v>5</v>
      </c>
      <c r="O31" s="822">
        <v>0.84889643463497455</v>
      </c>
      <c r="P31" s="907">
        <v>5</v>
      </c>
      <c r="Q31" s="822">
        <v>100</v>
      </c>
      <c r="R31" s="907">
        <v>1</v>
      </c>
      <c r="S31" s="905">
        <v>0</v>
      </c>
      <c r="T31" s="908">
        <v>0</v>
      </c>
      <c r="U31" s="1110">
        <v>1</v>
      </c>
      <c r="V31" s="888">
        <v>0.1697792869269949</v>
      </c>
      <c r="W31" s="909">
        <v>1</v>
      </c>
      <c r="X31" s="910">
        <v>0</v>
      </c>
      <c r="Y31" s="545">
        <v>2</v>
      </c>
      <c r="Z31" s="910">
        <v>0</v>
      </c>
      <c r="AA31" s="954">
        <v>0</v>
      </c>
      <c r="AB31" s="913">
        <v>0</v>
      </c>
      <c r="AC31" s="914">
        <v>0</v>
      </c>
      <c r="AD31" s="915">
        <v>0</v>
      </c>
      <c r="AE31" s="914">
        <v>0</v>
      </c>
      <c r="AF31" s="916">
        <v>0</v>
      </c>
      <c r="AG31" s="917">
        <v>0</v>
      </c>
      <c r="AH31" s="914">
        <v>0</v>
      </c>
      <c r="AI31" s="918">
        <v>0</v>
      </c>
      <c r="AJ31" s="914">
        <v>0</v>
      </c>
      <c r="AK31" s="916">
        <v>0</v>
      </c>
      <c r="AL31" s="919">
        <v>0</v>
      </c>
      <c r="AM31" s="920">
        <v>0</v>
      </c>
      <c r="AN31" s="921">
        <v>0</v>
      </c>
      <c r="AO31" s="919">
        <v>0</v>
      </c>
      <c r="AP31" s="922">
        <v>0</v>
      </c>
      <c r="AQ31" s="911">
        <v>0</v>
      </c>
      <c r="AR31" s="912">
        <v>0</v>
      </c>
    </row>
    <row r="32" spans="1:44" s="1130" customFormat="1" ht="29.25" customHeight="1" x14ac:dyDescent="0.2">
      <c r="A32" s="546" t="s">
        <v>226</v>
      </c>
      <c r="B32" s="847">
        <v>3747</v>
      </c>
      <c r="C32" s="847">
        <v>3705</v>
      </c>
      <c r="D32" s="548">
        <v>23</v>
      </c>
      <c r="E32" s="548">
        <v>7</v>
      </c>
      <c r="F32" s="548">
        <v>6</v>
      </c>
      <c r="G32" s="548">
        <v>6</v>
      </c>
      <c r="H32" s="548">
        <v>0</v>
      </c>
      <c r="I32" s="548">
        <v>0</v>
      </c>
      <c r="J32" s="548">
        <v>0</v>
      </c>
      <c r="K32" s="548">
        <v>0</v>
      </c>
      <c r="L32" s="548">
        <v>0</v>
      </c>
      <c r="M32" s="548">
        <v>0</v>
      </c>
      <c r="N32" s="923">
        <v>42</v>
      </c>
      <c r="O32" s="1105">
        <v>1.1208967173738991</v>
      </c>
      <c r="P32" s="924">
        <v>29</v>
      </c>
      <c r="Q32" s="1105">
        <v>69.047619047619051</v>
      </c>
      <c r="R32" s="924">
        <v>7</v>
      </c>
      <c r="S32" s="847">
        <v>0</v>
      </c>
      <c r="T32" s="952">
        <v>0</v>
      </c>
      <c r="U32" s="547">
        <v>3</v>
      </c>
      <c r="V32" s="1112">
        <v>8.0064051240992792E-2</v>
      </c>
      <c r="W32" s="548">
        <v>2</v>
      </c>
      <c r="X32" s="924">
        <v>3</v>
      </c>
      <c r="Y32" s="548">
        <v>10</v>
      </c>
      <c r="Z32" s="924">
        <v>4</v>
      </c>
      <c r="AA32" s="849">
        <v>0</v>
      </c>
      <c r="AB32" s="847">
        <v>0</v>
      </c>
      <c r="AC32" s="548">
        <v>0</v>
      </c>
      <c r="AD32" s="548">
        <v>0</v>
      </c>
      <c r="AE32" s="548">
        <v>0</v>
      </c>
      <c r="AF32" s="849">
        <v>0</v>
      </c>
      <c r="AG32" s="847">
        <v>0</v>
      </c>
      <c r="AH32" s="548">
        <v>0</v>
      </c>
      <c r="AI32" s="548">
        <v>0</v>
      </c>
      <c r="AJ32" s="548">
        <v>0</v>
      </c>
      <c r="AK32" s="849">
        <v>0</v>
      </c>
      <c r="AL32" s="924">
        <v>1</v>
      </c>
      <c r="AM32" s="925">
        <v>1</v>
      </c>
      <c r="AN32" s="847">
        <v>0</v>
      </c>
      <c r="AO32" s="924">
        <v>0</v>
      </c>
      <c r="AP32" s="848">
        <v>0</v>
      </c>
      <c r="AQ32" s="848">
        <v>5</v>
      </c>
      <c r="AR32" s="850">
        <v>8</v>
      </c>
    </row>
    <row r="33" spans="1:44" ht="29.25" customHeight="1" x14ac:dyDescent="0.2">
      <c r="A33" s="748" t="s">
        <v>25</v>
      </c>
      <c r="B33" s="904">
        <v>4983</v>
      </c>
      <c r="C33" s="905">
        <v>4939</v>
      </c>
      <c r="D33" s="545">
        <v>25</v>
      </c>
      <c r="E33" s="545">
        <v>6</v>
      </c>
      <c r="F33" s="545">
        <v>3</v>
      </c>
      <c r="G33" s="545">
        <v>7</v>
      </c>
      <c r="H33" s="545">
        <v>0</v>
      </c>
      <c r="I33" s="545">
        <v>0</v>
      </c>
      <c r="J33" s="545">
        <v>0</v>
      </c>
      <c r="K33" s="545">
        <v>1</v>
      </c>
      <c r="L33" s="545">
        <v>0</v>
      </c>
      <c r="M33" s="545">
        <v>2</v>
      </c>
      <c r="N33" s="906">
        <v>43</v>
      </c>
      <c r="O33" s="822">
        <v>0.8629339755167571</v>
      </c>
      <c r="P33" s="907">
        <v>40</v>
      </c>
      <c r="Q33" s="822">
        <v>93.023255813953483</v>
      </c>
      <c r="R33" s="907">
        <v>13</v>
      </c>
      <c r="S33" s="905">
        <v>1</v>
      </c>
      <c r="T33" s="908">
        <v>0</v>
      </c>
      <c r="U33" s="1110">
        <v>2</v>
      </c>
      <c r="V33" s="888">
        <v>6.0204695966285374E-2</v>
      </c>
      <c r="W33" s="909">
        <v>4</v>
      </c>
      <c r="X33" s="910">
        <v>3</v>
      </c>
      <c r="Y33" s="545">
        <v>15</v>
      </c>
      <c r="Z33" s="910">
        <v>2</v>
      </c>
      <c r="AA33" s="954">
        <v>0</v>
      </c>
      <c r="AB33" s="913">
        <v>0</v>
      </c>
      <c r="AC33" s="914">
        <v>0</v>
      </c>
      <c r="AD33" s="915">
        <v>1</v>
      </c>
      <c r="AE33" s="914">
        <v>0</v>
      </c>
      <c r="AF33" s="916">
        <v>0</v>
      </c>
      <c r="AG33" s="917">
        <v>0</v>
      </c>
      <c r="AH33" s="914">
        <v>0</v>
      </c>
      <c r="AI33" s="918">
        <v>0</v>
      </c>
      <c r="AJ33" s="914">
        <v>0</v>
      </c>
      <c r="AK33" s="916">
        <v>0</v>
      </c>
      <c r="AL33" s="919">
        <v>0</v>
      </c>
      <c r="AM33" s="920">
        <v>0</v>
      </c>
      <c r="AN33" s="921">
        <v>0</v>
      </c>
      <c r="AO33" s="919">
        <v>0</v>
      </c>
      <c r="AP33" s="922">
        <v>0</v>
      </c>
      <c r="AQ33" s="911">
        <v>0</v>
      </c>
      <c r="AR33" s="912">
        <v>3</v>
      </c>
    </row>
    <row r="34" spans="1:44" ht="29.25" customHeight="1" x14ac:dyDescent="0.2">
      <c r="A34" s="748" t="s">
        <v>31</v>
      </c>
      <c r="B34" s="904">
        <v>765</v>
      </c>
      <c r="C34" s="905">
        <v>755</v>
      </c>
      <c r="D34" s="545">
        <v>4</v>
      </c>
      <c r="E34" s="545">
        <v>4</v>
      </c>
      <c r="F34" s="545">
        <v>1</v>
      </c>
      <c r="G34" s="545">
        <v>0</v>
      </c>
      <c r="H34" s="545">
        <v>0</v>
      </c>
      <c r="I34" s="545">
        <v>0</v>
      </c>
      <c r="J34" s="545">
        <v>1</v>
      </c>
      <c r="K34" s="545">
        <v>0</v>
      </c>
      <c r="L34" s="545">
        <v>0</v>
      </c>
      <c r="M34" s="545">
        <v>0</v>
      </c>
      <c r="N34" s="906">
        <v>10</v>
      </c>
      <c r="O34" s="822">
        <v>1.3071895424836601</v>
      </c>
      <c r="P34" s="907">
        <v>7</v>
      </c>
      <c r="Q34" s="822">
        <v>70</v>
      </c>
      <c r="R34" s="907">
        <v>1</v>
      </c>
      <c r="S34" s="905">
        <v>0</v>
      </c>
      <c r="T34" s="908">
        <v>0</v>
      </c>
      <c r="U34" s="1110">
        <v>0</v>
      </c>
      <c r="V34" s="888">
        <v>0</v>
      </c>
      <c r="W34" s="909">
        <v>3</v>
      </c>
      <c r="X34" s="910">
        <v>0</v>
      </c>
      <c r="Y34" s="545">
        <v>3</v>
      </c>
      <c r="Z34" s="910">
        <v>0</v>
      </c>
      <c r="AA34" s="954">
        <v>0</v>
      </c>
      <c r="AB34" s="913">
        <v>0</v>
      </c>
      <c r="AC34" s="914">
        <v>0</v>
      </c>
      <c r="AD34" s="915">
        <v>0</v>
      </c>
      <c r="AE34" s="914">
        <v>0</v>
      </c>
      <c r="AF34" s="916">
        <v>0</v>
      </c>
      <c r="AG34" s="917">
        <v>0</v>
      </c>
      <c r="AH34" s="914">
        <v>0</v>
      </c>
      <c r="AI34" s="918">
        <v>0</v>
      </c>
      <c r="AJ34" s="914">
        <v>0</v>
      </c>
      <c r="AK34" s="916">
        <v>0</v>
      </c>
      <c r="AL34" s="919">
        <v>0</v>
      </c>
      <c r="AM34" s="920">
        <v>0</v>
      </c>
      <c r="AN34" s="921">
        <v>0</v>
      </c>
      <c r="AO34" s="919">
        <v>0</v>
      </c>
      <c r="AP34" s="922">
        <v>0</v>
      </c>
      <c r="AQ34" s="911">
        <v>0</v>
      </c>
      <c r="AR34" s="912">
        <v>3</v>
      </c>
    </row>
    <row r="35" spans="1:44" ht="29.25" customHeight="1" x14ac:dyDescent="0.2">
      <c r="A35" s="748" t="s">
        <v>46</v>
      </c>
      <c r="B35" s="904">
        <v>277</v>
      </c>
      <c r="C35" s="905">
        <v>273</v>
      </c>
      <c r="D35" s="545">
        <v>3</v>
      </c>
      <c r="E35" s="545">
        <v>0</v>
      </c>
      <c r="F35" s="545">
        <v>0</v>
      </c>
      <c r="G35" s="545">
        <v>0</v>
      </c>
      <c r="H35" s="545">
        <v>0</v>
      </c>
      <c r="I35" s="545">
        <v>0</v>
      </c>
      <c r="J35" s="545">
        <v>1</v>
      </c>
      <c r="K35" s="545">
        <v>0</v>
      </c>
      <c r="L35" s="545">
        <v>0</v>
      </c>
      <c r="M35" s="545">
        <v>0</v>
      </c>
      <c r="N35" s="906">
        <v>4</v>
      </c>
      <c r="O35" s="822">
        <v>1.4440433212996391</v>
      </c>
      <c r="P35" s="907">
        <v>3</v>
      </c>
      <c r="Q35" s="822">
        <v>75</v>
      </c>
      <c r="R35" s="907">
        <v>1</v>
      </c>
      <c r="S35" s="905">
        <v>1</v>
      </c>
      <c r="T35" s="908">
        <v>0</v>
      </c>
      <c r="U35" s="1110">
        <v>0</v>
      </c>
      <c r="V35" s="888">
        <v>0.36101083032490977</v>
      </c>
      <c r="W35" s="909">
        <v>0</v>
      </c>
      <c r="X35" s="910">
        <v>0</v>
      </c>
      <c r="Y35" s="545">
        <v>0</v>
      </c>
      <c r="Z35" s="910">
        <v>0</v>
      </c>
      <c r="AA35" s="954">
        <v>1</v>
      </c>
      <c r="AB35" s="913">
        <v>0</v>
      </c>
      <c r="AC35" s="914">
        <v>0</v>
      </c>
      <c r="AD35" s="915">
        <v>1</v>
      </c>
      <c r="AE35" s="914">
        <v>0</v>
      </c>
      <c r="AF35" s="916">
        <v>0</v>
      </c>
      <c r="AG35" s="917">
        <v>0</v>
      </c>
      <c r="AH35" s="914">
        <v>0</v>
      </c>
      <c r="AI35" s="918">
        <v>0</v>
      </c>
      <c r="AJ35" s="914">
        <v>0</v>
      </c>
      <c r="AK35" s="916">
        <v>0</v>
      </c>
      <c r="AL35" s="919">
        <v>0</v>
      </c>
      <c r="AM35" s="920">
        <v>0</v>
      </c>
      <c r="AN35" s="921">
        <v>0</v>
      </c>
      <c r="AO35" s="919">
        <v>0</v>
      </c>
      <c r="AP35" s="922">
        <v>1</v>
      </c>
      <c r="AQ35" s="911">
        <v>1</v>
      </c>
      <c r="AR35" s="912">
        <v>0</v>
      </c>
    </row>
    <row r="36" spans="1:44" ht="29.25" customHeight="1" x14ac:dyDescent="0.2">
      <c r="A36" s="748" t="s">
        <v>47</v>
      </c>
      <c r="B36" s="904">
        <v>627</v>
      </c>
      <c r="C36" s="905">
        <v>620</v>
      </c>
      <c r="D36" s="545">
        <v>2</v>
      </c>
      <c r="E36" s="545">
        <v>2</v>
      </c>
      <c r="F36" s="545">
        <v>2</v>
      </c>
      <c r="G36" s="545">
        <v>1</v>
      </c>
      <c r="H36" s="545">
        <v>0</v>
      </c>
      <c r="I36" s="545">
        <v>0</v>
      </c>
      <c r="J36" s="545">
        <v>0</v>
      </c>
      <c r="K36" s="545">
        <v>0</v>
      </c>
      <c r="L36" s="545">
        <v>0</v>
      </c>
      <c r="M36" s="545">
        <v>0</v>
      </c>
      <c r="N36" s="906">
        <v>7</v>
      </c>
      <c r="O36" s="822">
        <v>1.1164274322169059</v>
      </c>
      <c r="P36" s="907">
        <v>7</v>
      </c>
      <c r="Q36" s="822">
        <v>100</v>
      </c>
      <c r="R36" s="907">
        <v>0</v>
      </c>
      <c r="S36" s="905">
        <v>0</v>
      </c>
      <c r="T36" s="908">
        <v>0</v>
      </c>
      <c r="U36" s="1110">
        <v>0</v>
      </c>
      <c r="V36" s="888">
        <v>0</v>
      </c>
      <c r="W36" s="909">
        <v>0</v>
      </c>
      <c r="X36" s="910">
        <v>0</v>
      </c>
      <c r="Y36" s="545">
        <v>0</v>
      </c>
      <c r="Z36" s="910">
        <v>0</v>
      </c>
      <c r="AA36" s="954">
        <v>7</v>
      </c>
      <c r="AB36" s="913">
        <v>0</v>
      </c>
      <c r="AC36" s="914">
        <v>0</v>
      </c>
      <c r="AD36" s="915">
        <v>0</v>
      </c>
      <c r="AE36" s="914">
        <v>0</v>
      </c>
      <c r="AF36" s="916">
        <v>0</v>
      </c>
      <c r="AG36" s="917">
        <v>0</v>
      </c>
      <c r="AH36" s="914">
        <v>0</v>
      </c>
      <c r="AI36" s="918">
        <v>0</v>
      </c>
      <c r="AJ36" s="914">
        <v>0</v>
      </c>
      <c r="AK36" s="916">
        <v>0</v>
      </c>
      <c r="AL36" s="919">
        <v>0</v>
      </c>
      <c r="AM36" s="920">
        <v>0</v>
      </c>
      <c r="AN36" s="921">
        <v>0</v>
      </c>
      <c r="AO36" s="919">
        <v>0</v>
      </c>
      <c r="AP36" s="922">
        <v>7</v>
      </c>
      <c r="AQ36" s="911">
        <v>0</v>
      </c>
      <c r="AR36" s="912">
        <v>0</v>
      </c>
    </row>
    <row r="37" spans="1:44" ht="29.25" customHeight="1" x14ac:dyDescent="0.2">
      <c r="A37" s="748" t="s">
        <v>48</v>
      </c>
      <c r="B37" s="904">
        <v>462</v>
      </c>
      <c r="C37" s="905">
        <v>455</v>
      </c>
      <c r="D37" s="545">
        <v>5</v>
      </c>
      <c r="E37" s="545">
        <v>0</v>
      </c>
      <c r="F37" s="545">
        <v>1</v>
      </c>
      <c r="G37" s="545">
        <v>1</v>
      </c>
      <c r="H37" s="545">
        <v>0</v>
      </c>
      <c r="I37" s="545">
        <v>0</v>
      </c>
      <c r="J37" s="545">
        <v>0</v>
      </c>
      <c r="K37" s="545">
        <v>0</v>
      </c>
      <c r="L37" s="545">
        <v>0</v>
      </c>
      <c r="M37" s="545">
        <v>0</v>
      </c>
      <c r="N37" s="906">
        <v>7</v>
      </c>
      <c r="O37" s="822">
        <v>1.5151515151515151</v>
      </c>
      <c r="P37" s="907">
        <v>7</v>
      </c>
      <c r="Q37" s="822">
        <v>100</v>
      </c>
      <c r="R37" s="907">
        <v>2</v>
      </c>
      <c r="S37" s="905">
        <v>0</v>
      </c>
      <c r="T37" s="908">
        <v>0</v>
      </c>
      <c r="U37" s="1110">
        <v>1</v>
      </c>
      <c r="V37" s="888">
        <v>0.21645021645021645</v>
      </c>
      <c r="W37" s="909">
        <v>1</v>
      </c>
      <c r="X37" s="910">
        <v>0</v>
      </c>
      <c r="Y37" s="545">
        <v>3</v>
      </c>
      <c r="Z37" s="910">
        <v>0</v>
      </c>
      <c r="AA37" s="954">
        <v>0</v>
      </c>
      <c r="AB37" s="913">
        <v>0</v>
      </c>
      <c r="AC37" s="914">
        <v>0</v>
      </c>
      <c r="AD37" s="915">
        <v>0</v>
      </c>
      <c r="AE37" s="914">
        <v>0</v>
      </c>
      <c r="AF37" s="916">
        <v>0</v>
      </c>
      <c r="AG37" s="917">
        <v>0</v>
      </c>
      <c r="AH37" s="914">
        <v>0</v>
      </c>
      <c r="AI37" s="918">
        <v>0</v>
      </c>
      <c r="AJ37" s="914">
        <v>0</v>
      </c>
      <c r="AK37" s="916">
        <v>0</v>
      </c>
      <c r="AL37" s="919">
        <v>0</v>
      </c>
      <c r="AM37" s="920">
        <v>0</v>
      </c>
      <c r="AN37" s="921">
        <v>0</v>
      </c>
      <c r="AO37" s="919">
        <v>0</v>
      </c>
      <c r="AP37" s="922">
        <v>0</v>
      </c>
      <c r="AQ37" s="911">
        <v>0</v>
      </c>
      <c r="AR37" s="912">
        <v>0</v>
      </c>
    </row>
    <row r="38" spans="1:44" ht="29.25" customHeight="1" x14ac:dyDescent="0.2">
      <c r="A38" s="748" t="s">
        <v>49</v>
      </c>
      <c r="B38" s="904">
        <v>741</v>
      </c>
      <c r="C38" s="905">
        <v>734</v>
      </c>
      <c r="D38" s="545">
        <v>2</v>
      </c>
      <c r="E38" s="545">
        <v>0</v>
      </c>
      <c r="F38" s="545">
        <v>0</v>
      </c>
      <c r="G38" s="545">
        <v>5</v>
      </c>
      <c r="H38" s="545">
        <v>0</v>
      </c>
      <c r="I38" s="545">
        <v>0</v>
      </c>
      <c r="J38" s="545">
        <v>0</v>
      </c>
      <c r="K38" s="545">
        <v>0</v>
      </c>
      <c r="L38" s="545">
        <v>0</v>
      </c>
      <c r="M38" s="545">
        <v>0</v>
      </c>
      <c r="N38" s="906">
        <v>7</v>
      </c>
      <c r="O38" s="822">
        <v>0.94466936572199733</v>
      </c>
      <c r="P38" s="907">
        <v>6</v>
      </c>
      <c r="Q38" s="822">
        <v>85.714285714285708</v>
      </c>
      <c r="R38" s="907">
        <v>1</v>
      </c>
      <c r="S38" s="905">
        <v>0</v>
      </c>
      <c r="T38" s="908">
        <v>0</v>
      </c>
      <c r="U38" s="1110">
        <v>1</v>
      </c>
      <c r="V38" s="888">
        <v>0.1349527665317139</v>
      </c>
      <c r="W38" s="909">
        <v>2</v>
      </c>
      <c r="X38" s="910">
        <v>1</v>
      </c>
      <c r="Y38" s="545">
        <v>1</v>
      </c>
      <c r="Z38" s="910">
        <v>0</v>
      </c>
      <c r="AA38" s="954">
        <v>0</v>
      </c>
      <c r="AB38" s="913">
        <v>0</v>
      </c>
      <c r="AC38" s="914">
        <v>0</v>
      </c>
      <c r="AD38" s="915">
        <v>0</v>
      </c>
      <c r="AE38" s="914">
        <v>0</v>
      </c>
      <c r="AF38" s="916">
        <v>0</v>
      </c>
      <c r="AG38" s="917">
        <v>0</v>
      </c>
      <c r="AH38" s="914">
        <v>0</v>
      </c>
      <c r="AI38" s="918">
        <v>0</v>
      </c>
      <c r="AJ38" s="914">
        <v>0</v>
      </c>
      <c r="AK38" s="916">
        <v>0</v>
      </c>
      <c r="AL38" s="919">
        <v>0</v>
      </c>
      <c r="AM38" s="920">
        <v>0</v>
      </c>
      <c r="AN38" s="921">
        <v>0</v>
      </c>
      <c r="AO38" s="919">
        <v>0</v>
      </c>
      <c r="AP38" s="922">
        <v>0</v>
      </c>
      <c r="AQ38" s="911">
        <v>1</v>
      </c>
      <c r="AR38" s="912">
        <v>0</v>
      </c>
    </row>
    <row r="39" spans="1:44" s="1130" customFormat="1" ht="29.25" customHeight="1" x14ac:dyDescent="0.2">
      <c r="A39" s="546" t="s">
        <v>222</v>
      </c>
      <c r="B39" s="847">
        <v>7855</v>
      </c>
      <c r="C39" s="847">
        <v>7776</v>
      </c>
      <c r="D39" s="548">
        <v>41</v>
      </c>
      <c r="E39" s="548">
        <v>12</v>
      </c>
      <c r="F39" s="548">
        <v>7</v>
      </c>
      <c r="G39" s="548">
        <v>14</v>
      </c>
      <c r="H39" s="548">
        <v>0</v>
      </c>
      <c r="I39" s="548">
        <v>0</v>
      </c>
      <c r="J39" s="548">
        <v>2</v>
      </c>
      <c r="K39" s="548">
        <v>1</v>
      </c>
      <c r="L39" s="548">
        <v>0</v>
      </c>
      <c r="M39" s="548">
        <v>2</v>
      </c>
      <c r="N39" s="923">
        <v>78</v>
      </c>
      <c r="O39" s="1105">
        <v>0.99299809038828779</v>
      </c>
      <c r="P39" s="924">
        <v>70</v>
      </c>
      <c r="Q39" s="1105">
        <v>89.743589743589752</v>
      </c>
      <c r="R39" s="924">
        <v>18</v>
      </c>
      <c r="S39" s="847">
        <v>2</v>
      </c>
      <c r="T39" s="847">
        <v>0</v>
      </c>
      <c r="U39" s="547">
        <v>4</v>
      </c>
      <c r="V39" s="1112">
        <v>7.6384468491406746E-2</v>
      </c>
      <c r="W39" s="548">
        <v>10</v>
      </c>
      <c r="X39" s="924">
        <v>4</v>
      </c>
      <c r="Y39" s="548">
        <v>22</v>
      </c>
      <c r="Z39" s="924">
        <v>2</v>
      </c>
      <c r="AA39" s="849">
        <v>8</v>
      </c>
      <c r="AB39" s="847">
        <v>0</v>
      </c>
      <c r="AC39" s="548">
        <v>0</v>
      </c>
      <c r="AD39" s="548">
        <v>2</v>
      </c>
      <c r="AE39" s="548">
        <v>0</v>
      </c>
      <c r="AF39" s="849">
        <v>0</v>
      </c>
      <c r="AG39" s="847">
        <v>0</v>
      </c>
      <c r="AH39" s="548">
        <v>0</v>
      </c>
      <c r="AI39" s="548">
        <v>0</v>
      </c>
      <c r="AJ39" s="548">
        <v>0</v>
      </c>
      <c r="AK39" s="849">
        <v>0</v>
      </c>
      <c r="AL39" s="924">
        <v>0</v>
      </c>
      <c r="AM39" s="925">
        <v>0</v>
      </c>
      <c r="AN39" s="847">
        <v>0</v>
      </c>
      <c r="AO39" s="924">
        <v>0</v>
      </c>
      <c r="AP39" s="848">
        <v>8</v>
      </c>
      <c r="AQ39" s="848">
        <v>2</v>
      </c>
      <c r="AR39" s="850">
        <v>6</v>
      </c>
    </row>
    <row r="40" spans="1:44" ht="29.25" customHeight="1" x14ac:dyDescent="0.2">
      <c r="A40" s="748" t="s">
        <v>30</v>
      </c>
      <c r="B40" s="904">
        <v>610</v>
      </c>
      <c r="C40" s="905">
        <v>603</v>
      </c>
      <c r="D40" s="545">
        <v>3</v>
      </c>
      <c r="E40" s="545">
        <v>1</v>
      </c>
      <c r="F40" s="545">
        <v>1</v>
      </c>
      <c r="G40" s="545">
        <v>2</v>
      </c>
      <c r="H40" s="545">
        <v>0</v>
      </c>
      <c r="I40" s="545">
        <v>0</v>
      </c>
      <c r="J40" s="545">
        <v>0</v>
      </c>
      <c r="K40" s="545">
        <v>0</v>
      </c>
      <c r="L40" s="545">
        <v>0</v>
      </c>
      <c r="M40" s="545">
        <v>0</v>
      </c>
      <c r="N40" s="906">
        <v>7</v>
      </c>
      <c r="O40" s="822">
        <v>1.1475409836065573</v>
      </c>
      <c r="P40" s="907">
        <v>6</v>
      </c>
      <c r="Q40" s="822">
        <v>85.714285714285708</v>
      </c>
      <c r="R40" s="907">
        <v>2</v>
      </c>
      <c r="S40" s="905">
        <v>0</v>
      </c>
      <c r="T40" s="908">
        <v>0</v>
      </c>
      <c r="U40" s="1110">
        <v>1</v>
      </c>
      <c r="V40" s="888">
        <v>0.16393442622950818</v>
      </c>
      <c r="W40" s="909">
        <v>2</v>
      </c>
      <c r="X40" s="910">
        <v>0</v>
      </c>
      <c r="Y40" s="545">
        <v>1</v>
      </c>
      <c r="Z40" s="910">
        <v>0</v>
      </c>
      <c r="AA40" s="954">
        <v>0</v>
      </c>
      <c r="AB40" s="913">
        <v>0</v>
      </c>
      <c r="AC40" s="914">
        <v>0</v>
      </c>
      <c r="AD40" s="915">
        <v>0</v>
      </c>
      <c r="AE40" s="914">
        <v>0</v>
      </c>
      <c r="AF40" s="916">
        <v>0</v>
      </c>
      <c r="AG40" s="917">
        <v>0</v>
      </c>
      <c r="AH40" s="914">
        <v>0</v>
      </c>
      <c r="AI40" s="918">
        <v>0</v>
      </c>
      <c r="AJ40" s="914">
        <v>0</v>
      </c>
      <c r="AK40" s="916">
        <v>0</v>
      </c>
      <c r="AL40" s="919">
        <v>0</v>
      </c>
      <c r="AM40" s="920">
        <v>0</v>
      </c>
      <c r="AN40" s="921">
        <v>0</v>
      </c>
      <c r="AO40" s="919">
        <v>0</v>
      </c>
      <c r="AP40" s="922">
        <v>0</v>
      </c>
      <c r="AQ40" s="911">
        <v>1</v>
      </c>
      <c r="AR40" s="912">
        <v>0</v>
      </c>
    </row>
    <row r="41" spans="1:44" ht="29.25" customHeight="1" x14ac:dyDescent="0.2">
      <c r="A41" s="748" t="s">
        <v>50</v>
      </c>
      <c r="B41" s="904">
        <v>523</v>
      </c>
      <c r="C41" s="905">
        <v>510</v>
      </c>
      <c r="D41" s="545">
        <v>7</v>
      </c>
      <c r="E41" s="545">
        <v>1</v>
      </c>
      <c r="F41" s="545">
        <v>3</v>
      </c>
      <c r="G41" s="545">
        <v>2</v>
      </c>
      <c r="H41" s="545">
        <v>0</v>
      </c>
      <c r="I41" s="545">
        <v>0</v>
      </c>
      <c r="J41" s="545">
        <v>0</v>
      </c>
      <c r="K41" s="545">
        <v>0</v>
      </c>
      <c r="L41" s="545">
        <v>0</v>
      </c>
      <c r="M41" s="545">
        <v>0</v>
      </c>
      <c r="N41" s="906">
        <v>13</v>
      </c>
      <c r="O41" s="822">
        <v>2.4856596558317401</v>
      </c>
      <c r="P41" s="907">
        <v>13</v>
      </c>
      <c r="Q41" s="822">
        <v>100</v>
      </c>
      <c r="R41" s="907">
        <v>5</v>
      </c>
      <c r="S41" s="905">
        <v>0</v>
      </c>
      <c r="T41" s="908">
        <v>0</v>
      </c>
      <c r="U41" s="1110">
        <v>0</v>
      </c>
      <c r="V41" s="888">
        <v>0</v>
      </c>
      <c r="W41" s="909">
        <v>2</v>
      </c>
      <c r="X41" s="910">
        <v>0</v>
      </c>
      <c r="Y41" s="545">
        <v>5</v>
      </c>
      <c r="Z41" s="910">
        <v>1</v>
      </c>
      <c r="AA41" s="954">
        <v>0</v>
      </c>
      <c r="AB41" s="913">
        <v>0</v>
      </c>
      <c r="AC41" s="914">
        <v>0</v>
      </c>
      <c r="AD41" s="915">
        <v>0</v>
      </c>
      <c r="AE41" s="914">
        <v>0</v>
      </c>
      <c r="AF41" s="916">
        <v>0</v>
      </c>
      <c r="AG41" s="917">
        <v>0</v>
      </c>
      <c r="AH41" s="914">
        <v>0</v>
      </c>
      <c r="AI41" s="918">
        <v>0</v>
      </c>
      <c r="AJ41" s="914">
        <v>0</v>
      </c>
      <c r="AK41" s="916">
        <v>0</v>
      </c>
      <c r="AL41" s="919">
        <v>0</v>
      </c>
      <c r="AM41" s="920">
        <v>0</v>
      </c>
      <c r="AN41" s="921">
        <v>0</v>
      </c>
      <c r="AO41" s="919">
        <v>0</v>
      </c>
      <c r="AP41" s="922">
        <v>0</v>
      </c>
      <c r="AQ41" s="911">
        <v>0</v>
      </c>
      <c r="AR41" s="912">
        <v>0</v>
      </c>
    </row>
    <row r="42" spans="1:44" ht="29.25" customHeight="1" x14ac:dyDescent="0.2">
      <c r="A42" s="748" t="s">
        <v>51</v>
      </c>
      <c r="B42" s="904">
        <v>272</v>
      </c>
      <c r="C42" s="905">
        <v>271</v>
      </c>
      <c r="D42" s="545">
        <v>1</v>
      </c>
      <c r="E42" s="545">
        <v>0</v>
      </c>
      <c r="F42" s="545">
        <v>0</v>
      </c>
      <c r="G42" s="545">
        <v>0</v>
      </c>
      <c r="H42" s="545">
        <v>0</v>
      </c>
      <c r="I42" s="545">
        <v>0</v>
      </c>
      <c r="J42" s="545">
        <v>0</v>
      </c>
      <c r="K42" s="545">
        <v>0</v>
      </c>
      <c r="L42" s="545">
        <v>0</v>
      </c>
      <c r="M42" s="545">
        <v>0</v>
      </c>
      <c r="N42" s="906">
        <v>1</v>
      </c>
      <c r="O42" s="822">
        <v>0.36764705882352938</v>
      </c>
      <c r="P42" s="907">
        <v>1</v>
      </c>
      <c r="Q42" s="822">
        <v>100</v>
      </c>
      <c r="R42" s="907">
        <v>0</v>
      </c>
      <c r="S42" s="905">
        <v>0</v>
      </c>
      <c r="T42" s="908">
        <v>0</v>
      </c>
      <c r="U42" s="1110">
        <v>0</v>
      </c>
      <c r="V42" s="888">
        <v>0</v>
      </c>
      <c r="W42" s="909">
        <v>0</v>
      </c>
      <c r="X42" s="910">
        <v>0</v>
      </c>
      <c r="Y42" s="545">
        <v>1</v>
      </c>
      <c r="Z42" s="910">
        <v>0</v>
      </c>
      <c r="AA42" s="954">
        <v>0</v>
      </c>
      <c r="AB42" s="913">
        <v>0</v>
      </c>
      <c r="AC42" s="914">
        <v>0</v>
      </c>
      <c r="AD42" s="915">
        <v>0</v>
      </c>
      <c r="AE42" s="914">
        <v>0</v>
      </c>
      <c r="AF42" s="916">
        <v>0</v>
      </c>
      <c r="AG42" s="917">
        <v>0</v>
      </c>
      <c r="AH42" s="914">
        <v>0</v>
      </c>
      <c r="AI42" s="918">
        <v>0</v>
      </c>
      <c r="AJ42" s="914">
        <v>0</v>
      </c>
      <c r="AK42" s="916">
        <v>0</v>
      </c>
      <c r="AL42" s="919">
        <v>0</v>
      </c>
      <c r="AM42" s="920">
        <v>0</v>
      </c>
      <c r="AN42" s="921">
        <v>0</v>
      </c>
      <c r="AO42" s="919">
        <v>0</v>
      </c>
      <c r="AP42" s="922">
        <v>0</v>
      </c>
      <c r="AQ42" s="911">
        <v>0</v>
      </c>
      <c r="AR42" s="912">
        <v>0</v>
      </c>
    </row>
    <row r="43" spans="1:44" ht="29.25" customHeight="1" x14ac:dyDescent="0.2">
      <c r="A43" s="748" t="s">
        <v>52</v>
      </c>
      <c r="B43" s="904">
        <v>465</v>
      </c>
      <c r="C43" s="905">
        <v>457</v>
      </c>
      <c r="D43" s="545">
        <v>8</v>
      </c>
      <c r="E43" s="545">
        <v>0</v>
      </c>
      <c r="F43" s="545">
        <v>0</v>
      </c>
      <c r="G43" s="545">
        <v>0</v>
      </c>
      <c r="H43" s="545">
        <v>0</v>
      </c>
      <c r="I43" s="545">
        <v>0</v>
      </c>
      <c r="J43" s="545">
        <v>0</v>
      </c>
      <c r="K43" s="545">
        <v>0</v>
      </c>
      <c r="L43" s="545">
        <v>0</v>
      </c>
      <c r="M43" s="545">
        <v>0</v>
      </c>
      <c r="N43" s="906">
        <v>8</v>
      </c>
      <c r="O43" s="822">
        <v>1.7204301075268817</v>
      </c>
      <c r="P43" s="907">
        <v>8</v>
      </c>
      <c r="Q43" s="822">
        <v>100</v>
      </c>
      <c r="R43" s="907">
        <v>5</v>
      </c>
      <c r="S43" s="905">
        <v>0</v>
      </c>
      <c r="T43" s="908">
        <v>0</v>
      </c>
      <c r="U43" s="1110">
        <v>0</v>
      </c>
      <c r="V43" s="888">
        <v>0</v>
      </c>
      <c r="W43" s="909">
        <v>1</v>
      </c>
      <c r="X43" s="910">
        <v>0</v>
      </c>
      <c r="Y43" s="545">
        <v>2</v>
      </c>
      <c r="Z43" s="910">
        <v>0</v>
      </c>
      <c r="AA43" s="954">
        <v>0</v>
      </c>
      <c r="AB43" s="913">
        <v>0</v>
      </c>
      <c r="AC43" s="914">
        <v>0</v>
      </c>
      <c r="AD43" s="915">
        <v>0</v>
      </c>
      <c r="AE43" s="914">
        <v>0</v>
      </c>
      <c r="AF43" s="916">
        <v>0</v>
      </c>
      <c r="AG43" s="917">
        <v>0</v>
      </c>
      <c r="AH43" s="914">
        <v>0</v>
      </c>
      <c r="AI43" s="918">
        <v>0</v>
      </c>
      <c r="AJ43" s="914">
        <v>0</v>
      </c>
      <c r="AK43" s="916">
        <v>0</v>
      </c>
      <c r="AL43" s="919">
        <v>0</v>
      </c>
      <c r="AM43" s="920">
        <v>0</v>
      </c>
      <c r="AN43" s="921">
        <v>0</v>
      </c>
      <c r="AO43" s="919">
        <v>0</v>
      </c>
      <c r="AP43" s="922">
        <v>0</v>
      </c>
      <c r="AQ43" s="911">
        <v>0</v>
      </c>
      <c r="AR43" s="912">
        <v>0</v>
      </c>
    </row>
    <row r="44" spans="1:44" s="1130" customFormat="1" ht="29.25" customHeight="1" x14ac:dyDescent="0.2">
      <c r="A44" s="546" t="s">
        <v>223</v>
      </c>
      <c r="B44" s="847">
        <v>1870</v>
      </c>
      <c r="C44" s="847">
        <v>1841</v>
      </c>
      <c r="D44" s="548">
        <v>19</v>
      </c>
      <c r="E44" s="548">
        <v>2</v>
      </c>
      <c r="F44" s="548">
        <v>4</v>
      </c>
      <c r="G44" s="548">
        <v>4</v>
      </c>
      <c r="H44" s="548">
        <v>0</v>
      </c>
      <c r="I44" s="548">
        <v>0</v>
      </c>
      <c r="J44" s="548">
        <v>0</v>
      </c>
      <c r="K44" s="548">
        <v>0</v>
      </c>
      <c r="L44" s="548">
        <v>0</v>
      </c>
      <c r="M44" s="548">
        <v>0</v>
      </c>
      <c r="N44" s="923">
        <v>29</v>
      </c>
      <c r="O44" s="1105">
        <v>1.5508021390374331</v>
      </c>
      <c r="P44" s="924">
        <v>28</v>
      </c>
      <c r="Q44" s="1105">
        <v>96.551724137931032</v>
      </c>
      <c r="R44" s="924">
        <v>12</v>
      </c>
      <c r="S44" s="847">
        <v>0</v>
      </c>
      <c r="T44" s="847">
        <v>0</v>
      </c>
      <c r="U44" s="547">
        <v>1</v>
      </c>
      <c r="V44" s="1112">
        <v>5.3475935828877004E-2</v>
      </c>
      <c r="W44" s="548">
        <v>5</v>
      </c>
      <c r="X44" s="924">
        <v>0</v>
      </c>
      <c r="Y44" s="548">
        <v>9</v>
      </c>
      <c r="Z44" s="924">
        <v>1</v>
      </c>
      <c r="AA44" s="849">
        <v>0</v>
      </c>
      <c r="AB44" s="847">
        <v>0</v>
      </c>
      <c r="AC44" s="548">
        <v>0</v>
      </c>
      <c r="AD44" s="548">
        <v>0</v>
      </c>
      <c r="AE44" s="548">
        <v>0</v>
      </c>
      <c r="AF44" s="849">
        <v>0</v>
      </c>
      <c r="AG44" s="847">
        <v>0</v>
      </c>
      <c r="AH44" s="548">
        <v>0</v>
      </c>
      <c r="AI44" s="548">
        <v>0</v>
      </c>
      <c r="AJ44" s="548">
        <v>0</v>
      </c>
      <c r="AK44" s="849">
        <v>0</v>
      </c>
      <c r="AL44" s="924">
        <v>0</v>
      </c>
      <c r="AM44" s="925">
        <v>0</v>
      </c>
      <c r="AN44" s="847">
        <v>0</v>
      </c>
      <c r="AO44" s="924">
        <v>0</v>
      </c>
      <c r="AP44" s="848">
        <v>0</v>
      </c>
      <c r="AQ44" s="848">
        <v>1</v>
      </c>
      <c r="AR44" s="850">
        <v>0</v>
      </c>
    </row>
    <row r="45" spans="1:44" ht="29.25" customHeight="1" x14ac:dyDescent="0.2">
      <c r="A45" s="748" t="s">
        <v>38</v>
      </c>
      <c r="B45" s="904">
        <v>2991</v>
      </c>
      <c r="C45" s="905">
        <v>2947</v>
      </c>
      <c r="D45" s="545">
        <v>28</v>
      </c>
      <c r="E45" s="545">
        <v>5</v>
      </c>
      <c r="F45" s="545">
        <v>6</v>
      </c>
      <c r="G45" s="545">
        <v>4</v>
      </c>
      <c r="H45" s="545">
        <v>0</v>
      </c>
      <c r="I45" s="545">
        <v>0</v>
      </c>
      <c r="J45" s="545">
        <v>1</v>
      </c>
      <c r="K45" s="545">
        <v>0</v>
      </c>
      <c r="L45" s="545">
        <v>0</v>
      </c>
      <c r="M45" s="545">
        <v>0</v>
      </c>
      <c r="N45" s="906">
        <v>44</v>
      </c>
      <c r="O45" s="822">
        <v>1.4710799063858242</v>
      </c>
      <c r="P45" s="907">
        <v>38</v>
      </c>
      <c r="Q45" s="822">
        <v>86.36363636363636</v>
      </c>
      <c r="R45" s="907">
        <v>7</v>
      </c>
      <c r="S45" s="905">
        <v>0</v>
      </c>
      <c r="T45" s="908">
        <v>0</v>
      </c>
      <c r="U45" s="1110">
        <v>5</v>
      </c>
      <c r="V45" s="888">
        <v>0.1671681711802073</v>
      </c>
      <c r="W45" s="909">
        <v>1</v>
      </c>
      <c r="X45" s="910">
        <v>1</v>
      </c>
      <c r="Y45" s="545">
        <v>23</v>
      </c>
      <c r="Z45" s="910">
        <v>0</v>
      </c>
      <c r="AA45" s="954">
        <v>1</v>
      </c>
      <c r="AB45" s="913">
        <v>0</v>
      </c>
      <c r="AC45" s="914">
        <v>0</v>
      </c>
      <c r="AD45" s="915">
        <v>0</v>
      </c>
      <c r="AE45" s="914">
        <v>0</v>
      </c>
      <c r="AF45" s="916">
        <v>0</v>
      </c>
      <c r="AG45" s="917">
        <v>0</v>
      </c>
      <c r="AH45" s="914">
        <v>0</v>
      </c>
      <c r="AI45" s="918">
        <v>0</v>
      </c>
      <c r="AJ45" s="914">
        <v>0</v>
      </c>
      <c r="AK45" s="916">
        <v>0</v>
      </c>
      <c r="AL45" s="919">
        <v>0</v>
      </c>
      <c r="AM45" s="920">
        <v>0</v>
      </c>
      <c r="AN45" s="921">
        <v>0</v>
      </c>
      <c r="AO45" s="919">
        <v>0</v>
      </c>
      <c r="AP45" s="922">
        <v>1</v>
      </c>
      <c r="AQ45" s="911">
        <v>3</v>
      </c>
      <c r="AR45" s="912">
        <v>3</v>
      </c>
    </row>
    <row r="46" spans="1:44" ht="29.25" customHeight="1" x14ac:dyDescent="0.2">
      <c r="A46" s="748" t="s">
        <v>53</v>
      </c>
      <c r="B46" s="904">
        <v>110</v>
      </c>
      <c r="C46" s="905">
        <v>106</v>
      </c>
      <c r="D46" s="545">
        <v>4</v>
      </c>
      <c r="E46" s="545">
        <v>0</v>
      </c>
      <c r="F46" s="545">
        <v>0</v>
      </c>
      <c r="G46" s="545">
        <v>0</v>
      </c>
      <c r="H46" s="545">
        <v>0</v>
      </c>
      <c r="I46" s="545">
        <v>0</v>
      </c>
      <c r="J46" s="545">
        <v>0</v>
      </c>
      <c r="K46" s="545">
        <v>0</v>
      </c>
      <c r="L46" s="545">
        <v>0</v>
      </c>
      <c r="M46" s="545">
        <v>0</v>
      </c>
      <c r="N46" s="906">
        <v>2</v>
      </c>
      <c r="O46" s="822">
        <v>1.8181818181818181</v>
      </c>
      <c r="P46" s="907">
        <v>2</v>
      </c>
      <c r="Q46" s="822">
        <v>100</v>
      </c>
      <c r="R46" s="907">
        <v>1</v>
      </c>
      <c r="S46" s="905">
        <v>0</v>
      </c>
      <c r="T46" s="908">
        <v>0</v>
      </c>
      <c r="U46" s="1110">
        <v>0</v>
      </c>
      <c r="V46" s="888">
        <v>0</v>
      </c>
      <c r="W46" s="909">
        <v>1</v>
      </c>
      <c r="X46" s="910">
        <v>0</v>
      </c>
      <c r="Y46" s="545">
        <v>0</v>
      </c>
      <c r="Z46" s="910">
        <v>0</v>
      </c>
      <c r="AA46" s="954">
        <v>0</v>
      </c>
      <c r="AB46" s="913">
        <v>0</v>
      </c>
      <c r="AC46" s="914">
        <v>0</v>
      </c>
      <c r="AD46" s="915">
        <v>0</v>
      </c>
      <c r="AE46" s="914">
        <v>0</v>
      </c>
      <c r="AF46" s="916">
        <v>0</v>
      </c>
      <c r="AG46" s="917">
        <v>0</v>
      </c>
      <c r="AH46" s="914">
        <v>0</v>
      </c>
      <c r="AI46" s="918">
        <v>0</v>
      </c>
      <c r="AJ46" s="914">
        <v>0</v>
      </c>
      <c r="AK46" s="916">
        <v>0</v>
      </c>
      <c r="AL46" s="919">
        <v>0</v>
      </c>
      <c r="AM46" s="920">
        <v>0</v>
      </c>
      <c r="AN46" s="921">
        <v>0</v>
      </c>
      <c r="AO46" s="919">
        <v>0</v>
      </c>
      <c r="AP46" s="922">
        <v>0</v>
      </c>
      <c r="AQ46" s="911">
        <v>0</v>
      </c>
      <c r="AR46" s="912">
        <v>0</v>
      </c>
    </row>
    <row r="47" spans="1:44" ht="29.25" customHeight="1" x14ac:dyDescent="0.2">
      <c r="A47" s="748" t="s">
        <v>54</v>
      </c>
      <c r="B47" s="904">
        <v>133</v>
      </c>
      <c r="C47" s="905">
        <v>132</v>
      </c>
      <c r="D47" s="545">
        <v>0</v>
      </c>
      <c r="E47" s="545">
        <v>1</v>
      </c>
      <c r="F47" s="545">
        <v>0</v>
      </c>
      <c r="G47" s="545">
        <v>0</v>
      </c>
      <c r="H47" s="545">
        <v>0</v>
      </c>
      <c r="I47" s="545">
        <v>0</v>
      </c>
      <c r="J47" s="545">
        <v>0</v>
      </c>
      <c r="K47" s="545">
        <v>0</v>
      </c>
      <c r="L47" s="545">
        <v>0</v>
      </c>
      <c r="M47" s="545">
        <v>0</v>
      </c>
      <c r="N47" s="906">
        <v>1</v>
      </c>
      <c r="O47" s="822">
        <v>0.75187969924812026</v>
      </c>
      <c r="P47" s="907">
        <v>1</v>
      </c>
      <c r="Q47" s="822">
        <v>100</v>
      </c>
      <c r="R47" s="907">
        <v>0</v>
      </c>
      <c r="S47" s="905">
        <v>0</v>
      </c>
      <c r="T47" s="908">
        <v>0</v>
      </c>
      <c r="U47" s="1110">
        <v>0</v>
      </c>
      <c r="V47" s="888">
        <v>0</v>
      </c>
      <c r="W47" s="909">
        <v>1</v>
      </c>
      <c r="X47" s="910">
        <v>0</v>
      </c>
      <c r="Y47" s="545">
        <v>0</v>
      </c>
      <c r="Z47" s="910">
        <v>0</v>
      </c>
      <c r="AA47" s="954">
        <v>0</v>
      </c>
      <c r="AB47" s="913">
        <v>0</v>
      </c>
      <c r="AC47" s="914">
        <v>0</v>
      </c>
      <c r="AD47" s="915">
        <v>0</v>
      </c>
      <c r="AE47" s="914">
        <v>0</v>
      </c>
      <c r="AF47" s="916">
        <v>0</v>
      </c>
      <c r="AG47" s="917">
        <v>0</v>
      </c>
      <c r="AH47" s="914">
        <v>0</v>
      </c>
      <c r="AI47" s="918">
        <v>0</v>
      </c>
      <c r="AJ47" s="914">
        <v>0</v>
      </c>
      <c r="AK47" s="916">
        <v>0</v>
      </c>
      <c r="AL47" s="919">
        <v>0</v>
      </c>
      <c r="AM47" s="920">
        <v>0</v>
      </c>
      <c r="AN47" s="921">
        <v>0</v>
      </c>
      <c r="AO47" s="919">
        <v>0</v>
      </c>
      <c r="AP47" s="922">
        <v>0</v>
      </c>
      <c r="AQ47" s="911">
        <v>0</v>
      </c>
      <c r="AR47" s="912">
        <v>0</v>
      </c>
    </row>
    <row r="48" spans="1:44" ht="29.25" customHeight="1" x14ac:dyDescent="0.2">
      <c r="A48" s="748" t="s">
        <v>55</v>
      </c>
      <c r="B48" s="904">
        <v>561</v>
      </c>
      <c r="C48" s="905">
        <v>550</v>
      </c>
      <c r="D48" s="545">
        <v>5</v>
      </c>
      <c r="E48" s="545">
        <v>3</v>
      </c>
      <c r="F48" s="545">
        <v>0</v>
      </c>
      <c r="G48" s="545">
        <v>3</v>
      </c>
      <c r="H48" s="545">
        <v>0</v>
      </c>
      <c r="I48" s="545">
        <v>0</v>
      </c>
      <c r="J48" s="545">
        <v>0</v>
      </c>
      <c r="K48" s="545">
        <v>0</v>
      </c>
      <c r="L48" s="545">
        <v>0</v>
      </c>
      <c r="M48" s="545">
        <v>0</v>
      </c>
      <c r="N48" s="906">
        <v>11</v>
      </c>
      <c r="O48" s="822">
        <v>1.9607843137254901</v>
      </c>
      <c r="P48" s="907">
        <v>8</v>
      </c>
      <c r="Q48" s="822">
        <v>72.727272727272734</v>
      </c>
      <c r="R48" s="907">
        <v>3</v>
      </c>
      <c r="S48" s="905">
        <v>1</v>
      </c>
      <c r="T48" s="908">
        <v>0</v>
      </c>
      <c r="U48" s="1110">
        <v>0</v>
      </c>
      <c r="V48" s="888">
        <v>0.17825311942959002</v>
      </c>
      <c r="W48" s="909">
        <v>2</v>
      </c>
      <c r="X48" s="910">
        <v>0</v>
      </c>
      <c r="Y48" s="545">
        <v>2</v>
      </c>
      <c r="Z48" s="910">
        <v>0</v>
      </c>
      <c r="AA48" s="954">
        <v>0</v>
      </c>
      <c r="AB48" s="913">
        <v>0</v>
      </c>
      <c r="AC48" s="914">
        <v>0</v>
      </c>
      <c r="AD48" s="915">
        <v>1</v>
      </c>
      <c r="AE48" s="914">
        <v>0</v>
      </c>
      <c r="AF48" s="916">
        <v>0</v>
      </c>
      <c r="AG48" s="917">
        <v>0</v>
      </c>
      <c r="AH48" s="914">
        <v>0</v>
      </c>
      <c r="AI48" s="918">
        <v>0</v>
      </c>
      <c r="AJ48" s="914">
        <v>0</v>
      </c>
      <c r="AK48" s="916">
        <v>0</v>
      </c>
      <c r="AL48" s="919">
        <v>0</v>
      </c>
      <c r="AM48" s="920">
        <v>0</v>
      </c>
      <c r="AN48" s="921">
        <v>0</v>
      </c>
      <c r="AO48" s="919">
        <v>0</v>
      </c>
      <c r="AP48" s="922">
        <v>0</v>
      </c>
      <c r="AQ48" s="911">
        <v>2</v>
      </c>
      <c r="AR48" s="912">
        <v>1</v>
      </c>
    </row>
    <row r="49" spans="1:44" ht="29.25" customHeight="1" x14ac:dyDescent="0.2">
      <c r="A49" s="748" t="s">
        <v>56</v>
      </c>
      <c r="B49" s="904">
        <v>393</v>
      </c>
      <c r="C49" s="905">
        <v>391</v>
      </c>
      <c r="D49" s="545">
        <v>0</v>
      </c>
      <c r="E49" s="545">
        <v>1</v>
      </c>
      <c r="F49" s="545">
        <v>1</v>
      </c>
      <c r="G49" s="545">
        <v>0</v>
      </c>
      <c r="H49" s="545">
        <v>0</v>
      </c>
      <c r="I49" s="545">
        <v>0</v>
      </c>
      <c r="J49" s="545">
        <v>0</v>
      </c>
      <c r="K49" s="545">
        <v>0</v>
      </c>
      <c r="L49" s="545">
        <v>0</v>
      </c>
      <c r="M49" s="545">
        <v>0</v>
      </c>
      <c r="N49" s="906">
        <v>2</v>
      </c>
      <c r="O49" s="822">
        <v>0.5089058524173028</v>
      </c>
      <c r="P49" s="907">
        <v>2</v>
      </c>
      <c r="Q49" s="822">
        <v>100</v>
      </c>
      <c r="R49" s="907">
        <v>1</v>
      </c>
      <c r="S49" s="905">
        <v>0</v>
      </c>
      <c r="T49" s="908">
        <v>0</v>
      </c>
      <c r="U49" s="1110">
        <v>0</v>
      </c>
      <c r="V49" s="888">
        <v>0</v>
      </c>
      <c r="W49" s="909">
        <v>0</v>
      </c>
      <c r="X49" s="910">
        <v>0</v>
      </c>
      <c r="Y49" s="545">
        <v>0</v>
      </c>
      <c r="Z49" s="910">
        <v>0</v>
      </c>
      <c r="AA49" s="954">
        <v>1</v>
      </c>
      <c r="AB49" s="913">
        <v>0</v>
      </c>
      <c r="AC49" s="914">
        <v>0</v>
      </c>
      <c r="AD49" s="915">
        <v>0</v>
      </c>
      <c r="AE49" s="914">
        <v>0</v>
      </c>
      <c r="AF49" s="916">
        <v>0</v>
      </c>
      <c r="AG49" s="917">
        <v>0</v>
      </c>
      <c r="AH49" s="914">
        <v>0</v>
      </c>
      <c r="AI49" s="918">
        <v>0</v>
      </c>
      <c r="AJ49" s="914">
        <v>0</v>
      </c>
      <c r="AK49" s="916">
        <v>0</v>
      </c>
      <c r="AL49" s="919">
        <v>0</v>
      </c>
      <c r="AM49" s="920">
        <v>0</v>
      </c>
      <c r="AN49" s="921">
        <v>0</v>
      </c>
      <c r="AO49" s="919">
        <v>0</v>
      </c>
      <c r="AP49" s="922">
        <v>1</v>
      </c>
      <c r="AQ49" s="911">
        <v>0</v>
      </c>
      <c r="AR49" s="912">
        <v>0</v>
      </c>
    </row>
    <row r="50" spans="1:44" ht="29.25" customHeight="1" x14ac:dyDescent="0.2">
      <c r="A50" s="748" t="s">
        <v>57</v>
      </c>
      <c r="B50" s="904">
        <v>457</v>
      </c>
      <c r="C50" s="905">
        <v>453</v>
      </c>
      <c r="D50" s="545">
        <v>2</v>
      </c>
      <c r="E50" s="545">
        <v>2</v>
      </c>
      <c r="F50" s="545">
        <v>0</v>
      </c>
      <c r="G50" s="545">
        <v>0</v>
      </c>
      <c r="H50" s="545">
        <v>0</v>
      </c>
      <c r="I50" s="545">
        <v>0</v>
      </c>
      <c r="J50" s="545">
        <v>0</v>
      </c>
      <c r="K50" s="545">
        <v>0</v>
      </c>
      <c r="L50" s="545">
        <v>0</v>
      </c>
      <c r="M50" s="545">
        <v>0</v>
      </c>
      <c r="N50" s="906">
        <v>4</v>
      </c>
      <c r="O50" s="822">
        <v>0.87527352297592997</v>
      </c>
      <c r="P50" s="907">
        <v>4</v>
      </c>
      <c r="Q50" s="822">
        <v>100</v>
      </c>
      <c r="R50" s="907">
        <v>2</v>
      </c>
      <c r="S50" s="905">
        <v>0</v>
      </c>
      <c r="T50" s="908">
        <v>0</v>
      </c>
      <c r="U50" s="1110">
        <v>0</v>
      </c>
      <c r="V50" s="888">
        <v>0</v>
      </c>
      <c r="W50" s="909">
        <v>1</v>
      </c>
      <c r="X50" s="910">
        <v>0</v>
      </c>
      <c r="Y50" s="545">
        <v>0</v>
      </c>
      <c r="Z50" s="910">
        <v>1</v>
      </c>
      <c r="AA50" s="954">
        <v>0</v>
      </c>
      <c r="AB50" s="913">
        <v>0</v>
      </c>
      <c r="AC50" s="914">
        <v>0</v>
      </c>
      <c r="AD50" s="915">
        <v>0</v>
      </c>
      <c r="AE50" s="914">
        <v>0</v>
      </c>
      <c r="AF50" s="916">
        <v>0</v>
      </c>
      <c r="AG50" s="917">
        <v>0</v>
      </c>
      <c r="AH50" s="914">
        <v>0</v>
      </c>
      <c r="AI50" s="918">
        <v>0</v>
      </c>
      <c r="AJ50" s="914">
        <v>0</v>
      </c>
      <c r="AK50" s="916">
        <v>0</v>
      </c>
      <c r="AL50" s="919">
        <v>0</v>
      </c>
      <c r="AM50" s="920">
        <v>0</v>
      </c>
      <c r="AN50" s="921">
        <v>0</v>
      </c>
      <c r="AO50" s="919">
        <v>0</v>
      </c>
      <c r="AP50" s="922">
        <v>0</v>
      </c>
      <c r="AQ50" s="911">
        <v>0</v>
      </c>
      <c r="AR50" s="912">
        <v>0</v>
      </c>
    </row>
    <row r="51" spans="1:44" ht="29.25" customHeight="1" x14ac:dyDescent="0.2">
      <c r="A51" s="748" t="s">
        <v>58</v>
      </c>
      <c r="B51" s="904">
        <v>668</v>
      </c>
      <c r="C51" s="905">
        <v>658</v>
      </c>
      <c r="D51" s="545">
        <v>4</v>
      </c>
      <c r="E51" s="545">
        <v>6</v>
      </c>
      <c r="F51" s="545">
        <v>0</v>
      </c>
      <c r="G51" s="545">
        <v>0</v>
      </c>
      <c r="H51" s="545">
        <v>0</v>
      </c>
      <c r="I51" s="545">
        <v>0</v>
      </c>
      <c r="J51" s="545">
        <v>0</v>
      </c>
      <c r="K51" s="545">
        <v>0</v>
      </c>
      <c r="L51" s="545">
        <v>0</v>
      </c>
      <c r="M51" s="545">
        <v>0</v>
      </c>
      <c r="N51" s="906">
        <v>10</v>
      </c>
      <c r="O51" s="822">
        <v>1.4970059880239521</v>
      </c>
      <c r="P51" s="907">
        <v>9</v>
      </c>
      <c r="Q51" s="822">
        <v>90</v>
      </c>
      <c r="R51" s="907">
        <v>4</v>
      </c>
      <c r="S51" s="905">
        <v>0</v>
      </c>
      <c r="T51" s="908">
        <v>0</v>
      </c>
      <c r="U51" s="1110">
        <v>0</v>
      </c>
      <c r="V51" s="888">
        <v>0</v>
      </c>
      <c r="W51" s="909">
        <v>0</v>
      </c>
      <c r="X51" s="910">
        <v>0</v>
      </c>
      <c r="Y51" s="545">
        <v>4</v>
      </c>
      <c r="Z51" s="910">
        <v>1</v>
      </c>
      <c r="AA51" s="954">
        <v>0</v>
      </c>
      <c r="AB51" s="913">
        <v>0</v>
      </c>
      <c r="AC51" s="914">
        <v>0</v>
      </c>
      <c r="AD51" s="915">
        <v>0</v>
      </c>
      <c r="AE51" s="914">
        <v>0</v>
      </c>
      <c r="AF51" s="916">
        <v>0</v>
      </c>
      <c r="AG51" s="917">
        <v>0</v>
      </c>
      <c r="AH51" s="914">
        <v>0</v>
      </c>
      <c r="AI51" s="918">
        <v>0</v>
      </c>
      <c r="AJ51" s="914">
        <v>0</v>
      </c>
      <c r="AK51" s="916">
        <v>0</v>
      </c>
      <c r="AL51" s="919">
        <v>0</v>
      </c>
      <c r="AM51" s="920">
        <v>0</v>
      </c>
      <c r="AN51" s="921">
        <v>0</v>
      </c>
      <c r="AO51" s="919">
        <v>0</v>
      </c>
      <c r="AP51" s="922">
        <v>0</v>
      </c>
      <c r="AQ51" s="911">
        <v>1</v>
      </c>
      <c r="AR51" s="912">
        <v>0</v>
      </c>
    </row>
    <row r="52" spans="1:44" ht="29.25" customHeight="1" x14ac:dyDescent="0.2">
      <c r="A52" s="748" t="s">
        <v>59</v>
      </c>
      <c r="B52" s="904">
        <v>363</v>
      </c>
      <c r="C52" s="905">
        <v>357</v>
      </c>
      <c r="D52" s="545">
        <v>3</v>
      </c>
      <c r="E52" s="545">
        <v>0</v>
      </c>
      <c r="F52" s="545">
        <v>1</v>
      </c>
      <c r="G52" s="545">
        <v>1</v>
      </c>
      <c r="H52" s="545">
        <v>0</v>
      </c>
      <c r="I52" s="545">
        <v>0</v>
      </c>
      <c r="J52" s="545">
        <v>1</v>
      </c>
      <c r="K52" s="545">
        <v>0</v>
      </c>
      <c r="L52" s="545">
        <v>0</v>
      </c>
      <c r="M52" s="545">
        <v>0</v>
      </c>
      <c r="N52" s="906">
        <v>6</v>
      </c>
      <c r="O52" s="822">
        <v>1.6528925619834711</v>
      </c>
      <c r="P52" s="907">
        <v>6</v>
      </c>
      <c r="Q52" s="822">
        <v>100</v>
      </c>
      <c r="R52" s="907">
        <v>2</v>
      </c>
      <c r="S52" s="905">
        <v>0</v>
      </c>
      <c r="T52" s="908">
        <v>0</v>
      </c>
      <c r="U52" s="1110">
        <v>1</v>
      </c>
      <c r="V52" s="888">
        <v>0.27548209366391185</v>
      </c>
      <c r="W52" s="909">
        <v>1</v>
      </c>
      <c r="X52" s="910">
        <v>0</v>
      </c>
      <c r="Y52" s="545">
        <v>2</v>
      </c>
      <c r="Z52" s="910">
        <v>0</v>
      </c>
      <c r="AA52" s="954">
        <v>0</v>
      </c>
      <c r="AB52" s="913">
        <v>0</v>
      </c>
      <c r="AC52" s="914">
        <v>0</v>
      </c>
      <c r="AD52" s="915">
        <v>0</v>
      </c>
      <c r="AE52" s="914">
        <v>0</v>
      </c>
      <c r="AF52" s="916">
        <v>0</v>
      </c>
      <c r="AG52" s="917">
        <v>0</v>
      </c>
      <c r="AH52" s="914">
        <v>0</v>
      </c>
      <c r="AI52" s="918">
        <v>0</v>
      </c>
      <c r="AJ52" s="914">
        <v>0</v>
      </c>
      <c r="AK52" s="916">
        <v>0</v>
      </c>
      <c r="AL52" s="919">
        <v>0</v>
      </c>
      <c r="AM52" s="920">
        <v>0</v>
      </c>
      <c r="AN52" s="921">
        <v>0</v>
      </c>
      <c r="AO52" s="919">
        <v>0</v>
      </c>
      <c r="AP52" s="922">
        <v>0</v>
      </c>
      <c r="AQ52" s="911">
        <v>0</v>
      </c>
      <c r="AR52" s="912">
        <v>0</v>
      </c>
    </row>
    <row r="53" spans="1:44" ht="29.25" customHeight="1" x14ac:dyDescent="0.2">
      <c r="A53" s="748" t="s">
        <v>60</v>
      </c>
      <c r="B53" s="904">
        <v>258</v>
      </c>
      <c r="C53" s="905">
        <v>256</v>
      </c>
      <c r="D53" s="545">
        <v>1</v>
      </c>
      <c r="E53" s="545">
        <v>0</v>
      </c>
      <c r="F53" s="545">
        <v>1</v>
      </c>
      <c r="G53" s="545">
        <v>0</v>
      </c>
      <c r="H53" s="545">
        <v>0</v>
      </c>
      <c r="I53" s="545">
        <v>0</v>
      </c>
      <c r="J53" s="545">
        <v>0</v>
      </c>
      <c r="K53" s="545">
        <v>0</v>
      </c>
      <c r="L53" s="545">
        <v>0</v>
      </c>
      <c r="M53" s="545">
        <v>0</v>
      </c>
      <c r="N53" s="906">
        <v>2</v>
      </c>
      <c r="O53" s="822">
        <v>0.77519379844961245</v>
      </c>
      <c r="P53" s="907">
        <v>2</v>
      </c>
      <c r="Q53" s="822">
        <v>100</v>
      </c>
      <c r="R53" s="907">
        <v>1</v>
      </c>
      <c r="S53" s="905">
        <v>0</v>
      </c>
      <c r="T53" s="908">
        <v>0</v>
      </c>
      <c r="U53" s="1110">
        <v>1</v>
      </c>
      <c r="V53" s="888">
        <v>0.38759689922480622</v>
      </c>
      <c r="W53" s="909">
        <v>0</v>
      </c>
      <c r="X53" s="910">
        <v>0</v>
      </c>
      <c r="Y53" s="545">
        <v>0</v>
      </c>
      <c r="Z53" s="910">
        <v>0</v>
      </c>
      <c r="AA53" s="954">
        <v>0</v>
      </c>
      <c r="AB53" s="913">
        <v>0</v>
      </c>
      <c r="AC53" s="914">
        <v>0</v>
      </c>
      <c r="AD53" s="915">
        <v>0</v>
      </c>
      <c r="AE53" s="914">
        <v>0</v>
      </c>
      <c r="AF53" s="916">
        <v>0</v>
      </c>
      <c r="AG53" s="917">
        <v>0</v>
      </c>
      <c r="AH53" s="914">
        <v>0</v>
      </c>
      <c r="AI53" s="918">
        <v>0</v>
      </c>
      <c r="AJ53" s="914">
        <v>0</v>
      </c>
      <c r="AK53" s="916">
        <v>0</v>
      </c>
      <c r="AL53" s="919">
        <v>0</v>
      </c>
      <c r="AM53" s="920">
        <v>0</v>
      </c>
      <c r="AN53" s="921">
        <v>0</v>
      </c>
      <c r="AO53" s="919">
        <v>0</v>
      </c>
      <c r="AP53" s="922">
        <v>0</v>
      </c>
      <c r="AQ53" s="911">
        <v>0</v>
      </c>
      <c r="AR53" s="912">
        <v>0</v>
      </c>
    </row>
    <row r="54" spans="1:44" ht="29.25" customHeight="1" x14ac:dyDescent="0.2">
      <c r="A54" s="748" t="s">
        <v>61</v>
      </c>
      <c r="B54" s="904">
        <v>711</v>
      </c>
      <c r="C54" s="905">
        <v>695</v>
      </c>
      <c r="D54" s="545">
        <v>5</v>
      </c>
      <c r="E54" s="545">
        <v>3</v>
      </c>
      <c r="F54" s="545">
        <v>1</v>
      </c>
      <c r="G54" s="545">
        <v>7</v>
      </c>
      <c r="H54" s="545">
        <v>0</v>
      </c>
      <c r="I54" s="545">
        <v>0</v>
      </c>
      <c r="J54" s="545">
        <v>0</v>
      </c>
      <c r="K54" s="545">
        <v>0</v>
      </c>
      <c r="L54" s="545">
        <v>0</v>
      </c>
      <c r="M54" s="545">
        <v>0</v>
      </c>
      <c r="N54" s="906">
        <v>16</v>
      </c>
      <c r="O54" s="822">
        <v>2.2503516174402249</v>
      </c>
      <c r="P54" s="907">
        <v>13</v>
      </c>
      <c r="Q54" s="822">
        <v>81.25</v>
      </c>
      <c r="R54" s="907">
        <v>5</v>
      </c>
      <c r="S54" s="905">
        <v>0</v>
      </c>
      <c r="T54" s="908">
        <v>0</v>
      </c>
      <c r="U54" s="1110">
        <v>2</v>
      </c>
      <c r="V54" s="888">
        <v>0.28129395218002812</v>
      </c>
      <c r="W54" s="909">
        <v>1</v>
      </c>
      <c r="X54" s="910">
        <v>0</v>
      </c>
      <c r="Y54" s="545">
        <v>4</v>
      </c>
      <c r="Z54" s="910">
        <v>0</v>
      </c>
      <c r="AA54" s="954">
        <v>1</v>
      </c>
      <c r="AB54" s="913">
        <v>0</v>
      </c>
      <c r="AC54" s="914">
        <v>0</v>
      </c>
      <c r="AD54" s="915">
        <v>0</v>
      </c>
      <c r="AE54" s="914">
        <v>0</v>
      </c>
      <c r="AF54" s="916">
        <v>0</v>
      </c>
      <c r="AG54" s="917">
        <v>0</v>
      </c>
      <c r="AH54" s="914">
        <v>0</v>
      </c>
      <c r="AI54" s="918">
        <v>0</v>
      </c>
      <c r="AJ54" s="914">
        <v>0</v>
      </c>
      <c r="AK54" s="916">
        <v>0</v>
      </c>
      <c r="AL54" s="919">
        <v>1</v>
      </c>
      <c r="AM54" s="920">
        <v>0</v>
      </c>
      <c r="AN54" s="921">
        <v>0</v>
      </c>
      <c r="AO54" s="919">
        <v>0</v>
      </c>
      <c r="AP54" s="922">
        <v>1</v>
      </c>
      <c r="AQ54" s="911">
        <v>0</v>
      </c>
      <c r="AR54" s="912">
        <v>3</v>
      </c>
    </row>
    <row r="55" spans="1:44" ht="29.25" customHeight="1" x14ac:dyDescent="0.2">
      <c r="A55" s="748" t="s">
        <v>62</v>
      </c>
      <c r="B55" s="904">
        <v>493</v>
      </c>
      <c r="C55" s="905">
        <v>490</v>
      </c>
      <c r="D55" s="545">
        <v>2</v>
      </c>
      <c r="E55" s="545">
        <v>0</v>
      </c>
      <c r="F55" s="545">
        <v>1</v>
      </c>
      <c r="G55" s="545">
        <v>0</v>
      </c>
      <c r="H55" s="545">
        <v>0</v>
      </c>
      <c r="I55" s="545">
        <v>0</v>
      </c>
      <c r="J55" s="545">
        <v>0</v>
      </c>
      <c r="K55" s="545">
        <v>0</v>
      </c>
      <c r="L55" s="545">
        <v>0</v>
      </c>
      <c r="M55" s="545">
        <v>0</v>
      </c>
      <c r="N55" s="906">
        <v>3</v>
      </c>
      <c r="O55" s="822">
        <v>0.6085192697768762</v>
      </c>
      <c r="P55" s="907">
        <v>3</v>
      </c>
      <c r="Q55" s="822">
        <v>100</v>
      </c>
      <c r="R55" s="907">
        <v>2</v>
      </c>
      <c r="S55" s="905">
        <v>0</v>
      </c>
      <c r="T55" s="908">
        <v>0</v>
      </c>
      <c r="U55" s="1110">
        <v>0</v>
      </c>
      <c r="V55" s="888">
        <v>0</v>
      </c>
      <c r="W55" s="909">
        <v>0</v>
      </c>
      <c r="X55" s="910">
        <v>0</v>
      </c>
      <c r="Y55" s="545">
        <v>0</v>
      </c>
      <c r="Z55" s="910">
        <v>0</v>
      </c>
      <c r="AA55" s="954">
        <v>1</v>
      </c>
      <c r="AB55" s="913">
        <v>0</v>
      </c>
      <c r="AC55" s="914">
        <v>0</v>
      </c>
      <c r="AD55" s="915">
        <v>0</v>
      </c>
      <c r="AE55" s="914">
        <v>0</v>
      </c>
      <c r="AF55" s="916">
        <v>0</v>
      </c>
      <c r="AG55" s="917">
        <v>0</v>
      </c>
      <c r="AH55" s="914">
        <v>0</v>
      </c>
      <c r="AI55" s="918">
        <v>0</v>
      </c>
      <c r="AJ55" s="914">
        <v>0</v>
      </c>
      <c r="AK55" s="916">
        <v>0</v>
      </c>
      <c r="AL55" s="919">
        <v>0</v>
      </c>
      <c r="AM55" s="920">
        <v>0</v>
      </c>
      <c r="AN55" s="921">
        <v>0</v>
      </c>
      <c r="AO55" s="919">
        <v>0</v>
      </c>
      <c r="AP55" s="922">
        <v>1</v>
      </c>
      <c r="AQ55" s="911">
        <v>0</v>
      </c>
      <c r="AR55" s="912">
        <v>0</v>
      </c>
    </row>
    <row r="56" spans="1:44" ht="29.25" customHeight="1" x14ac:dyDescent="0.2">
      <c r="A56" s="773" t="s">
        <v>63</v>
      </c>
      <c r="B56" s="926">
        <v>219</v>
      </c>
      <c r="C56" s="927">
        <v>213</v>
      </c>
      <c r="D56" s="928">
        <v>4</v>
      </c>
      <c r="E56" s="928">
        <v>2</v>
      </c>
      <c r="F56" s="928">
        <v>0</v>
      </c>
      <c r="G56" s="928">
        <v>0</v>
      </c>
      <c r="H56" s="928">
        <v>0</v>
      </c>
      <c r="I56" s="928">
        <v>0</v>
      </c>
      <c r="J56" s="928">
        <v>0</v>
      </c>
      <c r="K56" s="928">
        <v>0</v>
      </c>
      <c r="L56" s="928">
        <v>0</v>
      </c>
      <c r="M56" s="928">
        <v>0</v>
      </c>
      <c r="N56" s="929">
        <v>6</v>
      </c>
      <c r="O56" s="822">
        <v>2.7397260273972601</v>
      </c>
      <c r="P56" s="907">
        <v>5</v>
      </c>
      <c r="Q56" s="822">
        <v>83.333333333333343</v>
      </c>
      <c r="R56" s="930">
        <v>1</v>
      </c>
      <c r="S56" s="927">
        <v>0</v>
      </c>
      <c r="T56" s="931">
        <v>0</v>
      </c>
      <c r="U56" s="1111">
        <v>0</v>
      </c>
      <c r="V56" s="888">
        <v>0</v>
      </c>
      <c r="W56" s="932">
        <v>0</v>
      </c>
      <c r="X56" s="933">
        <v>0</v>
      </c>
      <c r="Y56" s="928">
        <v>2</v>
      </c>
      <c r="Z56" s="933">
        <v>2</v>
      </c>
      <c r="AA56" s="955">
        <v>0</v>
      </c>
      <c r="AB56" s="936">
        <v>0</v>
      </c>
      <c r="AC56" s="937">
        <v>0</v>
      </c>
      <c r="AD56" s="938">
        <v>0</v>
      </c>
      <c r="AE56" s="937">
        <v>0</v>
      </c>
      <c r="AF56" s="939">
        <v>0</v>
      </c>
      <c r="AG56" s="940">
        <v>0</v>
      </c>
      <c r="AH56" s="937">
        <v>0</v>
      </c>
      <c r="AI56" s="941">
        <v>0</v>
      </c>
      <c r="AJ56" s="937">
        <v>0</v>
      </c>
      <c r="AK56" s="939">
        <v>0</v>
      </c>
      <c r="AL56" s="942">
        <v>0</v>
      </c>
      <c r="AM56" s="943">
        <v>0</v>
      </c>
      <c r="AN56" s="944">
        <v>0</v>
      </c>
      <c r="AO56" s="942">
        <v>0</v>
      </c>
      <c r="AP56" s="945">
        <v>0</v>
      </c>
      <c r="AQ56" s="934">
        <v>0</v>
      </c>
      <c r="AR56" s="935">
        <v>1</v>
      </c>
    </row>
    <row r="57" spans="1:44" s="1130" customFormat="1" ht="29.25" customHeight="1" thickBot="1" x14ac:dyDescent="0.25">
      <c r="A57" s="580" t="s">
        <v>224</v>
      </c>
      <c r="B57" s="864">
        <v>7357</v>
      </c>
      <c r="C57" s="864">
        <v>7248</v>
      </c>
      <c r="D57" s="866">
        <v>58</v>
      </c>
      <c r="E57" s="866">
        <v>23</v>
      </c>
      <c r="F57" s="866">
        <v>11</v>
      </c>
      <c r="G57" s="866">
        <v>15</v>
      </c>
      <c r="H57" s="866">
        <v>0</v>
      </c>
      <c r="I57" s="866">
        <v>0</v>
      </c>
      <c r="J57" s="866">
        <v>2</v>
      </c>
      <c r="K57" s="866">
        <v>0</v>
      </c>
      <c r="L57" s="866">
        <v>0</v>
      </c>
      <c r="M57" s="866">
        <v>0</v>
      </c>
      <c r="N57" s="946">
        <v>107</v>
      </c>
      <c r="O57" s="1106">
        <v>1.4543971727606362</v>
      </c>
      <c r="P57" s="947">
        <v>93</v>
      </c>
      <c r="Q57" s="1106">
        <v>86.915887850467286</v>
      </c>
      <c r="R57" s="947">
        <v>29</v>
      </c>
      <c r="S57" s="864">
        <v>1</v>
      </c>
      <c r="T57" s="864">
        <v>0</v>
      </c>
      <c r="U57" s="812">
        <v>9</v>
      </c>
      <c r="V57" s="1140">
        <v>0.1359249694168819</v>
      </c>
      <c r="W57" s="866">
        <v>8</v>
      </c>
      <c r="X57" s="947">
        <v>1</v>
      </c>
      <c r="Y57" s="866">
        <v>37</v>
      </c>
      <c r="Z57" s="1138">
        <v>4</v>
      </c>
      <c r="AA57" s="867">
        <v>4</v>
      </c>
      <c r="AB57" s="864">
        <v>0</v>
      </c>
      <c r="AC57" s="866">
        <v>0</v>
      </c>
      <c r="AD57" s="866">
        <v>1</v>
      </c>
      <c r="AE57" s="866">
        <v>0</v>
      </c>
      <c r="AF57" s="867">
        <v>0</v>
      </c>
      <c r="AG57" s="864">
        <v>0</v>
      </c>
      <c r="AH57" s="866">
        <v>0</v>
      </c>
      <c r="AI57" s="866">
        <v>0</v>
      </c>
      <c r="AJ57" s="866">
        <v>0</v>
      </c>
      <c r="AK57" s="867">
        <v>0</v>
      </c>
      <c r="AL57" s="947">
        <v>1</v>
      </c>
      <c r="AM57" s="948">
        <v>0</v>
      </c>
      <c r="AN57" s="864">
        <v>0</v>
      </c>
      <c r="AO57" s="947">
        <v>0</v>
      </c>
      <c r="AP57" s="865">
        <v>4</v>
      </c>
      <c r="AQ57" s="865">
        <v>6</v>
      </c>
      <c r="AR57" s="868">
        <v>8</v>
      </c>
    </row>
    <row r="58" spans="1:44" x14ac:dyDescent="0.2">
      <c r="V58" s="1141"/>
      <c r="Z58" s="1142"/>
    </row>
  </sheetData>
  <mergeCells count="49">
    <mergeCell ref="AR1:AR4"/>
    <mergeCell ref="AP1:AP4"/>
    <mergeCell ref="AK2:AK4"/>
    <mergeCell ref="AL1:AL4"/>
    <mergeCell ref="AM2:AM4"/>
    <mergeCell ref="W1:W4"/>
    <mergeCell ref="X1:X4"/>
    <mergeCell ref="Y1:Y4"/>
    <mergeCell ref="AA1:AA4"/>
    <mergeCell ref="AQ1:AQ4"/>
    <mergeCell ref="O1:O4"/>
    <mergeCell ref="P1:P4"/>
    <mergeCell ref="S1:S4"/>
    <mergeCell ref="V1:V4"/>
    <mergeCell ref="Q1:Q4"/>
    <mergeCell ref="R1:R4"/>
    <mergeCell ref="T1:T4"/>
    <mergeCell ref="U1:U4"/>
    <mergeCell ref="N1:N4"/>
    <mergeCell ref="C3:C4"/>
    <mergeCell ref="F3:F4"/>
    <mergeCell ref="G3:G4"/>
    <mergeCell ref="D2:I2"/>
    <mergeCell ref="J2:L2"/>
    <mergeCell ref="M2:M4"/>
    <mergeCell ref="D3:D4"/>
    <mergeCell ref="E3:E4"/>
    <mergeCell ref="L3:L4"/>
    <mergeCell ref="I3:I4"/>
    <mergeCell ref="J3:J4"/>
    <mergeCell ref="K3:K4"/>
    <mergeCell ref="B1:B4"/>
    <mergeCell ref="C1:M1"/>
    <mergeCell ref="AN1:AN4"/>
    <mergeCell ref="AO2:AO4"/>
    <mergeCell ref="Z1:Z4"/>
    <mergeCell ref="A1:A4"/>
    <mergeCell ref="AG1:AK1"/>
    <mergeCell ref="AB1:AF1"/>
    <mergeCell ref="AB2:AB4"/>
    <mergeCell ref="AC3:AC4"/>
    <mergeCell ref="AD2:AD4"/>
    <mergeCell ref="AE3:AE4"/>
    <mergeCell ref="AF2:AF4"/>
    <mergeCell ref="AG2:AG4"/>
    <mergeCell ref="AH3:AH4"/>
    <mergeCell ref="AI2:AI4"/>
    <mergeCell ref="AJ3:AJ4"/>
    <mergeCell ref="H3:H4"/>
  </mergeCells>
  <phoneticPr fontId="2"/>
  <pageMargins left="0.78740157480314965" right="0.78740157480314965" top="0.78740157480314965" bottom="0.78740157480314965" header="0" footer="0"/>
  <pageSetup paperSize="8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各種がん検診の結果</vt:lpstr>
      <vt:lpstr>胃</vt:lpstr>
      <vt:lpstr>肺（X線）</vt:lpstr>
      <vt:lpstr>肺（喀痰）</vt:lpstr>
      <vt:lpstr>乳 (ﾏﾝﾓ単独)</vt:lpstr>
      <vt:lpstr>大腸</vt:lpstr>
      <vt:lpstr>乳</vt:lpstr>
      <vt:lpstr>乳(併+単)</vt:lpstr>
      <vt:lpstr>子宮（頸部）</vt:lpstr>
      <vt:lpstr>胃!Print_Area</vt:lpstr>
      <vt:lpstr>各種がん検診の結果!Print_Area</vt:lpstr>
      <vt:lpstr>'子宮（頸部）'!Print_Area</vt:lpstr>
      <vt:lpstr>大腸!Print_Area</vt:lpstr>
      <vt:lpstr>乳!Print_Area</vt:lpstr>
      <vt:lpstr>'乳 (ﾏﾝﾓ単独)'!Print_Area</vt:lpstr>
      <vt:lpstr>'乳(併+単)'!Print_Area</vt:lpstr>
      <vt:lpstr>'肺（X線）'!Print_Area</vt:lpstr>
      <vt:lpstr>'肺（喀痰）'!Print_Area</vt:lpstr>
      <vt:lpstr>胃!Print_Titles</vt:lpstr>
      <vt:lpstr>各種がん検診の結果!Print_Titles</vt:lpstr>
      <vt:lpstr>'子宮（頸部）'!Print_Titles</vt:lpstr>
      <vt:lpstr>大腸!Print_Titles</vt:lpstr>
      <vt:lpstr>乳!Print_Titles</vt:lpstr>
      <vt:lpstr>'乳 (ﾏﾝﾓ単独)'!Print_Titles</vt:lpstr>
      <vt:lpstr>'乳(併+単)'!Print_Titles</vt:lpstr>
      <vt:lpstr>'肺（X線）'!Print_Titles</vt:lpstr>
      <vt:lpstr>'肺（喀痰）'!Print_Titles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内 佳那子</cp:lastModifiedBy>
  <cp:lastPrinted>2025-01-06T07:51:59Z</cp:lastPrinted>
  <dcterms:created xsi:type="dcterms:W3CDTF">2013-07-10T05:23:34Z</dcterms:created>
  <dcterms:modified xsi:type="dcterms:W3CDTF">2025-01-30T07:57:51Z</dcterms:modified>
</cp:coreProperties>
</file>