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25" yWindow="65521" windowWidth="9375" windowHeight="8775" activeTab="0"/>
  </bookViews>
  <sheets>
    <sheet name="表紙2" sheetId="1" r:id="rId1"/>
    <sheet name="白紙" sheetId="2" r:id="rId2"/>
    <sheet name="表紙2-1" sheetId="3" r:id="rId3"/>
    <sheet name="白紙 (2)" sheetId="4" r:id="rId4"/>
    <sheet name="-38-" sheetId="5" r:id="rId5"/>
    <sheet name="-39-" sheetId="6" r:id="rId6"/>
    <sheet name="-40-" sheetId="7" r:id="rId7"/>
    <sheet name="-41-" sheetId="8" r:id="rId8"/>
    <sheet name="-42-" sheetId="9" r:id="rId9"/>
    <sheet name="-43-" sheetId="10" r:id="rId10"/>
    <sheet name="-44-" sheetId="11" r:id="rId11"/>
    <sheet name="-45- " sheetId="12" r:id="rId12"/>
    <sheet name="-46-" sheetId="13" r:id="rId13"/>
    <sheet name="-47-" sheetId="14" r:id="rId14"/>
    <sheet name="-48-" sheetId="15" r:id="rId15"/>
    <sheet name="-49-" sheetId="16" r:id="rId16"/>
    <sheet name="-50-" sheetId="17" r:id="rId17"/>
    <sheet name="白紙 (3)" sheetId="18" r:id="rId18"/>
  </sheets>
  <definedNames>
    <definedName name="_xlnm.Print_Area" localSheetId="4">'-38-'!$A$1:$L$55</definedName>
    <definedName name="_xlnm.Print_Area" localSheetId="5">'-39-'!$A$1:$R$40</definedName>
    <definedName name="_xlnm.Print_Area" localSheetId="6">'-40-'!$A$1:$J$24</definedName>
    <definedName name="_xlnm.Print_Area" localSheetId="7">'-41-'!$A$1:$K$28</definedName>
    <definedName name="_xlnm.Print_Area" localSheetId="8">'-42-'!$A$1:$O$24</definedName>
    <definedName name="_xlnm.Print_Area" localSheetId="9">'-43-'!$A$1:$AI$23</definedName>
    <definedName name="_xlnm.Print_Area" localSheetId="10">'-44-'!$A$1:$M$35</definedName>
    <definedName name="_xlnm.Print_Area" localSheetId="11">'-45- '!$A$1:$X$38</definedName>
    <definedName name="_xlnm.Print_Area" localSheetId="12">'-46-'!$A$1:$N$46</definedName>
    <definedName name="_xlnm.Print_Area" localSheetId="13">'-47-'!$A$1:$O$21</definedName>
    <definedName name="_xlnm.Print_Area" localSheetId="14">'-48-'!$A$1:$M$48</definedName>
    <definedName name="_xlnm.Print_Area" localSheetId="15">'-49-'!$A$1:$L$55</definedName>
    <definedName name="_xlnm.Print_Area" localSheetId="16">'-50-'!$A$1:$N$51</definedName>
  </definedNames>
  <calcPr fullCalcOnLoad="1"/>
</workbook>
</file>

<file path=xl/sharedStrings.xml><?xml version="1.0" encoding="utf-8"?>
<sst xmlns="http://schemas.openxmlformats.org/spreadsheetml/2006/main" count="790" uniqueCount="450">
  <si>
    <t>※(注)１</t>
  </si>
  <si>
    <t>※(注)２</t>
  </si>
  <si>
    <t>　平成17年度から，新たな小児慢性特定疾患対策となり（児童福祉法に規定），疾患群の追加や名称の変更，対象の拡大等が図られた。 （疾患群の追加「慢性消化器疾患」，疾患群名称の変更〔「ぜんそく」→「慢性呼吸器疾患」，「血友病等血液疾患」→「血友病等血液・免疫疾患」〕）</t>
  </si>
  <si>
    <t>　平成19年度分から， （　　）内に鹿児島市を含む受給者数を再掲。</t>
  </si>
  <si>
    <t>年度</t>
  </si>
  <si>
    <t>指宿</t>
  </si>
  <si>
    <t>加世田</t>
  </si>
  <si>
    <t>伊集院</t>
  </si>
  <si>
    <t>出水</t>
  </si>
  <si>
    <t>大口</t>
  </si>
  <si>
    <t>志布志</t>
  </si>
  <si>
    <t>鹿屋</t>
  </si>
  <si>
    <t>西之表</t>
  </si>
  <si>
    <t>屋久島</t>
  </si>
  <si>
    <t>名瀬</t>
  </si>
  <si>
    <t>徳之島</t>
  </si>
  <si>
    <t>姶良</t>
  </si>
  <si>
    <t>保健所名</t>
  </si>
  <si>
    <t>実人数</t>
  </si>
  <si>
    <t>計</t>
  </si>
  <si>
    <t>心身障害児</t>
  </si>
  <si>
    <t>　長期療養児</t>
  </si>
  <si>
    <t>相談指導</t>
  </si>
  <si>
    <t>訪問指導</t>
  </si>
  <si>
    <t>区　　　　　　　分</t>
  </si>
  <si>
    <t>その他</t>
  </si>
  <si>
    <t>前年度末現在数①</t>
  </si>
  <si>
    <t>指導票廃棄数③</t>
  </si>
  <si>
    <t>計（①＋②－③）</t>
  </si>
  <si>
    <t>（再掲）</t>
  </si>
  <si>
    <t>（注）「計」欄には，身体障害者手帳の交付を受けている児童数を（　）内に再掲する。</t>
  </si>
  <si>
    <t xml:space="preserve">  
総数
</t>
  </si>
  <si>
    <t>悪　 性
新生物</t>
  </si>
  <si>
    <t>慢　 性
腎疾患</t>
  </si>
  <si>
    <t>慢   性
心疾患</t>
  </si>
  <si>
    <t>内分泌
疾　 患</t>
  </si>
  <si>
    <t xml:space="preserve">
膠原病
</t>
  </si>
  <si>
    <t xml:space="preserve">
糖尿病
</t>
  </si>
  <si>
    <t>先天性
代　 謝
異　 常</t>
  </si>
  <si>
    <t>神   経
    ・
筋疾患</t>
  </si>
  <si>
    <t xml:space="preserve">
その他
</t>
  </si>
  <si>
    <t>指導票新規作成数②</t>
  </si>
  <si>
    <t>合計</t>
  </si>
  <si>
    <t>開催回数</t>
  </si>
  <si>
    <t>相  談  内  容  （単位；人）</t>
  </si>
  <si>
    <t>実人数</t>
  </si>
  <si>
    <t>延人数</t>
  </si>
  <si>
    <t>川薩</t>
  </si>
  <si>
    <t>姶　良</t>
  </si>
  <si>
    <t>肢体
不自由</t>
  </si>
  <si>
    <t>視覚
障害</t>
  </si>
  <si>
    <t>聴覚・平衡機能障害</t>
  </si>
  <si>
    <t>音声言語そしゃく機能障害</t>
  </si>
  <si>
    <t>精神発達障害</t>
  </si>
  <si>
    <t>保健所名</t>
  </si>
  <si>
    <t>慢性呼吸器疾患</t>
  </si>
  <si>
    <t>血友病
等血液免疫
疾   患</t>
  </si>
  <si>
    <t>慢性消化器疾患</t>
  </si>
  <si>
    <t>慢性
呼吸器
疾患</t>
  </si>
  <si>
    <t>慢性
消化器
疾患</t>
  </si>
  <si>
    <t>開催回数</t>
  </si>
  <si>
    <t>保護者</t>
  </si>
  <si>
    <t>児</t>
  </si>
  <si>
    <t>計</t>
  </si>
  <si>
    <t>医師</t>
  </si>
  <si>
    <t>心理職員</t>
  </si>
  <si>
    <t>理学療法士</t>
  </si>
  <si>
    <t>保健師</t>
  </si>
  <si>
    <t>その他</t>
  </si>
  <si>
    <t>指宿</t>
  </si>
  <si>
    <t>加世田</t>
  </si>
  <si>
    <t>伊集院</t>
  </si>
  <si>
    <t>川薩</t>
  </si>
  <si>
    <t>出水</t>
  </si>
  <si>
    <t>大口</t>
  </si>
  <si>
    <t>志布志</t>
  </si>
  <si>
    <t>鹿屋</t>
  </si>
  <si>
    <t>西之表</t>
  </si>
  <si>
    <t>屋久島</t>
  </si>
  <si>
    <t>名瀬</t>
  </si>
  <si>
    <t>徳之島</t>
  </si>
  <si>
    <t>相談理由</t>
  </si>
  <si>
    <t>処遇方針</t>
  </si>
  <si>
    <t>育児不安</t>
  </si>
  <si>
    <t>児童虐待</t>
  </si>
  <si>
    <t>保健所</t>
  </si>
  <si>
    <t>乳幼児健康診査</t>
  </si>
  <si>
    <t>市町村からの連絡</t>
  </si>
  <si>
    <t>関係機関からの連絡</t>
  </si>
  <si>
    <t>終了</t>
  </si>
  <si>
    <t>継続 参加</t>
  </si>
  <si>
    <t>保健所他事業</t>
  </si>
  <si>
    <t>市町村育児教室</t>
  </si>
  <si>
    <t>他機関紹介</t>
  </si>
  <si>
    <t>訪問 指導</t>
  </si>
  <si>
    <t>電話・面接</t>
  </si>
  <si>
    <t>医療機関</t>
  </si>
  <si>
    <t>保育所等</t>
  </si>
  <si>
    <t>児側の状況</t>
  </si>
  <si>
    <t>育児不安</t>
  </si>
  <si>
    <t>児童虐待</t>
  </si>
  <si>
    <t>その他</t>
  </si>
  <si>
    <t>計</t>
  </si>
  <si>
    <t>情緒行動上の問題</t>
  </si>
  <si>
    <t>＊　児側の状況については，主たるものを計上。「児側の状況」以外の項目については，該当するものがあれば計上。</t>
  </si>
  <si>
    <t>保健所名</t>
  </si>
  <si>
    <t>診断</t>
  </si>
  <si>
    <t>処遇方針</t>
  </si>
  <si>
    <t>運動発達の遅れ・疑い</t>
  </si>
  <si>
    <t>知的発達の遅れ・疑い</t>
  </si>
  <si>
    <t>情緒発達の遅れ・疑い</t>
  </si>
  <si>
    <t>言語発達の遅れ・疑い</t>
  </si>
  <si>
    <t>異常なし</t>
  </si>
  <si>
    <t>終了</t>
  </si>
  <si>
    <t>要指導</t>
  </si>
  <si>
    <t>要観察</t>
  </si>
  <si>
    <t>要精密</t>
  </si>
  <si>
    <t>要医療</t>
  </si>
  <si>
    <t>再相談</t>
  </si>
  <si>
    <t>訪問</t>
  </si>
  <si>
    <t>電話確認</t>
  </si>
  <si>
    <t>市町村育児教室</t>
  </si>
  <si>
    <t>他機関紹介</t>
  </si>
  <si>
    <t>児相</t>
  </si>
  <si>
    <t>療育訓練機関</t>
  </si>
  <si>
    <t>保育園等</t>
  </si>
  <si>
    <t>＊　診断欄は，１回ごとの相談における診断名（重複あり）を計上。</t>
  </si>
  <si>
    <t>＊　処遇方針は，一人の児に対して，年度を通じて方針としてあがった項目を全て実件数で計上。</t>
  </si>
  <si>
    <t>相談者</t>
  </si>
  <si>
    <t>相談者数</t>
  </si>
  <si>
    <t>実</t>
  </si>
  <si>
    <t>延</t>
  </si>
  <si>
    <t>　機関</t>
  </si>
  <si>
    <t>保健所</t>
  </si>
  <si>
    <t>保健所計</t>
  </si>
  <si>
    <t>鹿児島大学病院</t>
  </si>
  <si>
    <t>総計</t>
  </si>
  <si>
    <t>主たる相談内容</t>
  </si>
  <si>
    <t>不妊の原因</t>
  </si>
  <si>
    <t>検査・治療</t>
  </si>
  <si>
    <t>病院情報</t>
  </si>
  <si>
    <t>主治医・病院への不満</t>
  </si>
  <si>
    <t>偏見や無理解への不満</t>
  </si>
  <si>
    <t>家族に関すること</t>
  </si>
  <si>
    <t>　機関</t>
  </si>
  <si>
    <t>保健所</t>
  </si>
  <si>
    <t>小　　　計</t>
  </si>
  <si>
    <t>（参考）鹿児島市</t>
  </si>
  <si>
    <t>県　　総　　計</t>
  </si>
  <si>
    <t>（実人員）</t>
  </si>
  <si>
    <t>出生体重区分</t>
  </si>
  <si>
    <t>　区分</t>
  </si>
  <si>
    <t>肢体不自由</t>
  </si>
  <si>
    <t>視覚障害</t>
  </si>
  <si>
    <t>聴覚平衡機能障害</t>
  </si>
  <si>
    <t>音声言語機能障害</t>
  </si>
  <si>
    <t>心臓疾患</t>
  </si>
  <si>
    <t>腎臓疾患</t>
  </si>
  <si>
    <t>悪性新生物</t>
  </si>
  <si>
    <t>慢性腎疾患</t>
  </si>
  <si>
    <t>慢性心疾患</t>
  </si>
  <si>
    <t>内分泌疾患</t>
  </si>
  <si>
    <t>膠原病</t>
  </si>
  <si>
    <t>糖尿病</t>
  </si>
  <si>
    <t>先天性代謝異常</t>
  </si>
  <si>
    <t>神経・筋疾患</t>
  </si>
  <si>
    <t>　　計</t>
  </si>
  <si>
    <t>　　　区分</t>
  </si>
  <si>
    <t>妊産婦貧血</t>
  </si>
  <si>
    <t>産科出血</t>
  </si>
  <si>
    <t>心疾患</t>
  </si>
  <si>
    <t>１９</t>
  </si>
  <si>
    <t>その他の内臓疾患</t>
  </si>
  <si>
    <t>内容</t>
  </si>
  <si>
    <t>実人員</t>
  </si>
  <si>
    <t>紹介ルート</t>
  </si>
  <si>
    <t>参加者（延人数）</t>
  </si>
  <si>
    <t>保育士</t>
  </si>
  <si>
    <t>児童総合相談センター</t>
  </si>
  <si>
    <t>個別指導（電話・面接・訪問）</t>
  </si>
  <si>
    <t>参加者
（延人数）</t>
  </si>
  <si>
    <t>相談従事者数
（延人員）</t>
  </si>
  <si>
    <t>区　　　　　　分</t>
  </si>
  <si>
    <t>相談従事者（延人員）</t>
  </si>
  <si>
    <t>区　　分</t>
  </si>
  <si>
    <t>２　保健指導・相談事業</t>
  </si>
  <si>
    <t xml:space="preserve"> （２） 健やか育児サポート事業</t>
  </si>
  <si>
    <t xml:space="preserve"> （３） 乳幼児発達相談指導事業</t>
  </si>
  <si>
    <t>知的な
問題</t>
  </si>
  <si>
    <t>言語の
問題</t>
  </si>
  <si>
    <t>相談実人数(人）</t>
  </si>
  <si>
    <t>相談延人数(人）</t>
  </si>
  <si>
    <t>　保　健　所</t>
  </si>
  <si>
    <t>　そ　の　他</t>
  </si>
  <si>
    <t>実施回数</t>
  </si>
  <si>
    <t>医師</t>
  </si>
  <si>
    <t>保健師</t>
  </si>
  <si>
    <t>栄養士</t>
  </si>
  <si>
    <t>歯科衛生士</t>
  </si>
  <si>
    <t>事務職</t>
  </si>
  <si>
    <t>医師</t>
  </si>
  <si>
    <t>理学療法士</t>
  </si>
  <si>
    <t>作業療法士</t>
  </si>
  <si>
    <t>言語聴覚士</t>
  </si>
  <si>
    <t>保健師</t>
  </si>
  <si>
    <t>心理判定員</t>
  </si>
  <si>
    <t>歯科医師</t>
  </si>
  <si>
    <t>看護師</t>
  </si>
  <si>
    <t>保育士</t>
  </si>
  <si>
    <t xml:space="preserve"> （４） 不妊治療対策事業</t>
  </si>
  <si>
    <t>　　(ｲ) 　心身障害児療育指導票の作成状況</t>
  </si>
  <si>
    <t>　　(ｳ) 　保健所別心身障害児療育指導票の作成状況</t>
  </si>
  <si>
    <t>　　(ｴ) 　長期療養児療育指導票の作成状況</t>
  </si>
  <si>
    <t>　　(ｵ) 　保健所別長期療養児療育指導票の作成状況</t>
  </si>
  <si>
    <t>併用</t>
  </si>
  <si>
    <t>(ｱ)　助成件数</t>
  </si>
  <si>
    <t>イ　不妊治療費助成事業</t>
  </si>
  <si>
    <t>３　医療給付</t>
  </si>
  <si>
    <t>（３）　小児慢性特定疾患治療研究事業</t>
  </si>
  <si>
    <t>理学療法士・作業療法士
・言語聴覚士</t>
  </si>
  <si>
    <t>平成</t>
  </si>
  <si>
    <t>　　　（注）　（　　）内には，鹿児島市を含む</t>
  </si>
  <si>
    <t>　　　（注）　　（　　）内には，鹿児島市を含む</t>
  </si>
  <si>
    <t>１７</t>
  </si>
  <si>
    <t>１８</t>
  </si>
  <si>
    <t>２０</t>
  </si>
  <si>
    <t>(注）　上記給付人員には鹿児島市は含まれていない。</t>
  </si>
  <si>
    <t>　（１）　ハイリスク母子保健対策事業</t>
  </si>
  <si>
    <t>　体外受精及び顕微授精による不妊治療を受ける夫婦に対し，不妊治療費助成金を給付する。</t>
  </si>
  <si>
    <t>　 産後うつ病，育児ノイローゼなどのリスクのある母親及び子どもが低出生体重児や慢性疾患児であるなど，虐待ハイリスク群の保護者等に対して，グループミーティングや情報提供のための教室等を実施することで，母親等の不安やストレスの軽減を図り，児童虐待の発生を予防することを目的とする。</t>
  </si>
  <si>
    <t>(ｱ)　心身障害児及び長期療養児に対する相談指導・訪問指導件数</t>
  </si>
  <si>
    <t>人</t>
  </si>
  <si>
    <t>指宿</t>
  </si>
  <si>
    <t>加世田</t>
  </si>
  <si>
    <t>伊集院</t>
  </si>
  <si>
    <t>川薩</t>
  </si>
  <si>
    <t>出水</t>
  </si>
  <si>
    <t>大口</t>
  </si>
  <si>
    <t>姶良</t>
  </si>
  <si>
    <t>志布志</t>
  </si>
  <si>
    <t>鹿屋</t>
  </si>
  <si>
    <t>西之表</t>
  </si>
  <si>
    <t>屋久島</t>
  </si>
  <si>
    <t>名瀬</t>
  </si>
  <si>
    <t>徳之島</t>
  </si>
  <si>
    <t>計</t>
  </si>
  <si>
    <t>名瀬</t>
  </si>
  <si>
    <t>妊婦</t>
  </si>
  <si>
    <t>産婦</t>
  </si>
  <si>
    <t>幼児</t>
  </si>
  <si>
    <t>川薩</t>
  </si>
  <si>
    <t>姶良</t>
  </si>
  <si>
    <t>保健所主催</t>
  </si>
  <si>
    <t>他機関主催</t>
  </si>
  <si>
    <t>開催
回数</t>
  </si>
  <si>
    <t>保健所
従事者
延人員</t>
  </si>
  <si>
    <t>他機関
参加
延人員</t>
  </si>
  <si>
    <t>参加
回数</t>
  </si>
  <si>
    <t>保健所
参加者
延人員</t>
  </si>
  <si>
    <t>圏域内の支援体制調整会議</t>
  </si>
  <si>
    <t>個別支援
に関する
検討</t>
  </si>
  <si>
    <t>面　接</t>
  </si>
  <si>
    <t>保健所内</t>
  </si>
  <si>
    <t>保健所外</t>
  </si>
  <si>
    <t>電　話</t>
  </si>
  <si>
    <t>　　　　　年度　　　
 保健所名</t>
  </si>
  <si>
    <t xml:space="preserve"> 総数</t>
  </si>
  <si>
    <t>その他の内臓障害</t>
  </si>
  <si>
    <t>心臓</t>
  </si>
  <si>
    <t>腎臓</t>
  </si>
  <si>
    <t>指導票新規作成数②</t>
  </si>
  <si>
    <t>区　　　　　　分</t>
  </si>
  <si>
    <t>計（①＋②－③）</t>
  </si>
  <si>
    <t xml:space="preserve"> </t>
  </si>
  <si>
    <t>ボランティア</t>
  </si>
  <si>
    <t>ピアカウンセラー</t>
  </si>
  <si>
    <t>　　　　　　　　　　　年度
　疾患群名　　　</t>
  </si>
  <si>
    <t>人</t>
  </si>
  <si>
    <t>給　　　　　付　　　　　人　　　　　員</t>
  </si>
  <si>
    <t>計</t>
  </si>
  <si>
    <t>　</t>
  </si>
  <si>
    <t>２１</t>
  </si>
  <si>
    <t>年　度</t>
  </si>
  <si>
    <t>～1,000ｇ</t>
  </si>
  <si>
    <t>　イ　　ピアカウンセリング</t>
  </si>
  <si>
    <t>　ウ　教室及び相談会</t>
  </si>
  <si>
    <t>　精神的・身体的又は生活環境等の理由から，妊娠や出産に支障を及ぼす恐れのある妊婦や育児に支障を及ぼす産婦（ハイリスク妊産婦）の母体の健康管理，及び未熟児の健全な養育を促すために訪問指導を実施し，関係機関との連携のもとに，地域全体の母子保健レベルの一層の向上に努めることを目的とする。</t>
  </si>
  <si>
    <t>　心身の機能に障害のある児童や機能障害を招来するおそれのある児童，長期にわたり療養を必要とする児童に対し，保健指導を行い，健全な発達を支援するとともに，快適な生活の保持増進及び福祉の向上を図る。</t>
  </si>
  <si>
    <t>(ｱ)　　妊婦・産婦等に対する訪問指導数</t>
  </si>
  <si>
    <t>ア　ハイリスク母子保健事業</t>
  </si>
  <si>
    <t>　　イ　療育指導事業</t>
  </si>
  <si>
    <t>ア　　グループミーティング</t>
  </si>
  <si>
    <t>　市町村等で実施する乳幼児健康診査等において，障害児には該当しないが，発育や精神・運動等の発達に問題のある乳幼児又はその恐れのある乳幼児に対して,早期に専門的支援を行うと同時に適切な指導により，児の健全な発達を促すとともに，保護者に対しゆとりのある楽しい育児ができるよう支援する。</t>
  </si>
  <si>
    <t>運動発達機能の問題</t>
  </si>
  <si>
    <t>ア　　乳幼児発育発達クリニック</t>
  </si>
  <si>
    <t>(ｱ) 　初回相談者の状況</t>
  </si>
  <si>
    <t>(ｲ) 　相談結果</t>
  </si>
  <si>
    <t>(ｳ) 　従事者状況</t>
  </si>
  <si>
    <t>ア　不妊専門相談センター事業</t>
  </si>
  <si>
    <t>　不妊に悩む夫婦等に対し，一般相談窓口（保健所）と専門相談窓口（鹿児島大学病院）を開設し，不妊に関する情報提供や不妊相談を行う。</t>
  </si>
  <si>
    <t>　出生時の体重は2,000g以下または生活力が特に薄弱な未熟児に対し，必要な医療の給付を行う。</t>
  </si>
  <si>
    <t>（１）　未熟児養育医療給付</t>
  </si>
  <si>
    <t>（２）　自立支援医療給付（育成医療）</t>
  </si>
  <si>
    <t>　身体に障害のある児童または，現存する疾患がこれを放置すれば将来障害を残すと認められる児童のうち，通院，若しくは比較的短期間の入院で障害が除去あるいは軽減される見込みのある場合，必要な医療の給付を行う。</t>
  </si>
  <si>
    <t>1,001ｇ～1,500ｇ</t>
  </si>
  <si>
    <t>1,501ｇ～1,800ｇ</t>
  </si>
  <si>
    <t>1,801ｇ～2,000ｇ</t>
  </si>
  <si>
    <t>2,001ｇ～2,300ｇ</t>
  </si>
  <si>
    <t>2,301ｇ～2,500ｇ</t>
  </si>
  <si>
    <t>2,501ｇ～</t>
  </si>
  <si>
    <t>計</t>
  </si>
  <si>
    <t>　国の定める対象疾患に罹患している18歳未満の児童に対して，治療の確立と普及を図り，併せて患者家庭の医療費の負担軽減に資するため医療費の自己負担の一部を助成する。</t>
  </si>
  <si>
    <t>　妊娠高血圧症候群等に罹患している妊産婦（所得税額30,000円以下の世帯が対象）で入院治療が必要な場合に，入院治療に要した費用の一部を助成する。</t>
  </si>
  <si>
    <t>平成１３</t>
  </si>
  <si>
    <t>体外
受精</t>
  </si>
  <si>
    <t>顕微
授精</t>
  </si>
  <si>
    <t>採卵
のみ</t>
  </si>
  <si>
    <t>２２</t>
  </si>
  <si>
    <t>血友病等血液・免疫疾患</t>
  </si>
  <si>
    <t>（実人員）</t>
  </si>
  <si>
    <t>実人員</t>
  </si>
  <si>
    <t>　実人員</t>
  </si>
  <si>
    <t>肝臓疾患</t>
  </si>
  <si>
    <t>小腸疾患</t>
  </si>
  <si>
    <t>相談(全体）</t>
  </si>
  <si>
    <t>面接</t>
  </si>
  <si>
    <t>電話</t>
  </si>
  <si>
    <t xml:space="preserve"> 総数</t>
  </si>
  <si>
    <t>その他の内臓障害</t>
  </si>
  <si>
    <t>心臓</t>
  </si>
  <si>
    <t>腎臓</t>
  </si>
  <si>
    <t>合計</t>
  </si>
  <si>
    <t>区　　　　　　分</t>
  </si>
  <si>
    <t>糖尿病</t>
  </si>
  <si>
    <t>ア　女性健康相談センター事業</t>
  </si>
  <si>
    <t xml:space="preserve"> （５） 女性健康相談センター事業</t>
  </si>
  <si>
    <t>不育(再掲)</t>
  </si>
  <si>
    <t>メール</t>
  </si>
  <si>
    <t>子ども福祉課</t>
  </si>
  <si>
    <t>　思春期から更年期に至る女性に対し，一般相談窓口（保健所）と専門相談窓口（鹿児島大学病院）を開設し，女性の健康や望まない妊娠を含む妊娠，出産等に関する情報提供や相談を行う。</t>
  </si>
  <si>
    <t>思春期</t>
  </si>
  <si>
    <t>妊娠・避妊</t>
  </si>
  <si>
    <t>望まない妊娠</t>
  </si>
  <si>
    <t>不妊</t>
  </si>
  <si>
    <t>メンタルケア</t>
  </si>
  <si>
    <t>更年期</t>
  </si>
  <si>
    <t>未熟児</t>
  </si>
  <si>
    <t>計
（実）</t>
  </si>
  <si>
    <t>計
（延）</t>
  </si>
  <si>
    <t>小児慢性特定疾患児</t>
  </si>
  <si>
    <t>その他</t>
  </si>
  <si>
    <t>出水</t>
  </si>
  <si>
    <t>大口</t>
  </si>
  <si>
    <t>西之表</t>
  </si>
  <si>
    <t>屋久島</t>
  </si>
  <si>
    <t>徳之島</t>
  </si>
  <si>
    <t>名瀬</t>
  </si>
  <si>
    <t>（平成25年度）</t>
  </si>
  <si>
    <t>（平成25年度）</t>
  </si>
  <si>
    <t>　（平成25年度）</t>
  </si>
  <si>
    <t>（平成25年度）</t>
  </si>
  <si>
    <t>(平成25年度）</t>
  </si>
  <si>
    <t>（平成25年度）</t>
  </si>
  <si>
    <t>(ｱ) 　相談者の状況                                       　　　　　　　　　　　　　　        （平成25年度）</t>
  </si>
  <si>
    <t>(ｱ) 　相談者の状況                                     　　　　　　　　　　　　　　　          （平成25年度）</t>
  </si>
  <si>
    <t>(ｲ) 　相談内容                                                            　　　　　　　                    　　  　   （平成25年度）</t>
  </si>
  <si>
    <t>(イ)　支援調整会議</t>
  </si>
  <si>
    <t xml:space="preserve">          (ウ)　医療連携（医療機関での面接）</t>
  </si>
  <si>
    <t>延回数</t>
  </si>
  <si>
    <r>
      <t>新生児</t>
    </r>
    <r>
      <rPr>
        <sz val="9"/>
        <rFont val="ＭＳ Ｐ明朝"/>
        <family val="1"/>
      </rPr>
      <t>（未熟児を除く）</t>
    </r>
  </si>
  <si>
    <r>
      <t>乳児</t>
    </r>
    <r>
      <rPr>
        <sz val="9"/>
        <rFont val="ＭＳ Ｐ明朝"/>
        <family val="1"/>
      </rPr>
      <t>（未熟児を除く）</t>
    </r>
  </si>
  <si>
    <t>加世田</t>
  </si>
  <si>
    <t>指宿</t>
  </si>
  <si>
    <t>平成１６</t>
  </si>
  <si>
    <t>妊娠高血圧症
（妊娠中毒症）</t>
  </si>
  <si>
    <t>（４） 妊娠高血圧症候群等療養援護</t>
  </si>
  <si>
    <t>－</t>
  </si>
  <si>
    <t>人</t>
  </si>
  <si>
    <t>平成16</t>
  </si>
  <si>
    <t>１　検査</t>
  </si>
  <si>
    <t xml:space="preserve"> （１） 先天性代謝異常等検査</t>
  </si>
  <si>
    <t>　先天性代謝異常等検査は，生後４～６（７）日の新生児に血液検査を行い，疾患を早期に発見し，適切な治療を行うことにより障害の発症を未然に防止することを目的とする。</t>
  </si>
  <si>
    <t>ア　先天性代謝異常等検査受検状況の年次推移</t>
  </si>
  <si>
    <t>(ｱ)　昭和60年度～平成20年度</t>
  </si>
  <si>
    <t>　</t>
  </si>
  <si>
    <t>　　  疾 　　病 　　別 　　患 　　児　 　数</t>
  </si>
  <si>
    <t>受検児数　　　</t>
  </si>
  <si>
    <t>ﾌｪﾆｰﾙｹﾄﾝ尿症</t>
  </si>
  <si>
    <t>楓糖尿症</t>
  </si>
  <si>
    <t>ヒスチジン血症</t>
  </si>
  <si>
    <t>ﾎﾓｼｽﾁﾝ
尿症</t>
  </si>
  <si>
    <t>ﾎﾓｼｽﾁﾝ
尿症</t>
  </si>
  <si>
    <t>ｶﾞﾗｸﾄｰｽ
血症</t>
  </si>
  <si>
    <t>ｶﾞﾗｸﾄｰｽ
血症</t>
  </si>
  <si>
    <t>先天性副腎過形成症</t>
  </si>
  <si>
    <t>クレチン症</t>
  </si>
  <si>
    <t>計（人）</t>
  </si>
  <si>
    <t>S60～H４</t>
  </si>
  <si>
    <t>H５～H20</t>
  </si>
  <si>
    <t>患者発見率</t>
  </si>
  <si>
    <t>1/452,800</t>
  </si>
  <si>
    <t>1/226,400</t>
  </si>
  <si>
    <t>1/9,900</t>
  </si>
  <si>
    <t>1/150,900</t>
  </si>
  <si>
    <t>1/34,800</t>
  </si>
  <si>
    <t>1/25,200</t>
  </si>
  <si>
    <t>1/1,300</t>
  </si>
  <si>
    <t>（注）　ヒスチジン血症は，平成４年９月１日より先天性代謝異常等検査対象疾患から除外された。</t>
  </si>
  <si>
    <t>（注）　患者発見率＝疾患別患児数／受検児数（100未満四捨五入）</t>
  </si>
  <si>
    <t>(ｲ)　平成20年度以降</t>
  </si>
  <si>
    <t>疾 　　病 　　別 　　患 　　児　 　数</t>
  </si>
  <si>
    <t>疾 　　病 　　別 　　患 　　児　 　数</t>
  </si>
  <si>
    <t>対象児数</t>
  </si>
  <si>
    <t>ﾎﾓｼｽﾁﾝ
尿症</t>
  </si>
  <si>
    <t>ｶﾞﾗｸﾄｰｽ
血症</t>
  </si>
  <si>
    <t>1/15,500</t>
  </si>
  <si>
    <t>－</t>
  </si>
  <si>
    <t>1/1,300</t>
  </si>
  <si>
    <t>（参考）全国患者発見率</t>
  </si>
  <si>
    <t>1/43,600</t>
  </si>
  <si>
    <t>1/363,600</t>
  </si>
  <si>
    <t>1/272,700</t>
  </si>
  <si>
    <t>1/31,200</t>
  </si>
  <si>
    <t>1/15,800</t>
  </si>
  <si>
    <t>1/1,700</t>
  </si>
  <si>
    <t>（注）患児数は，同年度内において確定診断された者の数である。（初回検査の結果，経過観察となり翌年度以降に確定診断がついた者は除く。）</t>
  </si>
  <si>
    <t>（注）その他：タンデムマス法導入（平成24年10月）により新たに対象となった13疾患</t>
  </si>
  <si>
    <t>　　　　(シトルリン血症１型，アルギニノコハク酸尿症，メチルマロン酸血症，プロピオン酸血症，イソ吉草酸血症，メチルクロトニルグリシン尿症
　　　　ヒドロキシメチルグルタル酸血症（HMG血症)，複合カルボキシラーゼ欠損症,グルタル酸血症１型，中鎖アシルCoA脱水素酵素欠損症（MCAD欠損症）
　　　　極長鎖アシルCoA脱水素酵素欠損症（VLCAD欠損症） ，三頭酵素/長鎖3-ヒドロキシアシルCoA脱水素酵素欠損症（TFP/LCHAD欠損症）
　　　　カルニチンパルミトイルトランスフェラーゼ-1欠損症)</t>
  </si>
  <si>
    <t>イ　保健所別先天性代謝異常等検査受検状況</t>
  </si>
  <si>
    <t>(平成25年度)</t>
  </si>
  <si>
    <t>区分</t>
  </si>
  <si>
    <t>保健所別</t>
  </si>
  <si>
    <t>　計（人）</t>
  </si>
  <si>
    <t>川　薩</t>
  </si>
  <si>
    <t>計（県保健所）</t>
  </si>
  <si>
    <t>鹿児島市</t>
  </si>
  <si>
    <t>計（県）</t>
  </si>
  <si>
    <t>県外からの里帰り</t>
  </si>
  <si>
    <t>総　　計</t>
  </si>
  <si>
    <t xml:space="preserve">    </t>
  </si>
  <si>
    <t xml:space="preserve">  </t>
  </si>
  <si>
    <t xml:space="preserve">   </t>
  </si>
  <si>
    <t>第２章</t>
  </si>
  <si>
    <t>主な母子保健事業実績</t>
  </si>
  <si>
    <t>Ⅰ　</t>
  </si>
  <si>
    <t>県（保健所）で実施している</t>
  </si>
  <si>
    <t>母子保健事業</t>
  </si>
  <si>
    <t>(ｲ) 　相談内容                                                                               　   （平成25年度）</t>
  </si>
  <si>
    <t>　数
 　（件）</t>
  </si>
  <si>
    <t>受検児</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</si>
</sst>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Red]\(0\)"/>
    <numFmt numFmtId="179" formatCode="#,##0_ "/>
    <numFmt numFmtId="180" formatCode="0_ "/>
    <numFmt numFmtId="181" formatCode="\(0\)\ "/>
    <numFmt numFmtId="182" formatCode="0_);\(0\)"/>
    <numFmt numFmtId="183" formatCode="\(#,##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_ ;[Red]\-0\ "/>
  </numFmts>
  <fonts count="67">
    <font>
      <sz val="11"/>
      <name val="ＭＳ Ｐゴシック"/>
      <family val="3"/>
    </font>
    <font>
      <u val="single"/>
      <sz val="11"/>
      <color indexed="12"/>
      <name val="ＭＳ Ｐゴシック"/>
      <family val="3"/>
    </font>
    <font>
      <sz val="12"/>
      <name val="ＭＳ 明朝"/>
      <family val="1"/>
    </font>
    <font>
      <u val="single"/>
      <sz val="11"/>
      <color indexed="36"/>
      <name val="ＭＳ Ｐゴシック"/>
      <family val="3"/>
    </font>
    <font>
      <sz val="14"/>
      <name val="ＭＳ 明朝"/>
      <family val="1"/>
    </font>
    <font>
      <sz val="6"/>
      <name val="ＭＳ 明朝"/>
      <family val="1"/>
    </font>
    <font>
      <sz val="28"/>
      <name val="ＭＳ ゴシック"/>
      <family val="3"/>
    </font>
    <font>
      <sz val="12"/>
      <name val="ＭＳ ゴシック"/>
      <family val="3"/>
    </font>
    <font>
      <b/>
      <sz val="30"/>
      <name val="ＭＳ ゴシック"/>
      <family val="3"/>
    </font>
    <font>
      <sz val="11"/>
      <name val="ＭＳ Ｐ明朝"/>
      <family val="1"/>
    </font>
    <font>
      <sz val="6"/>
      <name val="ＭＳ Ｐゴシック"/>
      <family val="3"/>
    </font>
    <font>
      <sz val="14"/>
      <name val="ＭＳ Ｐ明朝"/>
      <family val="1"/>
    </font>
    <font>
      <sz val="12"/>
      <name val="ＭＳ Ｐ明朝"/>
      <family val="1"/>
    </font>
    <font>
      <sz val="9"/>
      <name val="ＭＳ Ｐ明朝"/>
      <family val="1"/>
    </font>
    <font>
      <sz val="10"/>
      <name val="ＭＳ Ｐ明朝"/>
      <family val="1"/>
    </font>
    <font>
      <sz val="8"/>
      <name val="ＭＳ Ｐ明朝"/>
      <family val="1"/>
    </font>
    <font>
      <b/>
      <sz val="14"/>
      <name val="ＭＳ Ｐ明朝"/>
      <family val="1"/>
    </font>
    <font>
      <sz val="10"/>
      <color indexed="8"/>
      <name val="ＭＳ Ｐ明朝"/>
      <family val="1"/>
    </font>
    <font>
      <b/>
      <sz val="11"/>
      <name val="ＭＳ Ｐ明朝"/>
      <family val="1"/>
    </font>
    <font>
      <b/>
      <u val="single"/>
      <sz val="12"/>
      <name val="ＭＳ Ｐ明朝"/>
      <family val="1"/>
    </font>
    <font>
      <sz val="10"/>
      <name val="ＭＳ 明朝"/>
      <family val="1"/>
    </font>
    <font>
      <sz val="9"/>
      <color indexed="8"/>
      <name val="ＭＳ Ｐ明朝"/>
      <family val="1"/>
    </font>
    <font>
      <sz val="16"/>
      <name val="ＭＳ Ｐ明朝"/>
      <family val="1"/>
    </font>
    <font>
      <sz val="7"/>
      <name val="ＭＳ Ｐ明朝"/>
      <family val="1"/>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8"/>
      <name val="ＭＳ Ｐ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1"/>
      <name val="ＭＳ Ｐ明朝"/>
      <family val="1"/>
    </font>
    <font>
      <sz val="10"/>
      <color theme="1"/>
      <name val="ＭＳ Ｐ明朝"/>
      <family val="1"/>
    </font>
    <font>
      <sz val="12"/>
      <color theme="1"/>
      <name val="ＭＳ Ｐ明朝"/>
      <family val="1"/>
    </font>
    <font>
      <sz val="9"/>
      <color theme="1"/>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medium"/>
      <top style="thin"/>
      <bottom style="double"/>
    </border>
    <border>
      <left style="medium"/>
      <right style="medium"/>
      <top>
        <color indexed="63"/>
      </top>
      <bottom style="hair"/>
    </border>
    <border>
      <left style="medium"/>
      <right style="medium"/>
      <top style="hair"/>
      <bottom style="hair"/>
    </border>
    <border>
      <left style="medium"/>
      <right style="medium"/>
      <top style="hair"/>
      <bottom style="double"/>
    </border>
    <border>
      <left style="medium"/>
      <right style="medium"/>
      <top style="double"/>
      <bottom style="medium"/>
    </border>
    <border>
      <left style="medium"/>
      <right style="medium"/>
      <top style="medium"/>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double"/>
      <right style="thin"/>
      <top style="thin"/>
      <bottom style="thin"/>
    </border>
    <border>
      <left style="double"/>
      <right style="thin"/>
      <top style="thin"/>
      <bottom>
        <color indexed="63"/>
      </bottom>
    </border>
    <border>
      <left style="double"/>
      <right style="thin"/>
      <top>
        <color indexed="63"/>
      </top>
      <bottom style="double"/>
    </border>
    <border>
      <left style="thin"/>
      <right style="thin"/>
      <top style="double"/>
      <bottom style="double"/>
    </border>
    <border>
      <left style="thin"/>
      <right>
        <color indexed="63"/>
      </right>
      <top style="double"/>
      <bottom style="double"/>
    </border>
    <border>
      <left style="double"/>
      <right style="thin"/>
      <top style="double"/>
      <bottom style="double"/>
    </border>
    <border>
      <left style="thin"/>
      <right style="thin"/>
      <top style="double"/>
      <bottom style="thin"/>
    </border>
    <border>
      <left>
        <color indexed="63"/>
      </left>
      <right style="thin"/>
      <top>
        <color indexed="63"/>
      </top>
      <bottom>
        <color indexed="63"/>
      </bottom>
    </border>
    <border>
      <left style="double"/>
      <right style="thin"/>
      <top>
        <color indexed="63"/>
      </top>
      <bottom style="thin"/>
    </border>
    <border>
      <left style="double"/>
      <right style="thin"/>
      <top style="double"/>
      <bottom style="thin"/>
    </border>
    <border>
      <left style="double"/>
      <right style="thin"/>
      <top style="thin"/>
      <bottom style="double"/>
    </border>
    <border>
      <left>
        <color indexed="63"/>
      </left>
      <right style="thin"/>
      <top>
        <color indexed="63"/>
      </top>
      <bottom style="thin"/>
    </border>
    <border>
      <left style="thin"/>
      <right style="medium"/>
      <top style="thin"/>
      <bottom style="thin"/>
    </border>
    <border>
      <left style="medium"/>
      <right style="thin"/>
      <top style="thin"/>
      <bottom style="thin"/>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thin">
        <color indexed="8"/>
      </left>
      <right style="thin"/>
      <top style="thin">
        <color indexed="8"/>
      </top>
      <bottom>
        <color indexed="63"/>
      </bottom>
    </border>
    <border>
      <left>
        <color indexed="63"/>
      </left>
      <right>
        <color indexed="63"/>
      </right>
      <top>
        <color indexed="63"/>
      </top>
      <bottom style="hair"/>
    </border>
    <border>
      <left style="medium"/>
      <right>
        <color indexed="63"/>
      </right>
      <top>
        <color indexed="63"/>
      </top>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color indexed="63"/>
      </left>
      <right>
        <color indexed="63"/>
      </right>
      <top style="hair"/>
      <bottom style="hair"/>
    </border>
    <border>
      <left style="medium"/>
      <right>
        <color indexed="63"/>
      </right>
      <top style="hair"/>
      <bottom style="hair"/>
    </border>
    <border>
      <left style="medium"/>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double"/>
    </border>
    <border>
      <left style="medium"/>
      <right>
        <color indexed="63"/>
      </right>
      <top style="hair"/>
      <bottom style="double"/>
    </border>
    <border>
      <left style="medium"/>
      <right style="thin"/>
      <top style="hair"/>
      <bottom style="double"/>
    </border>
    <border>
      <left style="thin"/>
      <right style="thin"/>
      <top style="hair"/>
      <bottom style="double"/>
    </border>
    <border>
      <left style="thin"/>
      <right>
        <color indexed="63"/>
      </right>
      <top style="hair"/>
      <bottom style="double"/>
    </border>
    <border>
      <left style="medium"/>
      <right>
        <color indexed="63"/>
      </right>
      <top style="double"/>
      <bottom>
        <color indexed="63"/>
      </bottom>
    </border>
    <border>
      <left style="medium"/>
      <right style="medium"/>
      <top style="double"/>
      <bottom>
        <color indexed="63"/>
      </bottom>
    </border>
    <border>
      <left>
        <color indexed="63"/>
      </left>
      <right>
        <color indexed="63"/>
      </right>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color indexed="63"/>
      </right>
      <top>
        <color indexed="63"/>
      </top>
      <bottom style="medium"/>
    </border>
    <border>
      <left style="medium"/>
      <right style="medium"/>
      <top>
        <color indexed="63"/>
      </top>
      <bottom style="medium"/>
    </border>
    <border>
      <left style="thin"/>
      <right style="medium"/>
      <top>
        <color indexed="63"/>
      </top>
      <bottom style="medium"/>
    </border>
    <border diagonalDown="1">
      <left style="thin"/>
      <right style="thin"/>
      <top style="thin"/>
      <bottom style="thin"/>
      <diagonal style="thin"/>
    </border>
    <border>
      <left style="thin"/>
      <right style="thin"/>
      <top style="dotted"/>
      <bottom style="dotted"/>
    </border>
    <border>
      <left style="thin"/>
      <right style="thin"/>
      <top style="thin"/>
      <bottom style="hair"/>
    </border>
    <border>
      <left style="medium"/>
      <right>
        <color indexed="63"/>
      </right>
      <top style="thin"/>
      <bottom style="medium"/>
    </border>
    <border>
      <left style="medium"/>
      <right style="medium"/>
      <top style="thin"/>
      <bottom style="mediu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color indexed="63"/>
      </bottom>
    </border>
    <border>
      <left style="medium"/>
      <right style="thin"/>
      <top>
        <color indexed="63"/>
      </top>
      <bottom style="medium"/>
    </border>
    <border>
      <left>
        <color indexed="63"/>
      </left>
      <right>
        <color indexed="63"/>
      </right>
      <top style="thin"/>
      <bottom style="thin"/>
    </border>
    <border>
      <left style="thin"/>
      <right style="thin"/>
      <top style="thin"/>
      <bottom style="double"/>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medium"/>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medium"/>
      <right style="medium"/>
      <top style="medium"/>
      <bottom>
        <color indexed="63"/>
      </bottom>
    </border>
    <border>
      <left style="medium"/>
      <right style="medium"/>
      <top>
        <color indexed="63"/>
      </top>
      <bottom style="double"/>
    </border>
    <border>
      <left style="medium"/>
      <right>
        <color indexed="63"/>
      </right>
      <top style="medium"/>
      <bottom style="thin"/>
    </border>
    <border diagonalUp="1">
      <left style="medium"/>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thin"/>
      <top style="medium"/>
      <bottom style="double"/>
      <diagonal style="thin"/>
    </border>
    <border>
      <left style="medium"/>
      <right>
        <color indexed="63"/>
      </right>
      <top>
        <color indexed="63"/>
      </top>
      <bottom style="double"/>
    </border>
    <border diagonalDown="1">
      <left style="medium"/>
      <right style="medium"/>
      <top style="medium"/>
      <bottom>
        <color indexed="63"/>
      </bottom>
      <diagonal style="thin"/>
    </border>
    <border diagonalDown="1">
      <left style="medium"/>
      <right style="medium"/>
      <top>
        <color indexed="63"/>
      </top>
      <bottom style="double"/>
      <diagonal style="thin"/>
    </border>
    <border>
      <left>
        <color indexed="63"/>
      </left>
      <right>
        <color indexed="63"/>
      </right>
      <top style="medium"/>
      <bottom>
        <color indexed="63"/>
      </bottom>
    </border>
    <border>
      <left>
        <color indexed="63"/>
      </left>
      <right>
        <color indexed="63"/>
      </right>
      <top>
        <color indexed="63"/>
      </top>
      <bottom style="double"/>
    </border>
    <border diagonalDown="1">
      <left style="thin"/>
      <right>
        <color indexed="63"/>
      </right>
      <top style="thin"/>
      <bottom style="thin"/>
      <diagonal style="thin"/>
    </border>
    <border diagonalDown="1">
      <left>
        <color indexed="63"/>
      </left>
      <right style="thin"/>
      <top style="thin"/>
      <bottom style="thin"/>
      <diagonal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61" fillId="32" borderId="0" applyNumberFormat="0" applyBorder="0" applyAlignment="0" applyProtection="0"/>
  </cellStyleXfs>
  <cellXfs count="730">
    <xf numFmtId="0" fontId="0" fillId="0" borderId="0" xfId="0" applyAlignment="1">
      <alignment/>
    </xf>
    <xf numFmtId="0" fontId="7" fillId="0" borderId="0" xfId="63" applyFont="1">
      <alignment vertical="center"/>
      <protection/>
    </xf>
    <xf numFmtId="0" fontId="7" fillId="0" borderId="0" xfId="63" applyFont="1" applyAlignment="1">
      <alignment horizontal="center" vertical="center"/>
      <protection/>
    </xf>
    <xf numFmtId="0" fontId="9"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38" fontId="12" fillId="0" borderId="0" xfId="49" applyFont="1" applyAlignment="1">
      <alignment vertical="center"/>
    </xf>
    <xf numFmtId="0" fontId="9" fillId="0" borderId="0" xfId="64" applyFont="1" applyAlignment="1">
      <alignment vertical="center"/>
      <protection/>
    </xf>
    <xf numFmtId="38" fontId="11" fillId="0" borderId="0" xfId="49" applyFont="1" applyFill="1" applyBorder="1" applyAlignment="1">
      <alignment vertical="center"/>
    </xf>
    <xf numFmtId="38" fontId="12" fillId="0" borderId="0" xfId="49" applyFont="1" applyFill="1" applyAlignment="1">
      <alignment vertical="center"/>
    </xf>
    <xf numFmtId="38" fontId="12" fillId="0" borderId="0" xfId="49" applyFont="1" applyAlignment="1">
      <alignment/>
    </xf>
    <xf numFmtId="38" fontId="9" fillId="0" borderId="11" xfId="49" applyFont="1" applyFill="1" applyBorder="1" applyAlignment="1">
      <alignment horizontal="centerContinuous" vertical="center"/>
    </xf>
    <xf numFmtId="38" fontId="9" fillId="0" borderId="12" xfId="49" applyFont="1" applyFill="1" applyBorder="1" applyAlignment="1">
      <alignment horizontal="centerContinuous" vertical="center"/>
    </xf>
    <xf numFmtId="38" fontId="9" fillId="0" borderId="13" xfId="49" applyFont="1" applyFill="1" applyBorder="1" applyAlignment="1">
      <alignment horizontal="centerContinuous" vertical="center"/>
    </xf>
    <xf numFmtId="38" fontId="9" fillId="0" borderId="14" xfId="49" applyFont="1" applyFill="1" applyBorder="1" applyAlignment="1">
      <alignment horizontal="center" vertical="center"/>
    </xf>
    <xf numFmtId="38" fontId="9" fillId="0" borderId="15" xfId="49" applyFont="1" applyFill="1" applyBorder="1" applyAlignment="1">
      <alignment horizontal="center" vertical="center"/>
    </xf>
    <xf numFmtId="38" fontId="11" fillId="0" borderId="0" xfId="49" applyFont="1" applyFill="1" applyBorder="1" applyAlignment="1">
      <alignment/>
    </xf>
    <xf numFmtId="0" fontId="14" fillId="0" borderId="0" xfId="64" applyFont="1" applyAlignment="1">
      <alignment vertical="center"/>
      <protection/>
    </xf>
    <xf numFmtId="0" fontId="9" fillId="0" borderId="0" xfId="0" applyFont="1" applyAlignment="1">
      <alignment vertical="center"/>
    </xf>
    <xf numFmtId="0" fontId="9" fillId="0" borderId="0" xfId="0" applyFont="1" applyAlignment="1">
      <alignment/>
    </xf>
    <xf numFmtId="0" fontId="9" fillId="0" borderId="0" xfId="0" applyFont="1" applyAlignment="1">
      <alignment vertical="center" shrinkToFit="1"/>
    </xf>
    <xf numFmtId="0" fontId="12" fillId="0" borderId="0" xfId="0" applyFont="1" applyAlignment="1">
      <alignment vertical="center"/>
    </xf>
    <xf numFmtId="0" fontId="9" fillId="0" borderId="16" xfId="0" applyFont="1" applyFill="1" applyBorder="1" applyAlignment="1">
      <alignment vertical="center" shrinkToFit="1"/>
    </xf>
    <xf numFmtId="0" fontId="9" fillId="0" borderId="17" xfId="0" applyFont="1" applyFill="1" applyBorder="1" applyAlignment="1">
      <alignment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0" xfId="0" applyFont="1" applyFill="1" applyBorder="1" applyAlignment="1">
      <alignment vertical="center" shrinkToFit="1"/>
    </xf>
    <xf numFmtId="0" fontId="9" fillId="0" borderId="21" xfId="0" applyFont="1" applyFill="1" applyBorder="1" applyAlignment="1">
      <alignment vertical="center" shrinkToFit="1"/>
    </xf>
    <xf numFmtId="0" fontId="13" fillId="0" borderId="0" xfId="0" applyFont="1" applyAlignment="1">
      <alignment vertical="center"/>
    </xf>
    <xf numFmtId="0" fontId="9" fillId="0" borderId="18" xfId="0" applyFont="1" applyFill="1" applyBorder="1" applyAlignment="1">
      <alignment horizontal="center" vertical="center" wrapText="1" shrinkToFit="1"/>
    </xf>
    <xf numFmtId="0" fontId="15" fillId="0" borderId="0" xfId="0" applyFont="1" applyAlignment="1">
      <alignment vertical="center"/>
    </xf>
    <xf numFmtId="0" fontId="13" fillId="0" borderId="0" xfId="0" applyFont="1" applyAlignment="1">
      <alignment vertical="top" wrapText="1"/>
    </xf>
    <xf numFmtId="0" fontId="9" fillId="0" borderId="0" xfId="0" applyFont="1" applyFill="1" applyBorder="1" applyAlignment="1">
      <alignment vertical="center"/>
    </xf>
    <xf numFmtId="0" fontId="16" fillId="0" borderId="0" xfId="0" applyFont="1" applyFill="1" applyAlignment="1">
      <alignment vertical="center"/>
    </xf>
    <xf numFmtId="0" fontId="14" fillId="0" borderId="0" xfId="0" applyFont="1" applyFill="1" applyAlignment="1">
      <alignment vertical="center" wrapText="1"/>
    </xf>
    <xf numFmtId="0" fontId="14" fillId="0" borderId="0" xfId="0" applyFont="1" applyAlignment="1">
      <alignment vertical="center" wrapText="1"/>
    </xf>
    <xf numFmtId="0" fontId="9" fillId="0" borderId="0" xfId="0" applyFont="1" applyFill="1" applyAlignment="1">
      <alignment/>
    </xf>
    <xf numFmtId="0" fontId="9" fillId="0" borderId="0" xfId="67" applyFont="1" applyBorder="1">
      <alignment vertical="center"/>
      <protection/>
    </xf>
    <xf numFmtId="0" fontId="9" fillId="0" borderId="0" xfId="67" applyFont="1">
      <alignment vertical="center"/>
      <protection/>
    </xf>
    <xf numFmtId="179" fontId="9" fillId="0" borderId="0" xfId="67" applyNumberFormat="1" applyFont="1">
      <alignment vertical="center"/>
      <protection/>
    </xf>
    <xf numFmtId="0" fontId="11" fillId="0" borderId="0" xfId="0" applyFont="1" applyBorder="1" applyAlignment="1">
      <alignment vertical="center"/>
    </xf>
    <xf numFmtId="0" fontId="9" fillId="0" borderId="22" xfId="0" applyFont="1" applyBorder="1" applyAlignment="1">
      <alignment vertical="center"/>
    </xf>
    <xf numFmtId="0" fontId="11" fillId="0" borderId="22" xfId="0" applyFont="1" applyBorder="1" applyAlignment="1">
      <alignment vertical="center"/>
    </xf>
    <xf numFmtId="0" fontId="14" fillId="0" borderId="22" xfId="0" applyFont="1" applyBorder="1" applyAlignment="1">
      <alignment horizontal="right" vertical="center"/>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Fill="1" applyBorder="1" applyAlignment="1">
      <alignment horizontal="center" vertical="center"/>
    </xf>
    <xf numFmtId="0" fontId="14" fillId="0" borderId="27" xfId="0" applyFont="1" applyBorder="1" applyAlignment="1">
      <alignment horizontal="distributed" vertical="center" indent="1"/>
    </xf>
    <xf numFmtId="0" fontId="14" fillId="0" borderId="28" xfId="0" applyFont="1" applyBorder="1" applyAlignment="1">
      <alignment horizontal="distributed" vertical="center" indent="1"/>
    </xf>
    <xf numFmtId="0" fontId="17" fillId="0" borderId="28"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0" xfId="0" applyFont="1" applyFill="1" applyAlignment="1">
      <alignment horizontal="left" vertical="center" wrapText="1" indent="2"/>
    </xf>
    <xf numFmtId="38" fontId="14" fillId="0" borderId="0" xfId="49" applyFont="1" applyAlignment="1">
      <alignment/>
    </xf>
    <xf numFmtId="0" fontId="14" fillId="0" borderId="0" xfId="0" applyFont="1" applyFill="1" applyBorder="1" applyAlignment="1">
      <alignment horizontal="right" vertical="center"/>
    </xf>
    <xf numFmtId="0" fontId="14" fillId="0" borderId="0" xfId="0" applyFont="1" applyBorder="1" applyAlignment="1">
      <alignment vertical="center"/>
    </xf>
    <xf numFmtId="0" fontId="14" fillId="0" borderId="0" xfId="0" applyFont="1" applyFill="1" applyAlignment="1">
      <alignment horizontal="left" vertical="center" wrapText="1" indent="1"/>
    </xf>
    <xf numFmtId="181" fontId="14" fillId="0" borderId="20" xfId="0" applyNumberFormat="1" applyFont="1" applyFill="1" applyBorder="1" applyAlignment="1">
      <alignment vertical="center" wrapText="1" shrinkToFit="1"/>
    </xf>
    <xf numFmtId="180" fontId="14" fillId="0" borderId="16" xfId="0" applyNumberFormat="1" applyFont="1" applyFill="1" applyBorder="1" applyAlignment="1">
      <alignment vertical="center"/>
    </xf>
    <xf numFmtId="0" fontId="13" fillId="0" borderId="0" xfId="0" applyFont="1" applyAlignment="1">
      <alignment/>
    </xf>
    <xf numFmtId="180" fontId="9" fillId="0" borderId="0" xfId="0" applyNumberFormat="1" applyFont="1" applyFill="1" applyBorder="1" applyAlignment="1">
      <alignment vertical="center"/>
    </xf>
    <xf numFmtId="0" fontId="9" fillId="0" borderId="16" xfId="0" applyFont="1" applyFill="1" applyBorder="1" applyAlignment="1">
      <alignment horizontal="center" vertical="center" shrinkToFit="1"/>
    </xf>
    <xf numFmtId="0" fontId="9" fillId="0" borderId="0" xfId="0" applyFont="1" applyAlignment="1">
      <alignment vertical="center" wrapText="1"/>
    </xf>
    <xf numFmtId="0" fontId="14" fillId="0" borderId="0" xfId="67" applyFont="1" applyBorder="1" applyAlignment="1">
      <alignment vertical="center" wrapText="1"/>
      <protection/>
    </xf>
    <xf numFmtId="177" fontId="14" fillId="0" borderId="16" xfId="0" applyNumberFormat="1" applyFont="1" applyFill="1" applyBorder="1" applyAlignment="1">
      <alignment vertical="center" shrinkToFit="1"/>
    </xf>
    <xf numFmtId="183" fontId="14" fillId="0" borderId="20" xfId="0" applyNumberFormat="1" applyFont="1" applyFill="1" applyBorder="1" applyAlignment="1">
      <alignment vertical="center" shrinkToFit="1"/>
    </xf>
    <xf numFmtId="0" fontId="14" fillId="0" borderId="16" xfId="0" applyFont="1" applyFill="1" applyBorder="1" applyAlignment="1">
      <alignment horizontal="right" vertical="center" shrinkToFit="1"/>
    </xf>
    <xf numFmtId="179" fontId="14" fillId="0" borderId="18" xfId="0" applyNumberFormat="1" applyFont="1" applyFill="1" applyBorder="1" applyAlignment="1">
      <alignment horizontal="right" vertical="center" shrinkToFit="1"/>
    </xf>
    <xf numFmtId="183" fontId="14" fillId="0" borderId="20" xfId="0" applyNumberFormat="1" applyFont="1" applyFill="1" applyBorder="1" applyAlignment="1">
      <alignment horizontal="right" vertical="center" shrinkToFit="1"/>
    </xf>
    <xf numFmtId="38" fontId="12" fillId="0" borderId="0" xfId="49" applyFont="1" applyBorder="1" applyAlignment="1">
      <alignment vertical="center"/>
    </xf>
    <xf numFmtId="38" fontId="12" fillId="33" borderId="0" xfId="49" applyFont="1" applyFill="1" applyBorder="1" applyAlignment="1">
      <alignment vertical="center" shrinkToFit="1"/>
    </xf>
    <xf numFmtId="0" fontId="18" fillId="0" borderId="0" xfId="0" applyFont="1" applyAlignment="1">
      <alignment vertical="center"/>
    </xf>
    <xf numFmtId="0" fontId="62" fillId="0" borderId="0" xfId="0" applyFont="1" applyAlignment="1">
      <alignment vertical="center"/>
    </xf>
    <xf numFmtId="0" fontId="62" fillId="0" borderId="0" xfId="0" applyFont="1" applyAlignment="1">
      <alignment vertical="center" wrapText="1"/>
    </xf>
    <xf numFmtId="0" fontId="14" fillId="0" borderId="32" xfId="0" applyFont="1" applyFill="1" applyBorder="1" applyAlignment="1">
      <alignment horizontal="center" vertical="center"/>
    </xf>
    <xf numFmtId="0" fontId="15" fillId="0" borderId="33" xfId="0" applyFont="1" applyFill="1" applyBorder="1" applyAlignment="1">
      <alignment vertical="center"/>
    </xf>
    <xf numFmtId="180" fontId="12" fillId="0" borderId="34" xfId="0" applyNumberFormat="1" applyFont="1" applyFill="1" applyBorder="1" applyAlignment="1">
      <alignment horizontal="center" vertical="center"/>
    </xf>
    <xf numFmtId="180" fontId="12" fillId="0" borderId="35" xfId="0" applyNumberFormat="1" applyFont="1" applyFill="1" applyBorder="1" applyAlignment="1">
      <alignment horizontal="center" vertical="center"/>
    </xf>
    <xf numFmtId="0" fontId="9" fillId="0" borderId="0" xfId="0" applyFont="1" applyFill="1" applyAlignment="1">
      <alignment vertical="center" shrinkToFit="1"/>
    </xf>
    <xf numFmtId="0" fontId="13" fillId="0" borderId="0" xfId="0" applyFont="1" applyFill="1" applyAlignment="1">
      <alignment vertical="center" shrinkToFit="1"/>
    </xf>
    <xf numFmtId="0" fontId="14" fillId="0" borderId="32" xfId="0" applyFont="1" applyFill="1" applyBorder="1" applyAlignment="1">
      <alignment vertical="center"/>
    </xf>
    <xf numFmtId="0" fontId="9" fillId="0" borderId="16" xfId="0" applyFont="1" applyFill="1" applyBorder="1" applyAlignment="1">
      <alignment horizontal="right" vertical="center"/>
    </xf>
    <xf numFmtId="0" fontId="9" fillId="0" borderId="16" xfId="0" applyFont="1" applyFill="1" applyBorder="1" applyAlignment="1">
      <alignment horizontal="center" vertical="center" wrapText="1" shrinkToFit="1"/>
    </xf>
    <xf numFmtId="0" fontId="9" fillId="0" borderId="18" xfId="0" applyFont="1" applyFill="1" applyBorder="1" applyAlignment="1">
      <alignment vertical="center"/>
    </xf>
    <xf numFmtId="0" fontId="14" fillId="0" borderId="20" xfId="0" applyFont="1" applyFill="1" applyBorder="1" applyAlignment="1">
      <alignment vertical="center"/>
    </xf>
    <xf numFmtId="0" fontId="15" fillId="0" borderId="0" xfId="0" applyFont="1" applyFill="1" applyAlignment="1">
      <alignment vertical="center" shrinkToFit="1"/>
    </xf>
    <xf numFmtId="0" fontId="9" fillId="0" borderId="20" xfId="0" applyFont="1" applyFill="1" applyBorder="1" applyAlignment="1">
      <alignment vertical="center"/>
    </xf>
    <xf numFmtId="177" fontId="14" fillId="0" borderId="16" xfId="0" applyNumberFormat="1" applyFont="1" applyFill="1" applyBorder="1" applyAlignment="1">
      <alignment vertical="center"/>
    </xf>
    <xf numFmtId="183" fontId="14" fillId="0" borderId="20" xfId="0" applyNumberFormat="1" applyFont="1" applyFill="1" applyBorder="1" applyAlignment="1">
      <alignment vertical="center"/>
    </xf>
    <xf numFmtId="183" fontId="14" fillId="0" borderId="18" xfId="0" applyNumberFormat="1" applyFont="1" applyFill="1" applyBorder="1" applyAlignment="1">
      <alignment vertical="center"/>
    </xf>
    <xf numFmtId="177" fontId="14" fillId="0" borderId="16" xfId="0" applyNumberFormat="1" applyFont="1" applyFill="1" applyBorder="1" applyAlignment="1">
      <alignment horizontal="right" vertical="center" shrinkToFit="1"/>
    </xf>
    <xf numFmtId="0" fontId="13" fillId="0" borderId="32" xfId="0" applyFont="1" applyFill="1" applyBorder="1" applyAlignment="1">
      <alignment vertical="center"/>
    </xf>
    <xf numFmtId="0" fontId="13" fillId="0" borderId="0" xfId="0" applyFont="1" applyFill="1" applyAlignment="1">
      <alignment horizontal="right" vertical="center"/>
    </xf>
    <xf numFmtId="0" fontId="14" fillId="0" borderId="18" xfId="0" applyFont="1" applyFill="1" applyBorder="1" applyAlignment="1">
      <alignment vertical="center" shrinkToFit="1"/>
    </xf>
    <xf numFmtId="0" fontId="14" fillId="0" borderId="16" xfId="0" applyFont="1" applyFill="1" applyBorder="1" applyAlignment="1">
      <alignment vertical="center" shrinkToFit="1"/>
    </xf>
    <xf numFmtId="179" fontId="14" fillId="0" borderId="16" xfId="0" applyNumberFormat="1" applyFont="1" applyFill="1" applyBorder="1" applyAlignment="1">
      <alignment vertical="center" shrinkToFit="1"/>
    </xf>
    <xf numFmtId="179" fontId="14" fillId="0" borderId="20" xfId="0" applyNumberFormat="1" applyFont="1" applyFill="1" applyBorder="1" applyAlignment="1">
      <alignment vertical="center" shrinkToFit="1"/>
    </xf>
    <xf numFmtId="0" fontId="13" fillId="0" borderId="0" xfId="0" applyFont="1" applyFill="1" applyAlignment="1">
      <alignment vertical="top"/>
    </xf>
    <xf numFmtId="180" fontId="12" fillId="0" borderId="34" xfId="0" applyNumberFormat="1" applyFont="1" applyFill="1" applyBorder="1" applyAlignment="1" quotePrefix="1">
      <alignment horizontal="center" vertical="center"/>
    </xf>
    <xf numFmtId="0" fontId="13" fillId="0" borderId="0" xfId="0" applyFont="1" applyFill="1" applyAlignment="1">
      <alignment/>
    </xf>
    <xf numFmtId="0" fontId="0" fillId="0" borderId="20" xfId="0" applyFont="1" applyFill="1" applyBorder="1" applyAlignment="1">
      <alignment vertical="center" shrinkToFit="1"/>
    </xf>
    <xf numFmtId="0" fontId="0" fillId="0" borderId="35" xfId="0" applyFont="1" applyFill="1" applyBorder="1" applyAlignment="1">
      <alignment horizontal="center" vertical="center"/>
    </xf>
    <xf numFmtId="177" fontId="9" fillId="0" borderId="0" xfId="67" applyNumberFormat="1" applyFont="1">
      <alignment vertical="center"/>
      <protection/>
    </xf>
    <xf numFmtId="0" fontId="14" fillId="0" borderId="0" xfId="0" applyFont="1" applyFill="1" applyBorder="1" applyAlignment="1">
      <alignment horizontal="center" vertical="center"/>
    </xf>
    <xf numFmtId="0" fontId="63" fillId="0" borderId="0" xfId="0" applyFont="1" applyFill="1" applyAlignment="1">
      <alignment/>
    </xf>
    <xf numFmtId="0" fontId="63" fillId="0" borderId="0" xfId="0" applyFont="1" applyFill="1" applyBorder="1" applyAlignment="1">
      <alignment/>
    </xf>
    <xf numFmtId="0" fontId="12" fillId="0" borderId="0" xfId="64" applyFont="1" applyFill="1" applyAlignment="1">
      <alignment vertical="center"/>
      <protection/>
    </xf>
    <xf numFmtId="0" fontId="9" fillId="0" borderId="0" xfId="64" applyFont="1" applyFill="1" applyAlignment="1">
      <alignment vertical="center"/>
      <protection/>
    </xf>
    <xf numFmtId="0" fontId="9" fillId="0" borderId="0" xfId="64" applyFont="1" applyFill="1" applyBorder="1" applyAlignment="1">
      <alignment vertical="center"/>
      <protection/>
    </xf>
    <xf numFmtId="0" fontId="14" fillId="0" borderId="0" xfId="64" applyFont="1" applyFill="1" applyBorder="1" applyAlignment="1">
      <alignment vertical="center"/>
      <protection/>
    </xf>
    <xf numFmtId="180" fontId="64" fillId="0" borderId="10" xfId="0" applyNumberFormat="1" applyFont="1" applyFill="1" applyBorder="1" applyAlignment="1">
      <alignment vertical="center" shrinkToFit="1"/>
    </xf>
    <xf numFmtId="0" fontId="9" fillId="0" borderId="0" xfId="0" applyFont="1" applyFill="1" applyBorder="1" applyAlignment="1">
      <alignment horizontal="center" vertical="center"/>
    </xf>
    <xf numFmtId="38" fontId="12" fillId="0" borderId="0" xfId="49" applyFont="1" applyFill="1" applyAlignment="1">
      <alignment/>
    </xf>
    <xf numFmtId="38" fontId="12" fillId="0" borderId="0" xfId="49" applyFont="1" applyFill="1" applyAlignment="1">
      <alignment/>
    </xf>
    <xf numFmtId="38" fontId="64" fillId="0" borderId="0" xfId="49" applyFont="1" applyFill="1" applyAlignment="1">
      <alignment/>
    </xf>
    <xf numFmtId="38" fontId="14" fillId="0" borderId="0" xfId="49" applyFont="1" applyFill="1" applyAlignment="1">
      <alignment/>
    </xf>
    <xf numFmtId="0" fontId="64" fillId="0" borderId="0" xfId="0" applyFont="1" applyFill="1" applyBorder="1" applyAlignment="1">
      <alignment horizontal="center" vertical="center" wrapText="1"/>
    </xf>
    <xf numFmtId="0" fontId="64" fillId="0" borderId="0" xfId="0" applyFont="1" applyFill="1" applyBorder="1" applyAlignment="1">
      <alignment/>
    </xf>
    <xf numFmtId="0" fontId="14" fillId="0" borderId="0" xfId="0" applyFont="1" applyFill="1" applyAlignment="1">
      <alignment/>
    </xf>
    <xf numFmtId="38" fontId="65" fillId="0" borderId="0" xfId="49" applyFont="1" applyFill="1" applyAlignment="1">
      <alignment/>
    </xf>
    <xf numFmtId="38" fontId="9" fillId="0" borderId="0" xfId="49" applyFont="1" applyFill="1" applyBorder="1" applyAlignment="1">
      <alignment vertical="center"/>
    </xf>
    <xf numFmtId="38" fontId="65" fillId="0" borderId="15" xfId="49" applyFont="1" applyFill="1" applyBorder="1" applyAlignment="1">
      <alignment vertical="center" shrinkToFit="1"/>
    </xf>
    <xf numFmtId="38" fontId="65" fillId="0" borderId="14" xfId="49" applyFont="1" applyFill="1" applyBorder="1" applyAlignment="1">
      <alignment vertical="center" shrinkToFit="1"/>
    </xf>
    <xf numFmtId="38" fontId="65" fillId="0" borderId="10" xfId="49" applyFont="1" applyFill="1" applyBorder="1" applyAlignment="1">
      <alignment vertical="center" shrinkToFit="1"/>
    </xf>
    <xf numFmtId="38" fontId="12" fillId="0" borderId="36" xfId="49" applyFont="1" applyFill="1" applyBorder="1" applyAlignment="1">
      <alignment vertical="center" shrinkToFit="1"/>
    </xf>
    <xf numFmtId="38" fontId="65" fillId="0" borderId="37" xfId="49" applyFont="1" applyFill="1" applyBorder="1" applyAlignment="1">
      <alignment vertical="center" shrinkToFit="1"/>
    </xf>
    <xf numFmtId="0" fontId="9" fillId="0" borderId="0" xfId="67" applyFont="1" applyFill="1" applyBorder="1">
      <alignment vertical="center"/>
      <protection/>
    </xf>
    <xf numFmtId="0" fontId="9" fillId="0" borderId="0" xfId="67" applyFont="1" applyFill="1">
      <alignment vertical="center"/>
      <protection/>
    </xf>
    <xf numFmtId="179" fontId="9" fillId="0" borderId="10" xfId="67" applyNumberFormat="1" applyFont="1" applyFill="1" applyBorder="1" applyAlignment="1">
      <alignment vertical="center" shrinkToFit="1"/>
      <protection/>
    </xf>
    <xf numFmtId="179" fontId="9" fillId="0" borderId="34" xfId="67" applyNumberFormat="1" applyFont="1" applyFill="1" applyBorder="1" applyAlignment="1">
      <alignment vertical="center" shrinkToFit="1"/>
      <protection/>
    </xf>
    <xf numFmtId="179" fontId="9" fillId="0" borderId="38" xfId="67" applyNumberFormat="1" applyFont="1" applyFill="1" applyBorder="1" applyAlignment="1">
      <alignment vertical="center" shrinkToFit="1"/>
      <protection/>
    </xf>
    <xf numFmtId="179" fontId="9" fillId="0" borderId="16" xfId="67" applyNumberFormat="1" applyFont="1" applyFill="1" applyBorder="1" applyAlignment="1">
      <alignment vertical="center" shrinkToFit="1"/>
      <protection/>
    </xf>
    <xf numFmtId="179" fontId="9" fillId="0" borderId="17" xfId="67" applyNumberFormat="1" applyFont="1" applyFill="1" applyBorder="1" applyAlignment="1">
      <alignment vertical="center" shrinkToFit="1"/>
      <protection/>
    </xf>
    <xf numFmtId="179" fontId="9" fillId="0" borderId="39" xfId="67" applyNumberFormat="1" applyFont="1" applyFill="1" applyBorder="1" applyAlignment="1">
      <alignment vertical="center" shrinkToFit="1"/>
      <protection/>
    </xf>
    <xf numFmtId="179" fontId="9" fillId="0" borderId="24" xfId="67" applyNumberFormat="1" applyFont="1" applyFill="1" applyBorder="1" applyAlignment="1">
      <alignment horizontal="right" vertical="center" shrinkToFit="1"/>
      <protection/>
    </xf>
    <xf numFmtId="179" fontId="9" fillId="0" borderId="25" xfId="67" applyNumberFormat="1" applyFont="1" applyFill="1" applyBorder="1" applyAlignment="1">
      <alignment horizontal="right" vertical="center" shrinkToFit="1"/>
      <protection/>
    </xf>
    <xf numFmtId="179" fontId="9" fillId="0" borderId="40" xfId="67" applyNumberFormat="1" applyFont="1" applyFill="1" applyBorder="1" applyAlignment="1">
      <alignment horizontal="right" vertical="center" shrinkToFit="1"/>
      <protection/>
    </xf>
    <xf numFmtId="179" fontId="9" fillId="0" borderId="41" xfId="67" applyNumberFormat="1" applyFont="1" applyFill="1" applyBorder="1" applyAlignment="1">
      <alignment vertical="center" shrinkToFit="1"/>
      <protection/>
    </xf>
    <xf numFmtId="179" fontId="9" fillId="0" borderId="42" xfId="67" applyNumberFormat="1" applyFont="1" applyFill="1" applyBorder="1" applyAlignment="1">
      <alignment vertical="center" shrinkToFit="1"/>
      <protection/>
    </xf>
    <xf numFmtId="179" fontId="9" fillId="0" borderId="43" xfId="67" applyNumberFormat="1" applyFont="1" applyFill="1" applyBorder="1" applyAlignment="1">
      <alignment vertical="center" shrinkToFit="1"/>
      <protection/>
    </xf>
    <xf numFmtId="179" fontId="9" fillId="0" borderId="20" xfId="67" applyNumberFormat="1" applyFont="1" applyFill="1" applyBorder="1" applyAlignment="1">
      <alignment vertical="center" shrinkToFit="1"/>
      <protection/>
    </xf>
    <xf numFmtId="179" fontId="9" fillId="0" borderId="21" xfId="67" applyNumberFormat="1" applyFont="1" applyFill="1" applyBorder="1" applyAlignment="1">
      <alignment vertical="center" shrinkToFit="1"/>
      <protection/>
    </xf>
    <xf numFmtId="179" fontId="9" fillId="0" borderId="44" xfId="67" applyNumberFormat="1" applyFont="1" applyFill="1" applyBorder="1" applyAlignment="1">
      <alignment vertical="center" shrinkToFit="1"/>
      <protection/>
    </xf>
    <xf numFmtId="0" fontId="14" fillId="0" borderId="19" xfId="67" applyFont="1" applyFill="1" applyBorder="1" applyAlignment="1">
      <alignment vertical="center"/>
      <protection/>
    </xf>
    <xf numFmtId="0" fontId="14" fillId="0" borderId="0" xfId="67" applyFont="1" applyFill="1" applyBorder="1" applyAlignment="1">
      <alignment vertical="center"/>
      <protection/>
    </xf>
    <xf numFmtId="0" fontId="14" fillId="0" borderId="45" xfId="67" applyFont="1" applyFill="1" applyBorder="1" applyAlignment="1">
      <alignment vertical="center"/>
      <protection/>
    </xf>
    <xf numFmtId="177" fontId="9" fillId="0" borderId="38" xfId="67" applyNumberFormat="1" applyFont="1" applyFill="1" applyBorder="1" applyAlignment="1">
      <alignment vertical="center" shrinkToFit="1"/>
      <protection/>
    </xf>
    <xf numFmtId="177" fontId="9" fillId="0" borderId="10" xfId="67" applyNumberFormat="1" applyFont="1" applyFill="1" applyBorder="1" applyAlignment="1">
      <alignment vertical="center" shrinkToFit="1"/>
      <protection/>
    </xf>
    <xf numFmtId="177" fontId="9" fillId="0" borderId="16" xfId="67" applyNumberFormat="1" applyFont="1" applyFill="1" applyBorder="1" applyAlignment="1">
      <alignment vertical="center" shrinkToFit="1"/>
      <protection/>
    </xf>
    <xf numFmtId="179" fontId="9" fillId="0" borderId="18" xfId="67" applyNumberFormat="1" applyFont="1" applyFill="1" applyBorder="1" applyAlignment="1">
      <alignment horizontal="right" vertical="center" shrinkToFit="1"/>
      <protection/>
    </xf>
    <xf numFmtId="179" fontId="9" fillId="0" borderId="19" xfId="67" applyNumberFormat="1" applyFont="1" applyFill="1" applyBorder="1" applyAlignment="1">
      <alignment horizontal="right" vertical="center" shrinkToFit="1"/>
      <protection/>
    </xf>
    <xf numFmtId="177" fontId="9" fillId="0" borderId="43" xfId="67" applyNumberFormat="1" applyFont="1" applyFill="1" applyBorder="1" applyAlignment="1">
      <alignment vertical="center" shrinkToFit="1"/>
      <protection/>
    </xf>
    <xf numFmtId="177" fontId="9" fillId="0" borderId="41" xfId="67" applyNumberFormat="1" applyFont="1" applyFill="1" applyBorder="1" applyAlignment="1">
      <alignment vertical="center" shrinkToFit="1"/>
      <protection/>
    </xf>
    <xf numFmtId="177" fontId="9" fillId="0" borderId="46" xfId="67" applyNumberFormat="1" applyFont="1" applyFill="1" applyBorder="1" applyAlignment="1">
      <alignment vertical="center" shrinkToFit="1"/>
      <protection/>
    </xf>
    <xf numFmtId="177" fontId="9" fillId="0" borderId="20" xfId="67" applyNumberFormat="1" applyFont="1" applyFill="1" applyBorder="1" applyAlignment="1">
      <alignment vertical="center" shrinkToFit="1"/>
      <protection/>
    </xf>
    <xf numFmtId="179" fontId="9" fillId="0" borderId="18" xfId="67" applyNumberFormat="1" applyFont="1" applyFill="1" applyBorder="1" applyAlignment="1">
      <alignment vertical="center" shrinkToFit="1"/>
      <protection/>
    </xf>
    <xf numFmtId="0" fontId="14" fillId="0" borderId="32" xfId="64" applyFont="1" applyFill="1" applyBorder="1" applyAlignment="1">
      <alignment vertical="center"/>
      <protection/>
    </xf>
    <xf numFmtId="180" fontId="64" fillId="34" borderId="10" xfId="0" applyNumberFormat="1" applyFont="1" applyFill="1" applyBorder="1" applyAlignment="1">
      <alignment vertical="center" shrinkToFit="1"/>
    </xf>
    <xf numFmtId="0" fontId="14" fillId="34" borderId="0" xfId="64" applyFont="1" applyFill="1" applyAlignment="1">
      <alignment vertical="center"/>
      <protection/>
    </xf>
    <xf numFmtId="180" fontId="14" fillId="34" borderId="10" xfId="64" applyNumberFormat="1" applyFont="1" applyFill="1" applyBorder="1" applyAlignment="1">
      <alignment vertical="center"/>
      <protection/>
    </xf>
    <xf numFmtId="38" fontId="12" fillId="0" borderId="0" xfId="49" applyFont="1" applyFill="1" applyBorder="1" applyAlignment="1">
      <alignment vertical="center"/>
    </xf>
    <xf numFmtId="38" fontId="65" fillId="34" borderId="15" xfId="49" applyFont="1" applyFill="1" applyBorder="1" applyAlignment="1">
      <alignment vertical="center" shrinkToFit="1"/>
    </xf>
    <xf numFmtId="177" fontId="9" fillId="0" borderId="21" xfId="67" applyNumberFormat="1" applyFont="1" applyFill="1" applyBorder="1" applyAlignment="1">
      <alignment vertical="center" shrinkToFit="1"/>
      <protection/>
    </xf>
    <xf numFmtId="179" fontId="9" fillId="0" borderId="47" xfId="67" applyNumberFormat="1" applyFont="1" applyFill="1" applyBorder="1" applyAlignment="1">
      <alignment vertical="center" shrinkToFit="1"/>
      <protection/>
    </xf>
    <xf numFmtId="0" fontId="14" fillId="0" borderId="0" xfId="0" applyFont="1" applyFill="1" applyAlignment="1">
      <alignment horizontal="left" vertical="center" wrapText="1"/>
    </xf>
    <xf numFmtId="0" fontId="12" fillId="0" borderId="0" xfId="0" applyFont="1" applyFill="1" applyAlignment="1">
      <alignment vertical="center"/>
    </xf>
    <xf numFmtId="177" fontId="9" fillId="0" borderId="48" xfId="67" applyNumberFormat="1" applyFont="1" applyFill="1" applyBorder="1" applyAlignment="1">
      <alignment vertical="center" shrinkToFit="1"/>
      <protection/>
    </xf>
    <xf numFmtId="177" fontId="9" fillId="0" borderId="34" xfId="67" applyNumberFormat="1" applyFont="1" applyFill="1" applyBorder="1" applyAlignment="1">
      <alignment vertical="center" shrinkToFit="1"/>
      <protection/>
    </xf>
    <xf numFmtId="177" fontId="9" fillId="0" borderId="42" xfId="67" applyNumberFormat="1" applyFont="1" applyFill="1" applyBorder="1" applyAlignment="1">
      <alignment vertical="center" shrinkToFit="1"/>
      <protection/>
    </xf>
    <xf numFmtId="177" fontId="9" fillId="0" borderId="0" xfId="67" applyNumberFormat="1" applyFont="1" applyFill="1">
      <alignment vertical="center"/>
      <protection/>
    </xf>
    <xf numFmtId="0" fontId="13" fillId="0" borderId="10" xfId="64" applyFont="1" applyFill="1" applyBorder="1" applyAlignment="1">
      <alignment horizontal="center" vertical="center" textRotation="255"/>
      <protection/>
    </xf>
    <xf numFmtId="0" fontId="13" fillId="0" borderId="10" xfId="64" applyFont="1" applyFill="1" applyBorder="1" applyAlignment="1">
      <alignment horizontal="distributed" vertical="center"/>
      <protection/>
    </xf>
    <xf numFmtId="180" fontId="9" fillId="0" borderId="0" xfId="64" applyNumberFormat="1" applyFont="1" applyFill="1" applyAlignment="1">
      <alignment vertical="center"/>
      <protection/>
    </xf>
    <xf numFmtId="0" fontId="14" fillId="0" borderId="10" xfId="64" applyFont="1" applyFill="1" applyBorder="1" applyAlignment="1">
      <alignment horizontal="distributed" vertical="center"/>
      <protection/>
    </xf>
    <xf numFmtId="0" fontId="15" fillId="0" borderId="0" xfId="64" applyFont="1" applyFill="1" applyAlignment="1">
      <alignment vertical="center"/>
      <protection/>
    </xf>
    <xf numFmtId="0" fontId="15" fillId="0" borderId="0" xfId="64" applyFont="1" applyAlignment="1">
      <alignment vertical="center"/>
      <protection/>
    </xf>
    <xf numFmtId="0" fontId="14" fillId="0" borderId="0" xfId="64" applyFont="1" applyFill="1" applyBorder="1" applyAlignment="1">
      <alignment horizontal="left" vertical="center"/>
      <protection/>
    </xf>
    <xf numFmtId="0" fontId="12" fillId="0" borderId="0" xfId="64" applyFont="1" applyFill="1" applyBorder="1" applyAlignment="1">
      <alignment vertical="center"/>
      <protection/>
    </xf>
    <xf numFmtId="0" fontId="19" fillId="0" borderId="0" xfId="64" applyFont="1" applyFill="1" applyBorder="1" applyAlignment="1">
      <alignment horizontal="left" vertical="center"/>
      <protection/>
    </xf>
    <xf numFmtId="0" fontId="13" fillId="0" borderId="0" xfId="64" applyFont="1" applyFill="1" applyBorder="1" applyAlignment="1">
      <alignment horizontal="center" vertical="center"/>
      <protection/>
    </xf>
    <xf numFmtId="0" fontId="14" fillId="0" borderId="0" xfId="64" applyFont="1" applyFill="1" applyAlignment="1">
      <alignment vertical="center"/>
      <protection/>
    </xf>
    <xf numFmtId="0" fontId="13" fillId="0" borderId="34" xfId="64" applyFont="1" applyFill="1" applyBorder="1" applyAlignment="1">
      <alignment horizontal="distributed" vertical="center"/>
      <protection/>
    </xf>
    <xf numFmtId="0" fontId="9" fillId="0" borderId="10" xfId="0" applyFont="1" applyFill="1" applyBorder="1" applyAlignment="1">
      <alignment horizontal="right" vertical="center" shrinkToFit="1"/>
    </xf>
    <xf numFmtId="3" fontId="9" fillId="0" borderId="10" xfId="0" applyNumberFormat="1" applyFont="1" applyFill="1" applyBorder="1" applyAlignment="1">
      <alignment horizontal="right" vertical="center" shrinkToFit="1"/>
    </xf>
    <xf numFmtId="3" fontId="9" fillId="0" borderId="0" xfId="64" applyNumberFormat="1" applyFont="1" applyFill="1" applyAlignment="1">
      <alignment vertical="center"/>
      <protection/>
    </xf>
    <xf numFmtId="0" fontId="14" fillId="0" borderId="34" xfId="64" applyFont="1" applyFill="1" applyBorder="1" applyAlignment="1">
      <alignment horizontal="center" vertical="center"/>
      <protection/>
    </xf>
    <xf numFmtId="0" fontId="9" fillId="0" borderId="0" xfId="64" applyFont="1" applyFill="1">
      <alignment/>
      <protection/>
    </xf>
    <xf numFmtId="0" fontId="9" fillId="0" borderId="0" xfId="64" applyFont="1" applyFill="1" applyBorder="1">
      <alignment/>
      <protection/>
    </xf>
    <xf numFmtId="0" fontId="9" fillId="0" borderId="0" xfId="64" applyFont="1">
      <alignment/>
      <protection/>
    </xf>
    <xf numFmtId="0" fontId="9" fillId="0" borderId="0" xfId="0" applyFont="1" applyFill="1" applyBorder="1" applyAlignment="1">
      <alignment/>
    </xf>
    <xf numFmtId="0" fontId="20" fillId="0" borderId="49" xfId="0" applyFont="1" applyFill="1" applyBorder="1" applyAlignment="1">
      <alignment horizontal="center" vertical="distributed" textRotation="255"/>
    </xf>
    <xf numFmtId="0" fontId="20" fillId="0" borderId="20" xfId="0" applyFont="1" applyFill="1" applyBorder="1" applyAlignment="1">
      <alignment vertical="distributed" textRotation="255"/>
    </xf>
    <xf numFmtId="0" fontId="20" fillId="0" borderId="18" xfId="0" applyFont="1" applyFill="1" applyBorder="1" applyAlignment="1">
      <alignment vertical="distributed" textRotation="255"/>
    </xf>
    <xf numFmtId="0" fontId="20" fillId="0" borderId="21" xfId="0" applyFont="1" applyFill="1" applyBorder="1" applyAlignment="1">
      <alignment vertical="distributed" textRotation="255"/>
    </xf>
    <xf numFmtId="0" fontId="14" fillId="0" borderId="10" xfId="0" applyFont="1" applyFill="1" applyBorder="1" applyAlignment="1">
      <alignment horizontal="distributed" vertical="center"/>
    </xf>
    <xf numFmtId="38" fontId="12" fillId="0" borderId="15" xfId="49" applyFont="1" applyFill="1" applyBorder="1" applyAlignment="1">
      <alignment vertical="center" shrinkToFit="1"/>
    </xf>
    <xf numFmtId="38" fontId="12" fillId="0" borderId="10" xfId="49" applyFont="1" applyFill="1" applyBorder="1" applyAlignment="1">
      <alignment vertical="center" shrinkToFit="1"/>
    </xf>
    <xf numFmtId="38" fontId="12" fillId="0" borderId="37" xfId="49" applyFont="1" applyFill="1" applyBorder="1" applyAlignment="1">
      <alignment vertical="center" shrinkToFit="1"/>
    </xf>
    <xf numFmtId="38" fontId="12" fillId="34" borderId="15" xfId="49" applyFont="1" applyFill="1" applyBorder="1" applyAlignment="1">
      <alignment vertical="center" shrinkToFit="1"/>
    </xf>
    <xf numFmtId="178" fontId="14" fillId="0" borderId="0" xfId="65" applyNumberFormat="1" applyFont="1" applyAlignment="1">
      <alignment vertical="center"/>
      <protection/>
    </xf>
    <xf numFmtId="0" fontId="14" fillId="0" borderId="0" xfId="65" applyFont="1" applyFill="1" applyAlignment="1">
      <alignment vertical="center"/>
      <protection/>
    </xf>
    <xf numFmtId="0" fontId="14" fillId="0" borderId="0" xfId="65" applyFont="1" applyAlignment="1">
      <alignment vertical="center"/>
      <protection/>
    </xf>
    <xf numFmtId="0" fontId="20" fillId="0" borderId="10" xfId="0" applyFont="1" applyFill="1" applyBorder="1" applyAlignment="1">
      <alignment horizontal="center" vertical="center" textRotation="255"/>
    </xf>
    <xf numFmtId="0" fontId="20" fillId="0" borderId="50" xfId="0" applyFont="1" applyFill="1" applyBorder="1" applyAlignment="1">
      <alignment horizontal="center" vertical="center" textRotation="255"/>
    </xf>
    <xf numFmtId="0" fontId="20" fillId="0" borderId="51" xfId="0" applyFont="1" applyFill="1" applyBorder="1" applyAlignment="1">
      <alignment horizontal="center" vertical="center" textRotation="255"/>
    </xf>
    <xf numFmtId="0" fontId="20" fillId="0" borderId="51" xfId="0" applyFont="1" applyFill="1" applyBorder="1" applyAlignment="1">
      <alignment horizontal="center" vertical="center" textRotation="255" wrapText="1"/>
    </xf>
    <xf numFmtId="0" fontId="20" fillId="0" borderId="10" xfId="0" applyFont="1" applyFill="1" applyBorder="1" applyAlignment="1">
      <alignment horizontal="center" vertical="center" textRotation="255" wrapText="1"/>
    </xf>
    <xf numFmtId="0" fontId="14" fillId="0" borderId="52" xfId="0" applyFont="1" applyFill="1" applyBorder="1" applyAlignment="1">
      <alignment horizontal="distributed" vertical="center"/>
    </xf>
    <xf numFmtId="178" fontId="14" fillId="0" borderId="53" xfId="0" applyNumberFormat="1" applyFont="1" applyFill="1" applyBorder="1" applyAlignment="1">
      <alignment horizontal="right" vertical="center" shrinkToFit="1"/>
    </xf>
    <xf numFmtId="178" fontId="14" fillId="0" borderId="51" xfId="0" applyNumberFormat="1" applyFont="1" applyFill="1" applyBorder="1" applyAlignment="1">
      <alignment horizontal="right" vertical="center" shrinkToFit="1"/>
    </xf>
    <xf numFmtId="0" fontId="14" fillId="0" borderId="10" xfId="65" applyFont="1" applyFill="1" applyBorder="1" applyAlignment="1">
      <alignment vertical="center" shrinkToFit="1"/>
      <protection/>
    </xf>
    <xf numFmtId="0" fontId="14" fillId="0" borderId="50" xfId="65" applyFont="1" applyFill="1" applyBorder="1" applyAlignment="1">
      <alignment vertical="center" shrinkToFit="1"/>
      <protection/>
    </xf>
    <xf numFmtId="178" fontId="14" fillId="0" borderId="10" xfId="0" applyNumberFormat="1" applyFont="1" applyFill="1" applyBorder="1" applyAlignment="1">
      <alignment horizontal="right" vertical="center" shrinkToFit="1"/>
    </xf>
    <xf numFmtId="0" fontId="14" fillId="0" borderId="34" xfId="65" applyFont="1" applyFill="1" applyBorder="1" applyAlignment="1">
      <alignment vertical="center" shrinkToFit="1"/>
      <protection/>
    </xf>
    <xf numFmtId="178" fontId="14" fillId="0" borderId="50" xfId="0" applyNumberFormat="1" applyFont="1" applyFill="1" applyBorder="1" applyAlignment="1">
      <alignment horizontal="right" vertical="center" shrinkToFit="1"/>
    </xf>
    <xf numFmtId="0" fontId="14" fillId="0" borderId="54" xfId="0" applyFont="1" applyFill="1" applyBorder="1" applyAlignment="1">
      <alignment horizontal="distributed" vertical="center"/>
    </xf>
    <xf numFmtId="178" fontId="14" fillId="0" borderId="54" xfId="0" applyNumberFormat="1" applyFont="1" applyFill="1" applyBorder="1" applyAlignment="1">
      <alignment horizontal="right" vertical="center" shrinkToFit="1"/>
    </xf>
    <xf numFmtId="178" fontId="14" fillId="0" borderId="55" xfId="0" applyNumberFormat="1" applyFont="1" applyFill="1" applyBorder="1" applyAlignment="1">
      <alignment horizontal="right" vertical="center" shrinkToFit="1"/>
    </xf>
    <xf numFmtId="178" fontId="14" fillId="0" borderId="16" xfId="0" applyNumberFormat="1" applyFont="1" applyFill="1" applyBorder="1" applyAlignment="1">
      <alignment horizontal="right" vertical="center" shrinkToFit="1"/>
    </xf>
    <xf numFmtId="178" fontId="14" fillId="0" borderId="56" xfId="0" applyNumberFormat="1" applyFont="1" applyFill="1" applyBorder="1" applyAlignment="1">
      <alignment horizontal="right" vertical="center" shrinkToFit="1"/>
    </xf>
    <xf numFmtId="178" fontId="14" fillId="0" borderId="57" xfId="0" applyNumberFormat="1" applyFont="1" applyFill="1" applyBorder="1" applyAlignment="1">
      <alignment horizontal="right" vertical="center" shrinkToFit="1"/>
    </xf>
    <xf numFmtId="0" fontId="14" fillId="0" borderId="58" xfId="66" applyFont="1" applyFill="1" applyBorder="1" applyAlignment="1">
      <alignment horizontal="distributed" vertical="center"/>
      <protection/>
    </xf>
    <xf numFmtId="178" fontId="14" fillId="0" borderId="59" xfId="0" applyNumberFormat="1" applyFont="1" applyFill="1" applyBorder="1" applyAlignment="1">
      <alignment horizontal="right" vertical="center" shrinkToFit="1"/>
    </xf>
    <xf numFmtId="178" fontId="14" fillId="0" borderId="60" xfId="0" applyNumberFormat="1" applyFont="1" applyFill="1" applyBorder="1" applyAlignment="1">
      <alignment horizontal="right" vertical="center" shrinkToFit="1"/>
    </xf>
    <xf numFmtId="178" fontId="14" fillId="0" borderId="61" xfId="0" applyNumberFormat="1" applyFont="1" applyFill="1" applyBorder="1" applyAlignment="1">
      <alignment horizontal="right" vertical="center" shrinkToFit="1"/>
    </xf>
    <xf numFmtId="178" fontId="14" fillId="0" borderId="62" xfId="0" applyNumberFormat="1" applyFont="1" applyFill="1" applyBorder="1" applyAlignment="1">
      <alignment horizontal="right" vertical="center" shrinkToFit="1"/>
    </xf>
    <xf numFmtId="178" fontId="14" fillId="0" borderId="63" xfId="0" applyNumberFormat="1" applyFont="1" applyFill="1" applyBorder="1" applyAlignment="1">
      <alignment horizontal="right" vertical="center" shrinkToFit="1"/>
    </xf>
    <xf numFmtId="178" fontId="14" fillId="0" borderId="64" xfId="0" applyNumberFormat="1" applyFont="1" applyFill="1" applyBorder="1" applyAlignment="1">
      <alignment horizontal="right" vertical="center" shrinkToFit="1"/>
    </xf>
    <xf numFmtId="0" fontId="14" fillId="0" borderId="16" xfId="0" applyFont="1" applyFill="1" applyBorder="1" applyAlignment="1">
      <alignment horizontal="center" vertical="center"/>
    </xf>
    <xf numFmtId="38" fontId="9" fillId="0" borderId="65" xfId="49" applyFont="1" applyFill="1" applyBorder="1" applyAlignment="1">
      <alignment horizontal="center" vertical="center"/>
    </xf>
    <xf numFmtId="0" fontId="63" fillId="0" borderId="0" xfId="64" applyFont="1" applyFill="1" applyAlignment="1">
      <alignment vertical="center"/>
      <protection/>
    </xf>
    <xf numFmtId="0" fontId="64" fillId="0" borderId="0" xfId="0" applyFont="1" applyFill="1" applyBorder="1" applyAlignment="1">
      <alignment horizontal="center" vertical="center"/>
    </xf>
    <xf numFmtId="180" fontId="64" fillId="34" borderId="0" xfId="0" applyNumberFormat="1" applyFont="1" applyFill="1" applyBorder="1" applyAlignment="1">
      <alignment vertical="center" shrinkToFit="1"/>
    </xf>
    <xf numFmtId="180" fontId="64" fillId="34" borderId="0" xfId="0" applyNumberFormat="1" applyFont="1" applyFill="1" applyBorder="1" applyAlignment="1">
      <alignment horizontal="center" shrinkToFit="1"/>
    </xf>
    <xf numFmtId="38" fontId="65" fillId="34" borderId="13" xfId="49" applyFont="1" applyFill="1" applyBorder="1" applyAlignment="1">
      <alignment vertical="center" shrinkToFit="1"/>
    </xf>
    <xf numFmtId="38" fontId="9" fillId="0" borderId="10" xfId="49" applyFont="1" applyFill="1" applyBorder="1" applyAlignment="1">
      <alignment horizontal="center" vertical="center"/>
    </xf>
    <xf numFmtId="177" fontId="9" fillId="34" borderId="38" xfId="67" applyNumberFormat="1" applyFont="1" applyFill="1" applyBorder="1" applyAlignment="1">
      <alignment vertical="center" shrinkToFit="1"/>
      <protection/>
    </xf>
    <xf numFmtId="177" fontId="9" fillId="34" borderId="39" xfId="67" applyNumberFormat="1" applyFont="1" applyFill="1" applyBorder="1" applyAlignment="1">
      <alignment vertical="center" shrinkToFit="1"/>
      <protection/>
    </xf>
    <xf numFmtId="177" fontId="9" fillId="34" borderId="43" xfId="67" applyNumberFormat="1" applyFont="1" applyFill="1" applyBorder="1" applyAlignment="1">
      <alignment vertical="center" shrinkToFit="1"/>
      <protection/>
    </xf>
    <xf numFmtId="177" fontId="9" fillId="34" borderId="46" xfId="67" applyNumberFormat="1" applyFont="1" applyFill="1" applyBorder="1" applyAlignment="1">
      <alignment vertical="center" shrinkToFit="1"/>
      <protection/>
    </xf>
    <xf numFmtId="178" fontId="14" fillId="34" borderId="53" xfId="0" applyNumberFormat="1" applyFont="1" applyFill="1" applyBorder="1" applyAlignment="1">
      <alignment horizontal="right" vertical="center" shrinkToFit="1"/>
    </xf>
    <xf numFmtId="178" fontId="14" fillId="34" borderId="51" xfId="0" applyNumberFormat="1" applyFont="1" applyFill="1" applyBorder="1" applyAlignment="1">
      <alignment horizontal="right" vertical="center" shrinkToFit="1"/>
    </xf>
    <xf numFmtId="178" fontId="14" fillId="34" borderId="10" xfId="0" applyNumberFormat="1" applyFont="1" applyFill="1" applyBorder="1" applyAlignment="1">
      <alignment horizontal="right" vertical="center" shrinkToFit="1"/>
    </xf>
    <xf numFmtId="178" fontId="14" fillId="34" borderId="50" xfId="0" applyNumberFormat="1" applyFont="1" applyFill="1" applyBorder="1" applyAlignment="1">
      <alignment horizontal="right" vertical="center" shrinkToFit="1"/>
    </xf>
    <xf numFmtId="178" fontId="13" fillId="0" borderId="27" xfId="0" applyNumberFormat="1" applyFont="1" applyBorder="1" applyAlignment="1">
      <alignment vertical="center"/>
    </xf>
    <xf numFmtId="178" fontId="13" fillId="0" borderId="66" xfId="0" applyNumberFormat="1" applyFont="1" applyBorder="1" applyAlignment="1">
      <alignment vertical="center"/>
    </xf>
    <xf numFmtId="178" fontId="13" fillId="0" borderId="67" xfId="0" applyNumberFormat="1" applyFont="1" applyBorder="1" applyAlignment="1">
      <alignment vertical="center"/>
    </xf>
    <xf numFmtId="178" fontId="13" fillId="0" borderId="68" xfId="0" applyNumberFormat="1" applyFont="1" applyFill="1" applyBorder="1" applyAlignment="1">
      <alignment vertical="center"/>
    </xf>
    <xf numFmtId="178" fontId="13" fillId="0" borderId="69" xfId="0" applyNumberFormat="1" applyFont="1" applyFill="1" applyBorder="1" applyAlignment="1">
      <alignment vertical="center"/>
    </xf>
    <xf numFmtId="178" fontId="13" fillId="0" borderId="70" xfId="0" applyNumberFormat="1" applyFont="1" applyFill="1" applyBorder="1" applyAlignment="1">
      <alignment vertical="center"/>
    </xf>
    <xf numFmtId="178" fontId="13" fillId="0" borderId="71" xfId="0" applyNumberFormat="1" applyFont="1" applyFill="1" applyBorder="1" applyAlignment="1">
      <alignment vertical="center"/>
    </xf>
    <xf numFmtId="178" fontId="13" fillId="0" borderId="28" xfId="0" applyNumberFormat="1" applyFont="1" applyBorder="1" applyAlignment="1">
      <alignment vertical="center"/>
    </xf>
    <xf numFmtId="178" fontId="13" fillId="0" borderId="72" xfId="0" applyNumberFormat="1" applyFont="1" applyBorder="1" applyAlignment="1">
      <alignment vertical="center"/>
    </xf>
    <xf numFmtId="178" fontId="13" fillId="0" borderId="73" xfId="0" applyNumberFormat="1" applyFont="1" applyBorder="1" applyAlignment="1">
      <alignment vertical="center"/>
    </xf>
    <xf numFmtId="178" fontId="13" fillId="0" borderId="74" xfId="0" applyNumberFormat="1" applyFont="1" applyFill="1" applyBorder="1" applyAlignment="1">
      <alignment vertical="center"/>
    </xf>
    <xf numFmtId="178" fontId="13" fillId="0" borderId="75" xfId="0" applyNumberFormat="1" applyFont="1" applyFill="1" applyBorder="1" applyAlignment="1">
      <alignment vertical="center"/>
    </xf>
    <xf numFmtId="178" fontId="13" fillId="0" borderId="76" xfId="0" applyNumberFormat="1" applyFont="1" applyFill="1" applyBorder="1" applyAlignment="1">
      <alignment vertical="center"/>
    </xf>
    <xf numFmtId="178" fontId="21" fillId="0" borderId="28" xfId="0" applyNumberFormat="1" applyFont="1" applyBorder="1" applyAlignment="1">
      <alignment vertical="center"/>
    </xf>
    <xf numFmtId="178" fontId="21" fillId="0" borderId="72" xfId="0" applyNumberFormat="1" applyFont="1" applyBorder="1" applyAlignment="1">
      <alignment vertical="center"/>
    </xf>
    <xf numFmtId="178" fontId="21" fillId="0" borderId="73" xfId="0" applyNumberFormat="1" applyFont="1" applyBorder="1" applyAlignment="1">
      <alignment vertical="center"/>
    </xf>
    <xf numFmtId="178" fontId="13" fillId="0" borderId="29" xfId="0" applyNumberFormat="1" applyFont="1" applyBorder="1" applyAlignment="1">
      <alignment vertical="center"/>
    </xf>
    <xf numFmtId="178" fontId="13" fillId="0" borderId="77" xfId="0" applyNumberFormat="1" applyFont="1" applyBorder="1" applyAlignment="1">
      <alignment vertical="center"/>
    </xf>
    <xf numFmtId="178" fontId="13" fillId="0" borderId="78" xfId="0" applyNumberFormat="1" applyFont="1" applyBorder="1" applyAlignment="1">
      <alignment vertical="center"/>
    </xf>
    <xf numFmtId="178" fontId="13" fillId="0" borderId="79" xfId="0" applyNumberFormat="1" applyFont="1" applyFill="1" applyBorder="1" applyAlignment="1">
      <alignment vertical="center"/>
    </xf>
    <xf numFmtId="178" fontId="13" fillId="0" borderId="80" xfId="0" applyNumberFormat="1" applyFont="1" applyFill="1" applyBorder="1" applyAlignment="1">
      <alignment vertical="center"/>
    </xf>
    <xf numFmtId="178" fontId="13" fillId="0" borderId="81" xfId="0" applyNumberFormat="1" applyFont="1" applyFill="1" applyBorder="1" applyAlignment="1">
      <alignment vertical="center"/>
    </xf>
    <xf numFmtId="178" fontId="13" fillId="0" borderId="19" xfId="0" applyNumberFormat="1" applyFont="1" applyFill="1" applyBorder="1" applyAlignment="1">
      <alignment vertical="center"/>
    </xf>
    <xf numFmtId="178" fontId="13" fillId="0" borderId="82" xfId="0" applyNumberFormat="1" applyFont="1" applyBorder="1" applyAlignment="1">
      <alignment vertical="center"/>
    </xf>
    <xf numFmtId="178" fontId="13" fillId="0" borderId="83" xfId="0" applyNumberFormat="1" applyFont="1" applyBorder="1" applyAlignment="1">
      <alignment vertical="center"/>
    </xf>
    <xf numFmtId="178" fontId="13" fillId="0" borderId="84" xfId="0" applyNumberFormat="1" applyFont="1" applyBorder="1" applyAlignment="1">
      <alignment vertical="center"/>
    </xf>
    <xf numFmtId="178" fontId="13" fillId="0" borderId="85" xfId="0" applyNumberFormat="1" applyFont="1" applyFill="1" applyBorder="1" applyAlignment="1">
      <alignment vertical="center"/>
    </xf>
    <xf numFmtId="178" fontId="13" fillId="0" borderId="86" xfId="0" applyNumberFormat="1" applyFont="1" applyFill="1" applyBorder="1" applyAlignment="1">
      <alignment vertical="center"/>
    </xf>
    <xf numFmtId="178" fontId="13" fillId="0" borderId="87" xfId="0" applyNumberFormat="1" applyFont="1" applyFill="1" applyBorder="1" applyAlignment="1">
      <alignment vertical="center"/>
    </xf>
    <xf numFmtId="178" fontId="13" fillId="0" borderId="88" xfId="0" applyNumberFormat="1" applyFont="1" applyBorder="1" applyAlignment="1">
      <alignment vertical="center"/>
    </xf>
    <xf numFmtId="178" fontId="13" fillId="0" borderId="31" xfId="0" applyNumberFormat="1" applyFont="1" applyBorder="1" applyAlignment="1">
      <alignment vertical="center"/>
    </xf>
    <xf numFmtId="178" fontId="13" fillId="0" borderId="89" xfId="0" applyNumberFormat="1" applyFont="1" applyBorder="1" applyAlignment="1">
      <alignment vertical="center"/>
    </xf>
    <xf numFmtId="178" fontId="13" fillId="0" borderId="90" xfId="0" applyNumberFormat="1" applyFont="1" applyFill="1" applyBorder="1" applyAlignment="1">
      <alignment vertical="center"/>
    </xf>
    <xf numFmtId="178" fontId="13" fillId="0" borderId="91" xfId="0" applyNumberFormat="1" applyFont="1" applyBorder="1" applyAlignment="1">
      <alignment vertical="center"/>
    </xf>
    <xf numFmtId="178" fontId="13" fillId="0" borderId="92" xfId="0" applyNumberFormat="1" applyFont="1" applyBorder="1" applyAlignment="1">
      <alignment vertical="center"/>
    </xf>
    <xf numFmtId="178" fontId="13" fillId="0" borderId="22" xfId="0" applyNumberFormat="1" applyFont="1" applyBorder="1" applyAlignment="1">
      <alignment vertical="center"/>
    </xf>
    <xf numFmtId="178" fontId="13" fillId="0" borderId="93" xfId="49" applyNumberFormat="1" applyFont="1" applyBorder="1" applyAlignment="1">
      <alignment vertical="center" shrinkToFit="1"/>
    </xf>
    <xf numFmtId="177" fontId="15" fillId="0" borderId="92" xfId="0" applyNumberFormat="1" applyFont="1" applyBorder="1" applyAlignment="1">
      <alignment vertical="center"/>
    </xf>
    <xf numFmtId="177" fontId="15" fillId="0" borderId="92" xfId="0" applyNumberFormat="1" applyFont="1" applyBorder="1" applyAlignment="1">
      <alignment vertical="center" shrinkToFit="1"/>
    </xf>
    <xf numFmtId="0" fontId="14" fillId="0" borderId="20" xfId="0" applyFont="1" applyFill="1" applyBorder="1" applyAlignment="1">
      <alignment horizontal="center" vertical="center" wrapText="1"/>
    </xf>
    <xf numFmtId="0" fontId="14" fillId="0" borderId="20" xfId="0" applyFont="1" applyFill="1" applyBorder="1" applyAlignment="1">
      <alignment horizontal="center" vertical="center"/>
    </xf>
    <xf numFmtId="0" fontId="11" fillId="0" borderId="0" xfId="0" applyFont="1" applyFill="1" applyAlignment="1">
      <alignment vertical="center"/>
    </xf>
    <xf numFmtId="0" fontId="22" fillId="0" borderId="0" xfId="0" applyFont="1" applyFill="1" applyAlignment="1">
      <alignment vertical="center"/>
    </xf>
    <xf numFmtId="0" fontId="9" fillId="0" borderId="0" xfId="0" applyFont="1" applyFill="1" applyAlignment="1">
      <alignment horizontal="left" vertical="center" wrapText="1"/>
    </xf>
    <xf numFmtId="0" fontId="14" fillId="0" borderId="16" xfId="0" applyFont="1" applyFill="1" applyBorder="1" applyAlignment="1">
      <alignment horizontal="right" vertical="center"/>
    </xf>
    <xf numFmtId="0" fontId="14" fillId="0" borderId="16" xfId="0" applyFont="1" applyFill="1" applyBorder="1" applyAlignment="1">
      <alignment vertical="center"/>
    </xf>
    <xf numFmtId="0" fontId="14" fillId="0" borderId="0" xfId="0" applyFont="1" applyFill="1" applyBorder="1" applyAlignment="1">
      <alignment vertical="center"/>
    </xf>
    <xf numFmtId="0" fontId="14" fillId="0" borderId="10" xfId="0" applyFont="1" applyFill="1" applyBorder="1" applyAlignment="1">
      <alignment horizontal="distributed" vertical="center" wrapText="1"/>
    </xf>
    <xf numFmtId="0" fontId="14" fillId="0" borderId="19" xfId="0" applyFont="1" applyFill="1" applyBorder="1" applyAlignment="1">
      <alignment horizontal="center" vertical="center" wrapText="1"/>
    </xf>
    <xf numFmtId="179" fontId="14" fillId="0" borderId="10" xfId="0" applyNumberFormat="1" applyFont="1" applyFill="1" applyBorder="1" applyAlignment="1">
      <alignment horizontal="right" vertical="center" wrapText="1"/>
    </xf>
    <xf numFmtId="0" fontId="14" fillId="0" borderId="10" xfId="0" applyFont="1" applyFill="1" applyBorder="1" applyAlignment="1">
      <alignment horizontal="right" vertical="center"/>
    </xf>
    <xf numFmtId="179" fontId="14" fillId="0" borderId="10" xfId="0" applyNumberFormat="1" applyFont="1" applyFill="1" applyBorder="1" applyAlignment="1">
      <alignment horizontal="right" vertical="center"/>
    </xf>
    <xf numFmtId="0" fontId="14" fillId="0" borderId="19" xfId="0" applyFont="1" applyFill="1" applyBorder="1" applyAlignment="1">
      <alignment horizontal="right" vertical="center"/>
    </xf>
    <xf numFmtId="0" fontId="14" fillId="0" borderId="94" xfId="0" applyFont="1" applyFill="1" applyBorder="1" applyAlignment="1">
      <alignment horizontal="right" vertical="center"/>
    </xf>
    <xf numFmtId="0" fontId="14" fillId="0" borderId="10" xfId="0" applyFont="1" applyFill="1" applyBorder="1" applyAlignment="1">
      <alignment horizontal="center" vertical="center" shrinkToFit="1"/>
    </xf>
    <xf numFmtId="179" fontId="14" fillId="0" borderId="94" xfId="0" applyNumberFormat="1" applyFont="1" applyFill="1" applyBorder="1" applyAlignment="1">
      <alignment horizontal="right" vertical="center" wrapText="1"/>
    </xf>
    <xf numFmtId="0" fontId="14" fillId="0" borderId="10" xfId="0" applyFont="1" applyFill="1" applyBorder="1" applyAlignment="1">
      <alignment horizontal="right" vertical="center" shrinkToFit="1"/>
    </xf>
    <xf numFmtId="189" fontId="14" fillId="0" borderId="10" xfId="0" applyNumberFormat="1" applyFont="1" applyFill="1" applyBorder="1" applyAlignment="1">
      <alignment horizontal="right" vertical="center" shrinkToFit="1"/>
    </xf>
    <xf numFmtId="0" fontId="15" fillId="0" borderId="0" xfId="0" applyFont="1" applyFill="1" applyAlignment="1">
      <alignment vertical="center"/>
    </xf>
    <xf numFmtId="0" fontId="15" fillId="0" borderId="0" xfId="0" applyFont="1" applyFill="1" applyBorder="1" applyAlignment="1">
      <alignment vertical="center"/>
    </xf>
    <xf numFmtId="0" fontId="9" fillId="0" borderId="32" xfId="0" applyFont="1" applyFill="1" applyBorder="1" applyAlignment="1">
      <alignment horizontal="left" vertical="center"/>
    </xf>
    <xf numFmtId="3" fontId="9" fillId="0" borderId="32" xfId="0" applyNumberFormat="1" applyFont="1" applyFill="1" applyBorder="1" applyAlignment="1">
      <alignment horizontal="right" vertical="center"/>
    </xf>
    <xf numFmtId="0" fontId="9" fillId="0" borderId="32" xfId="0" applyFont="1" applyFill="1" applyBorder="1" applyAlignment="1">
      <alignment horizontal="right" vertical="center" wrapText="1"/>
    </xf>
    <xf numFmtId="0" fontId="9" fillId="0" borderId="32" xfId="0" applyFont="1" applyFill="1" applyBorder="1" applyAlignment="1">
      <alignment horizontal="right" vertical="center"/>
    </xf>
    <xf numFmtId="0" fontId="9" fillId="0" borderId="0" xfId="0" applyFont="1" applyFill="1" applyBorder="1" applyAlignment="1">
      <alignment horizontal="right" vertical="center"/>
    </xf>
    <xf numFmtId="0" fontId="15" fillId="0" borderId="10" xfId="0" applyFont="1" applyFill="1" applyBorder="1" applyAlignment="1">
      <alignment horizontal="distributed" vertical="center" wrapText="1"/>
    </xf>
    <xf numFmtId="3" fontId="14" fillId="0" borderId="10" xfId="0" applyNumberFormat="1" applyFont="1" applyFill="1" applyBorder="1" applyAlignment="1">
      <alignment vertical="center"/>
    </xf>
    <xf numFmtId="3" fontId="14" fillId="0" borderId="94" xfId="0" applyNumberFormat="1" applyFont="1" applyFill="1" applyBorder="1" applyAlignment="1">
      <alignment vertical="center"/>
    </xf>
    <xf numFmtId="0" fontId="14" fillId="0" borderId="10" xfId="0" applyFont="1" applyFill="1" applyBorder="1" applyAlignment="1">
      <alignment vertical="center"/>
    </xf>
    <xf numFmtId="49" fontId="14" fillId="0" borderId="10" xfId="0" applyNumberFormat="1" applyFont="1" applyFill="1" applyBorder="1" applyAlignment="1">
      <alignment horizontal="center" vertical="center"/>
    </xf>
    <xf numFmtId="49" fontId="14" fillId="0" borderId="94"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shrinkToFit="1"/>
    </xf>
    <xf numFmtId="0" fontId="15" fillId="0" borderId="33" xfId="0" applyFont="1" applyFill="1" applyBorder="1" applyAlignment="1">
      <alignment vertical="center" wrapText="1"/>
    </xf>
    <xf numFmtId="0" fontId="15" fillId="0" borderId="0" xfId="0" applyFont="1" applyFill="1" applyBorder="1" applyAlignment="1">
      <alignment vertical="center" wrapText="1"/>
    </xf>
    <xf numFmtId="38" fontId="14" fillId="0" borderId="10" xfId="49" applyFont="1" applyFill="1" applyBorder="1" applyAlignment="1" quotePrefix="1">
      <alignment horizontal="right" vertical="center"/>
    </xf>
    <xf numFmtId="180" fontId="14" fillId="0" borderId="10" xfId="0" applyNumberFormat="1" applyFont="1" applyFill="1" applyBorder="1" applyAlignment="1">
      <alignment vertical="center"/>
    </xf>
    <xf numFmtId="38" fontId="14" fillId="35" borderId="10" xfId="49" applyFont="1" applyFill="1" applyBorder="1" applyAlignment="1" quotePrefix="1">
      <alignment horizontal="right" vertical="center"/>
    </xf>
    <xf numFmtId="180" fontId="14" fillId="35" borderId="10" xfId="0" applyNumberFormat="1" applyFont="1" applyFill="1" applyBorder="1" applyAlignment="1">
      <alignment vertical="center"/>
    </xf>
    <xf numFmtId="38" fontId="14" fillId="36" borderId="10" xfId="49" applyFont="1" applyFill="1" applyBorder="1" applyAlignment="1" quotePrefix="1">
      <alignment horizontal="right" vertical="center"/>
    </xf>
    <xf numFmtId="180" fontId="14" fillId="36" borderId="10" xfId="0" applyNumberFormat="1" applyFont="1" applyFill="1" applyBorder="1" applyAlignment="1">
      <alignment vertical="center"/>
    </xf>
    <xf numFmtId="38" fontId="14" fillId="37" borderId="10" xfId="49" applyFont="1" applyFill="1" applyBorder="1" applyAlignment="1" quotePrefix="1">
      <alignment horizontal="right" vertical="center"/>
    </xf>
    <xf numFmtId="184" fontId="14" fillId="37" borderId="10" xfId="49" applyNumberFormat="1" applyFont="1" applyFill="1" applyBorder="1" applyAlignment="1" quotePrefix="1">
      <alignment horizontal="right" vertical="center"/>
    </xf>
    <xf numFmtId="38" fontId="9" fillId="0" borderId="0" xfId="49" applyFont="1" applyFill="1" applyAlignment="1">
      <alignment vertical="center"/>
    </xf>
    <xf numFmtId="38" fontId="9" fillId="0" borderId="0" xfId="49" applyFont="1" applyFill="1" applyBorder="1" applyAlignment="1">
      <alignment horizontal="center" vertical="center" wrapText="1"/>
    </xf>
    <xf numFmtId="38" fontId="9" fillId="0" borderId="0" xfId="49" applyFont="1" applyFill="1" applyAlignment="1">
      <alignment horizontal="center" vertical="center" wrapText="1"/>
    </xf>
    <xf numFmtId="38" fontId="14" fillId="0" borderId="10" xfId="49" applyFont="1" applyFill="1" applyBorder="1" applyAlignment="1">
      <alignment horizontal="center" vertical="center" wrapText="1"/>
    </xf>
    <xf numFmtId="38" fontId="14" fillId="0" borderId="18" xfId="49" applyFont="1" applyFill="1" applyBorder="1" applyAlignment="1">
      <alignment horizontal="distributed" vertical="center"/>
    </xf>
    <xf numFmtId="178" fontId="9" fillId="0" borderId="16" xfId="49" applyNumberFormat="1" applyFont="1" applyFill="1" applyBorder="1" applyAlignment="1">
      <alignment horizontal="right" vertical="center" shrinkToFit="1"/>
    </xf>
    <xf numFmtId="38" fontId="14" fillId="0" borderId="95" xfId="49" applyFont="1" applyFill="1" applyBorder="1" applyAlignment="1">
      <alignment horizontal="distributed" vertical="center"/>
    </xf>
    <xf numFmtId="178" fontId="9" fillId="0" borderId="95" xfId="49" applyNumberFormat="1" applyFont="1" applyFill="1" applyBorder="1" applyAlignment="1">
      <alignment horizontal="right" vertical="center" shrinkToFit="1"/>
    </xf>
    <xf numFmtId="178" fontId="9" fillId="0" borderId="45" xfId="49" applyNumberFormat="1" applyFont="1" applyFill="1" applyBorder="1" applyAlignment="1">
      <alignment horizontal="right" vertical="center" shrinkToFit="1"/>
    </xf>
    <xf numFmtId="178" fontId="9" fillId="0" borderId="18" xfId="49" applyNumberFormat="1" applyFont="1" applyFill="1" applyBorder="1" applyAlignment="1">
      <alignment horizontal="right" vertical="center" shrinkToFit="1"/>
    </xf>
    <xf numFmtId="38" fontId="14" fillId="0" borderId="16" xfId="49" applyFont="1" applyFill="1" applyBorder="1" applyAlignment="1">
      <alignment horizontal="distributed" vertical="center"/>
    </xf>
    <xf numFmtId="38" fontId="14" fillId="0" borderId="20" xfId="49" applyFont="1" applyFill="1" applyBorder="1" applyAlignment="1">
      <alignment horizontal="distributed" vertical="center"/>
    </xf>
    <xf numFmtId="182" fontId="9" fillId="0" borderId="20" xfId="49" applyNumberFormat="1" applyFont="1" applyFill="1" applyBorder="1" applyAlignment="1" quotePrefix="1">
      <alignment horizontal="right" vertical="center" shrinkToFit="1"/>
    </xf>
    <xf numFmtId="182" fontId="9" fillId="0" borderId="20" xfId="49" applyNumberFormat="1" applyFont="1" applyFill="1" applyBorder="1" applyAlignment="1">
      <alignment horizontal="right" vertical="center" shrinkToFit="1"/>
    </xf>
    <xf numFmtId="38" fontId="15" fillId="0" borderId="0" xfId="49" applyFont="1" applyFill="1" applyBorder="1" applyAlignment="1">
      <alignment vertical="center"/>
    </xf>
    <xf numFmtId="38" fontId="15" fillId="0" borderId="0" xfId="49" applyFont="1" applyFill="1" applyAlignment="1">
      <alignment vertical="center"/>
    </xf>
    <xf numFmtId="38" fontId="13" fillId="0" borderId="0" xfId="49" applyFont="1" applyFill="1" applyAlignment="1">
      <alignment vertical="center"/>
    </xf>
    <xf numFmtId="38" fontId="9" fillId="0" borderId="10" xfId="49" applyFont="1" applyFill="1" applyBorder="1" applyAlignment="1">
      <alignment horizontal="distributed" vertical="center"/>
    </xf>
    <xf numFmtId="38" fontId="9" fillId="0" borderId="10" xfId="49" applyFont="1" applyFill="1" applyBorder="1" applyAlignment="1">
      <alignment vertical="center" shrinkToFit="1"/>
    </xf>
    <xf numFmtId="38" fontId="9" fillId="0" borderId="16" xfId="49" applyFont="1" applyFill="1" applyBorder="1" applyAlignment="1">
      <alignment vertical="center" shrinkToFit="1"/>
    </xf>
    <xf numFmtId="38" fontId="14" fillId="0" borderId="0" xfId="49" applyFont="1" applyFill="1" applyAlignment="1">
      <alignment vertical="center" wrapText="1"/>
    </xf>
    <xf numFmtId="38" fontId="9" fillId="0" borderId="10" xfId="49" applyFont="1" applyFill="1" applyBorder="1" applyAlignment="1">
      <alignment horizontal="distributed" vertical="distributed"/>
    </xf>
    <xf numFmtId="38" fontId="9" fillId="0" borderId="0" xfId="49" applyFont="1" applyFill="1" applyAlignment="1">
      <alignment/>
    </xf>
    <xf numFmtId="0" fontId="9" fillId="0" borderId="0" xfId="66" applyFont="1" applyFill="1" applyAlignment="1">
      <alignment vertical="center"/>
      <protection/>
    </xf>
    <xf numFmtId="0" fontId="9" fillId="0" borderId="0" xfId="66" applyFont="1" applyFill="1" applyBorder="1" applyAlignment="1">
      <alignment horizontal="center" vertical="center"/>
      <protection/>
    </xf>
    <xf numFmtId="0" fontId="14" fillId="0" borderId="10" xfId="66" applyFont="1" applyFill="1" applyBorder="1" applyAlignment="1">
      <alignment horizontal="center" vertical="center" wrapText="1"/>
      <protection/>
    </xf>
    <xf numFmtId="0" fontId="13" fillId="0" borderId="10" xfId="66" applyFont="1" applyFill="1" applyBorder="1" applyAlignment="1">
      <alignment horizontal="center" vertical="center" wrapText="1"/>
      <protection/>
    </xf>
    <xf numFmtId="0" fontId="9" fillId="0" borderId="0" xfId="66" applyFont="1" applyFill="1" applyAlignment="1">
      <alignment horizontal="center" vertical="center"/>
      <protection/>
    </xf>
    <xf numFmtId="0" fontId="9" fillId="0" borderId="0" xfId="66" applyFont="1" applyFill="1" applyBorder="1" applyAlignment="1">
      <alignment vertical="center"/>
      <protection/>
    </xf>
    <xf numFmtId="0" fontId="14" fillId="0" borderId="96" xfId="66" applyFont="1" applyFill="1" applyBorder="1" applyAlignment="1">
      <alignment horizontal="center" vertical="center"/>
      <protection/>
    </xf>
    <xf numFmtId="0" fontId="9" fillId="0" borderId="96" xfId="66" applyFont="1" applyFill="1" applyBorder="1" applyAlignment="1">
      <alignment horizontal="right" vertical="center" shrinkToFit="1"/>
      <protection/>
    </xf>
    <xf numFmtId="0" fontId="14" fillId="0" borderId="75" xfId="66" applyFont="1" applyFill="1" applyBorder="1" applyAlignment="1">
      <alignment horizontal="center" vertical="center"/>
      <protection/>
    </xf>
    <xf numFmtId="0" fontId="9" fillId="0" borderId="75" xfId="66" applyFont="1" applyFill="1" applyBorder="1" applyAlignment="1">
      <alignment horizontal="right" vertical="center" shrinkToFit="1"/>
      <protection/>
    </xf>
    <xf numFmtId="0" fontId="14" fillId="0" borderId="20" xfId="66" applyFont="1" applyFill="1" applyBorder="1" applyAlignment="1">
      <alignment horizontal="center" vertical="center"/>
      <protection/>
    </xf>
    <xf numFmtId="0" fontId="9" fillId="0" borderId="20" xfId="66" applyFont="1" applyFill="1" applyBorder="1" applyAlignment="1">
      <alignment horizontal="right" vertical="center" shrinkToFit="1"/>
      <protection/>
    </xf>
    <xf numFmtId="38" fontId="14" fillId="0" borderId="10" xfId="49" applyFont="1" applyFill="1" applyBorder="1" applyAlignment="1">
      <alignment horizontal="center" vertical="center"/>
    </xf>
    <xf numFmtId="0" fontId="9" fillId="0" borderId="10" xfId="66" applyFont="1" applyFill="1" applyBorder="1" applyAlignment="1">
      <alignment horizontal="right" vertical="center" shrinkToFit="1"/>
      <protection/>
    </xf>
    <xf numFmtId="0" fontId="13" fillId="0" borderId="0" xfId="66" applyFont="1" applyFill="1" applyAlignment="1">
      <alignment vertical="center"/>
      <protection/>
    </xf>
    <xf numFmtId="0" fontId="9" fillId="0" borderId="10" xfId="0" applyFont="1" applyFill="1" applyBorder="1" applyAlignment="1">
      <alignment horizontal="distributed" vertical="center"/>
    </xf>
    <xf numFmtId="0" fontId="9" fillId="0" borderId="10" xfId="66" applyFont="1" applyFill="1" applyBorder="1" applyAlignment="1">
      <alignment vertical="center" shrinkToFit="1"/>
      <protection/>
    </xf>
    <xf numFmtId="0" fontId="12" fillId="0" borderId="20" xfId="66" applyFont="1" applyFill="1" applyBorder="1" applyAlignment="1" quotePrefix="1">
      <alignment vertical="center" shrinkToFit="1"/>
      <protection/>
    </xf>
    <xf numFmtId="0" fontId="12" fillId="0" borderId="20" xfId="66" applyFont="1" applyFill="1" applyBorder="1" applyAlignment="1">
      <alignment vertical="center" shrinkToFit="1"/>
      <protection/>
    </xf>
    <xf numFmtId="0" fontId="14" fillId="0" borderId="0" xfId="66" applyFont="1" applyFill="1" applyAlignment="1">
      <alignment vertical="center" wrapText="1"/>
      <protection/>
    </xf>
    <xf numFmtId="0" fontId="12" fillId="0" borderId="10" xfId="66" applyFont="1" applyFill="1" applyBorder="1" applyAlignment="1">
      <alignment vertical="center" shrinkToFit="1"/>
      <protection/>
    </xf>
    <xf numFmtId="0" fontId="14" fillId="0" borderId="10" xfId="66" applyFont="1" applyFill="1" applyBorder="1" applyAlignment="1">
      <alignment horizontal="distributed" vertical="center"/>
      <protection/>
    </xf>
    <xf numFmtId="0" fontId="9" fillId="0" borderId="0" xfId="66" applyFont="1" applyFill="1">
      <alignment/>
      <protection/>
    </xf>
    <xf numFmtId="0" fontId="14" fillId="0" borderId="0" xfId="0" applyFont="1" applyAlignment="1">
      <alignment/>
    </xf>
    <xf numFmtId="0" fontId="14" fillId="0" borderId="0" xfId="0" applyFont="1" applyAlignment="1">
      <alignment horizontal="right"/>
    </xf>
    <xf numFmtId="0" fontId="14" fillId="0" borderId="0" xfId="0" applyFont="1" applyBorder="1" applyAlignment="1">
      <alignment horizontal="center"/>
    </xf>
    <xf numFmtId="0" fontId="14" fillId="0" borderId="0" xfId="65" applyFont="1">
      <alignment/>
      <protection/>
    </xf>
    <xf numFmtId="0" fontId="14" fillId="0" borderId="51"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50" xfId="0" applyFont="1" applyBorder="1" applyAlignment="1">
      <alignment horizontal="center" vertical="center" textRotation="255"/>
    </xf>
    <xf numFmtId="0" fontId="14" fillId="0" borderId="35" xfId="0" applyFont="1" applyBorder="1" applyAlignment="1">
      <alignment horizontal="center" vertical="center" textRotation="255"/>
    </xf>
    <xf numFmtId="0" fontId="14" fillId="0" borderId="10" xfId="0" applyFont="1" applyBorder="1" applyAlignment="1">
      <alignment horizontal="center" vertical="center" textRotation="255" shrinkToFit="1"/>
    </xf>
    <xf numFmtId="0" fontId="14" fillId="0" borderId="52" xfId="66" applyFont="1" applyBorder="1" applyAlignment="1">
      <alignment horizontal="distributed" vertical="center"/>
      <protection/>
    </xf>
    <xf numFmtId="182" fontId="14" fillId="0" borderId="53" xfId="0" applyNumberFormat="1" applyFont="1" applyFill="1" applyBorder="1" applyAlignment="1">
      <alignment horizontal="right" vertical="center" shrinkToFit="1"/>
    </xf>
    <xf numFmtId="182" fontId="14" fillId="0" borderId="51" xfId="0" applyNumberFormat="1" applyFont="1" applyFill="1" applyBorder="1" applyAlignment="1">
      <alignment horizontal="right" vertical="center" shrinkToFit="1"/>
    </xf>
    <xf numFmtId="182" fontId="14" fillId="0" borderId="10" xfId="0" applyNumberFormat="1" applyFont="1" applyFill="1" applyBorder="1" applyAlignment="1">
      <alignment horizontal="right" vertical="center" shrinkToFit="1"/>
    </xf>
    <xf numFmtId="182" fontId="14" fillId="0" borderId="50" xfId="0" applyNumberFormat="1" applyFont="1" applyFill="1" applyBorder="1" applyAlignment="1">
      <alignment horizontal="right" vertical="center" shrinkToFit="1"/>
    </xf>
    <xf numFmtId="0" fontId="14" fillId="0" borderId="35" xfId="0" applyFont="1" applyFill="1" applyBorder="1" applyAlignment="1">
      <alignment horizontal="right" vertical="center" shrinkToFit="1"/>
    </xf>
    <xf numFmtId="0" fontId="14" fillId="0" borderId="50" xfId="0" applyFont="1" applyFill="1" applyBorder="1" applyAlignment="1">
      <alignment horizontal="right" vertical="center" shrinkToFit="1"/>
    </xf>
    <xf numFmtId="0" fontId="14" fillId="0" borderId="97" xfId="66" applyFont="1" applyBorder="1" applyAlignment="1">
      <alignment horizontal="distributed" vertical="center"/>
      <protection/>
    </xf>
    <xf numFmtId="182" fontId="14" fillId="0" borderId="98" xfId="0" applyNumberFormat="1" applyFont="1" applyFill="1" applyBorder="1" applyAlignment="1">
      <alignment horizontal="right" vertical="center" shrinkToFit="1"/>
    </xf>
    <xf numFmtId="182" fontId="14" fillId="0" borderId="99" xfId="0" applyNumberFormat="1" applyFont="1" applyFill="1" applyBorder="1" applyAlignment="1">
      <alignment horizontal="right" vertical="center" shrinkToFit="1"/>
    </xf>
    <xf numFmtId="182" fontId="14" fillId="0" borderId="100" xfId="0" applyNumberFormat="1" applyFont="1" applyFill="1" applyBorder="1" applyAlignment="1">
      <alignment horizontal="right" vertical="center" shrinkToFit="1"/>
    </xf>
    <xf numFmtId="182" fontId="14" fillId="0" borderId="101" xfId="0" applyNumberFormat="1" applyFont="1" applyFill="1" applyBorder="1" applyAlignment="1">
      <alignment horizontal="right" vertical="center" shrinkToFit="1"/>
    </xf>
    <xf numFmtId="0" fontId="14" fillId="0" borderId="57" xfId="0" applyFont="1" applyFill="1" applyBorder="1" applyAlignment="1">
      <alignment horizontal="right" vertical="center" shrinkToFit="1"/>
    </xf>
    <xf numFmtId="0" fontId="14" fillId="0" borderId="102" xfId="0" applyFont="1" applyFill="1" applyBorder="1" applyAlignment="1">
      <alignment horizontal="right" vertical="center" shrinkToFit="1"/>
    </xf>
    <xf numFmtId="0" fontId="14" fillId="0" borderId="91" xfId="66" applyFont="1" applyBorder="1" applyAlignment="1">
      <alignment horizontal="distributed" vertical="center"/>
      <protection/>
    </xf>
    <xf numFmtId="182" fontId="14" fillId="0" borderId="92" xfId="0" applyNumberFormat="1" applyFont="1" applyFill="1" applyBorder="1" applyAlignment="1">
      <alignment horizontal="right" vertical="center" shrinkToFit="1"/>
    </xf>
    <xf numFmtId="182" fontId="14" fillId="0" borderId="103" xfId="0" applyNumberFormat="1" applyFont="1" applyFill="1" applyBorder="1" applyAlignment="1">
      <alignment horizontal="right" vertical="center" shrinkToFit="1"/>
    </xf>
    <xf numFmtId="182" fontId="14" fillId="0" borderId="6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60" xfId="0" applyNumberFormat="1" applyFont="1" applyFill="1" applyBorder="1" applyAlignment="1">
      <alignment horizontal="right" vertical="center" shrinkToFit="1"/>
    </xf>
    <xf numFmtId="182" fontId="14" fillId="0" borderId="62" xfId="0" applyNumberFormat="1" applyFont="1" applyFill="1" applyBorder="1" applyAlignment="1">
      <alignment horizontal="right" vertical="center" shrinkToFit="1"/>
    </xf>
    <xf numFmtId="0" fontId="14" fillId="0" borderId="0" xfId="0" applyFont="1" applyFill="1" applyAlignment="1">
      <alignment horizontal="center"/>
    </xf>
    <xf numFmtId="0" fontId="14" fillId="0" borderId="0" xfId="0" applyFont="1" applyFill="1" applyAlignment="1">
      <alignment horizontal="right"/>
    </xf>
    <xf numFmtId="0" fontId="14" fillId="0" borderId="51" xfId="0" applyFont="1" applyFill="1" applyBorder="1" applyAlignment="1">
      <alignment horizontal="center" vertical="center" textRotation="255"/>
    </xf>
    <xf numFmtId="0" fontId="14" fillId="0" borderId="10" xfId="0" applyFont="1" applyFill="1" applyBorder="1" applyAlignment="1">
      <alignment horizontal="center" vertical="center" textRotation="255"/>
    </xf>
    <xf numFmtId="0" fontId="14" fillId="0" borderId="50" xfId="0" applyFont="1" applyFill="1" applyBorder="1" applyAlignment="1">
      <alignment horizontal="center" vertical="center" textRotation="255"/>
    </xf>
    <xf numFmtId="0" fontId="14" fillId="0" borderId="35" xfId="0" applyFont="1" applyFill="1" applyBorder="1" applyAlignment="1">
      <alignment horizontal="center" vertical="center" textRotation="255"/>
    </xf>
    <xf numFmtId="0" fontId="14" fillId="0" borderId="10" xfId="0" applyNumberFormat="1" applyFont="1" applyFill="1" applyBorder="1" applyAlignment="1">
      <alignment horizontal="justify" vertical="center" textRotation="255" wrapText="1" shrinkToFit="1"/>
    </xf>
    <xf numFmtId="0" fontId="14" fillId="0" borderId="52" xfId="66" applyFont="1" applyFill="1" applyBorder="1" applyAlignment="1">
      <alignment horizontal="distributed" vertical="center"/>
      <protection/>
    </xf>
    <xf numFmtId="0" fontId="14" fillId="0" borderId="97" xfId="66" applyFont="1" applyFill="1" applyBorder="1" applyAlignment="1">
      <alignment horizontal="distributed" vertical="center"/>
      <protection/>
    </xf>
    <xf numFmtId="182" fontId="14" fillId="0" borderId="54" xfId="0" applyNumberFormat="1" applyFont="1" applyFill="1" applyBorder="1" applyAlignment="1">
      <alignment horizontal="right" vertical="center" shrinkToFit="1"/>
    </xf>
    <xf numFmtId="182" fontId="14" fillId="0" borderId="55" xfId="0" applyNumberFormat="1" applyFont="1" applyFill="1" applyBorder="1" applyAlignment="1">
      <alignment horizontal="right" vertical="center" shrinkToFit="1"/>
    </xf>
    <xf numFmtId="182" fontId="14" fillId="0" borderId="16" xfId="0" applyNumberFormat="1" applyFont="1" applyFill="1" applyBorder="1" applyAlignment="1">
      <alignment horizontal="right" vertical="center" shrinkToFit="1"/>
    </xf>
    <xf numFmtId="182" fontId="14" fillId="0" borderId="56" xfId="0" applyNumberFormat="1" applyFont="1" applyFill="1" applyBorder="1" applyAlignment="1">
      <alignment horizontal="right" vertical="center" shrinkToFit="1"/>
    </xf>
    <xf numFmtId="0" fontId="14" fillId="0" borderId="56" xfId="0" applyFont="1" applyFill="1" applyBorder="1" applyAlignment="1">
      <alignment horizontal="right" vertical="center" shrinkToFit="1"/>
    </xf>
    <xf numFmtId="0" fontId="14" fillId="0" borderId="91" xfId="66" applyFont="1" applyFill="1" applyBorder="1" applyAlignment="1">
      <alignment horizontal="distributed" vertical="center"/>
      <protection/>
    </xf>
    <xf numFmtId="180" fontId="14" fillId="0" borderId="58" xfId="0" applyNumberFormat="1" applyFont="1" applyFill="1" applyBorder="1" applyAlignment="1">
      <alignment horizontal="right" vertical="center" shrinkToFit="1"/>
    </xf>
    <xf numFmtId="180" fontId="14" fillId="0" borderId="60" xfId="0" applyNumberFormat="1" applyFont="1" applyFill="1" applyBorder="1" applyAlignment="1">
      <alignment horizontal="right" vertical="center" shrinkToFit="1"/>
    </xf>
    <xf numFmtId="180" fontId="14" fillId="0" borderId="61" xfId="0" applyNumberFormat="1" applyFont="1" applyFill="1" applyBorder="1" applyAlignment="1">
      <alignment horizontal="right" vertical="center" shrinkToFit="1"/>
    </xf>
    <xf numFmtId="180" fontId="14" fillId="0" borderId="62" xfId="0" applyNumberFormat="1" applyFont="1" applyFill="1" applyBorder="1" applyAlignment="1">
      <alignment horizontal="right" vertical="center" shrinkToFit="1"/>
    </xf>
    <xf numFmtId="0" fontId="2" fillId="0" borderId="0" xfId="63">
      <alignment vertical="center"/>
      <protection/>
    </xf>
    <xf numFmtId="0" fontId="24" fillId="0" borderId="0" xfId="63" applyFont="1" applyAlignment="1">
      <alignment vertical="center"/>
      <protection/>
    </xf>
    <xf numFmtId="0" fontId="2" fillId="0" borderId="0" xfId="63" applyFont="1">
      <alignment vertical="center"/>
      <protection/>
    </xf>
    <xf numFmtId="0" fontId="6" fillId="0" borderId="0" xfId="63" applyFont="1" applyAlignment="1">
      <alignment horizontal="distributed" vertical="center" indent="8"/>
      <protection/>
    </xf>
    <xf numFmtId="0" fontId="8" fillId="0" borderId="0" xfId="63" applyFont="1" applyAlignment="1">
      <alignment horizontal="distributed" vertical="center" indent="4"/>
      <protection/>
    </xf>
    <xf numFmtId="0" fontId="6" fillId="0" borderId="0" xfId="63" applyFont="1">
      <alignment vertical="center"/>
      <protection/>
    </xf>
    <xf numFmtId="0" fontId="14" fillId="37" borderId="34" xfId="0" applyFont="1" applyFill="1" applyBorder="1" applyAlignment="1">
      <alignment horizontal="center" vertical="center" shrinkToFit="1"/>
    </xf>
    <xf numFmtId="0" fontId="14" fillId="37" borderId="35" xfId="0" applyFont="1" applyFill="1" applyBorder="1" applyAlignment="1">
      <alignment horizontal="center" vertical="center" shrinkToFit="1"/>
    </xf>
    <xf numFmtId="0" fontId="15" fillId="0" borderId="3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4" fillId="0" borderId="34" xfId="0" applyFont="1" applyFill="1" applyBorder="1" applyAlignment="1">
      <alignment horizontal="distributed" vertical="center" shrinkToFit="1"/>
    </xf>
    <xf numFmtId="0" fontId="14" fillId="0" borderId="35" xfId="0" applyFont="1" applyFill="1" applyBorder="1" applyAlignment="1">
      <alignment horizontal="distributed" vertical="center" shrinkToFit="1"/>
    </xf>
    <xf numFmtId="0" fontId="14" fillId="35" borderId="34" xfId="0" applyFont="1" applyFill="1" applyBorder="1" applyAlignment="1">
      <alignment horizontal="distributed" vertical="center" shrinkToFit="1"/>
    </xf>
    <xf numFmtId="0" fontId="14" fillId="35" borderId="35" xfId="0" applyFont="1" applyFill="1" applyBorder="1" applyAlignment="1">
      <alignment horizontal="distributed" vertical="center" shrinkToFit="1"/>
    </xf>
    <xf numFmtId="0" fontId="14" fillId="36" borderId="34" xfId="0" applyFont="1" applyFill="1" applyBorder="1" applyAlignment="1">
      <alignment horizontal="distributed" vertical="center" shrinkToFit="1"/>
    </xf>
    <xf numFmtId="0" fontId="14" fillId="36" borderId="35" xfId="0" applyFont="1" applyFill="1" applyBorder="1" applyAlignment="1">
      <alignment horizontal="distributed" vertical="center" shrinkToFit="1"/>
    </xf>
    <xf numFmtId="0" fontId="14" fillId="0" borderId="19" xfId="0" applyFont="1" applyFill="1" applyBorder="1" applyAlignment="1">
      <alignment vertical="center" shrinkToFit="1"/>
    </xf>
    <xf numFmtId="0" fontId="14" fillId="0" borderId="45" xfId="0" applyFont="1" applyFill="1" applyBorder="1" applyAlignment="1">
      <alignment vertical="center" shrinkToFit="1"/>
    </xf>
    <xf numFmtId="0" fontId="23" fillId="0" borderId="33" xfId="0" applyFont="1" applyFill="1" applyBorder="1" applyAlignment="1">
      <alignment horizontal="left" vertical="center" wrapText="1"/>
    </xf>
    <xf numFmtId="0" fontId="14" fillId="0" borderId="32" xfId="0" applyFont="1" applyFill="1" applyBorder="1" applyAlignment="1">
      <alignment horizontal="right" vertical="center"/>
    </xf>
    <xf numFmtId="0" fontId="14" fillId="0" borderId="17" xfId="0" applyFont="1" applyFill="1" applyBorder="1" applyAlignment="1">
      <alignment horizontal="right" vertical="center" shrinkToFit="1"/>
    </xf>
    <xf numFmtId="0" fontId="14" fillId="0" borderId="57" xfId="0" applyFont="1" applyFill="1" applyBorder="1" applyAlignment="1">
      <alignment vertical="center" shrinkToFit="1"/>
    </xf>
    <xf numFmtId="0" fontId="14" fillId="0" borderId="34" xfId="0" applyFont="1" applyFill="1" applyBorder="1" applyAlignment="1">
      <alignment horizontal="center" vertical="center"/>
    </xf>
    <xf numFmtId="0" fontId="14" fillId="0" borderId="104" xfId="0" applyFont="1" applyFill="1" applyBorder="1" applyAlignment="1">
      <alignment horizontal="center" vertical="center"/>
    </xf>
    <xf numFmtId="0" fontId="14" fillId="0" borderId="35" xfId="0" applyFont="1" applyFill="1" applyBorder="1" applyAlignment="1">
      <alignment horizontal="center" vertical="center"/>
    </xf>
    <xf numFmtId="0" fontId="12" fillId="0" borderId="0" xfId="0" applyFont="1" applyFill="1" applyAlignment="1">
      <alignment vertical="center"/>
    </xf>
    <xf numFmtId="0" fontId="14" fillId="0" borderId="0" xfId="0" applyFont="1" applyFill="1" applyAlignment="1">
      <alignment horizontal="left" vertical="center" wrapText="1"/>
    </xf>
    <xf numFmtId="0" fontId="15" fillId="0" borderId="33" xfId="0" applyFont="1" applyFill="1" applyBorder="1" applyAlignment="1">
      <alignment vertical="center"/>
    </xf>
    <xf numFmtId="0" fontId="15" fillId="0" borderId="0" xfId="0" applyFont="1" applyFill="1" applyBorder="1" applyAlignment="1">
      <alignment vertical="center"/>
    </xf>
    <xf numFmtId="0" fontId="14" fillId="0" borderId="10" xfId="0" applyFont="1" applyFill="1" applyBorder="1" applyAlignment="1">
      <alignment horizontal="center" vertical="center"/>
    </xf>
    <xf numFmtId="3" fontId="14" fillId="0" borderId="10" xfId="0" applyNumberFormat="1" applyFont="1" applyFill="1" applyBorder="1" applyAlignment="1">
      <alignment horizontal="center" vertical="center"/>
    </xf>
    <xf numFmtId="3" fontId="14" fillId="0" borderId="34" xfId="0" applyNumberFormat="1" applyFont="1" applyFill="1" applyBorder="1" applyAlignment="1">
      <alignment horizontal="center" vertical="center" shrinkToFit="1"/>
    </xf>
    <xf numFmtId="3" fontId="14" fillId="0" borderId="35" xfId="0" applyNumberFormat="1" applyFont="1" applyFill="1" applyBorder="1" applyAlignment="1">
      <alignment horizontal="center" vertical="center" shrinkToFit="1"/>
    </xf>
    <xf numFmtId="0" fontId="64" fillId="0" borderId="10" xfId="0" applyFont="1" applyFill="1" applyBorder="1" applyAlignment="1">
      <alignment horizontal="center" vertical="center" wrapText="1"/>
    </xf>
    <xf numFmtId="180" fontId="64" fillId="0" borderId="10" xfId="0" applyNumberFormat="1" applyFont="1" applyFill="1" applyBorder="1" applyAlignment="1">
      <alignment horizontal="center" vertical="center" shrinkToFit="1"/>
    </xf>
    <xf numFmtId="180" fontId="64" fillId="0" borderId="34" xfId="0" applyNumberFormat="1" applyFont="1" applyFill="1" applyBorder="1" applyAlignment="1">
      <alignment horizontal="center" vertical="center" shrinkToFit="1"/>
    </xf>
    <xf numFmtId="180" fontId="64" fillId="34" borderId="10" xfId="0" applyNumberFormat="1" applyFont="1" applyFill="1" applyBorder="1" applyAlignment="1">
      <alignment horizontal="center" vertical="center" shrinkToFit="1"/>
    </xf>
    <xf numFmtId="180" fontId="64" fillId="34" borderId="34" xfId="0" applyNumberFormat="1" applyFont="1" applyFill="1" applyBorder="1" applyAlignment="1">
      <alignment horizontal="center" vertical="center" shrinkToFit="1"/>
    </xf>
    <xf numFmtId="0" fontId="64" fillId="0" borderId="34" xfId="0" applyFont="1" applyFill="1" applyBorder="1" applyAlignment="1">
      <alignment horizontal="center" vertical="center" wrapText="1"/>
    </xf>
    <xf numFmtId="0" fontId="64" fillId="0" borderId="104"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10" xfId="0" applyFont="1" applyFill="1" applyBorder="1" applyAlignment="1">
      <alignment horizontal="center" vertical="center" shrinkToFit="1"/>
    </xf>
    <xf numFmtId="0" fontId="13" fillId="0" borderId="38" xfId="0" applyFont="1" applyFill="1" applyBorder="1" applyAlignment="1">
      <alignment horizontal="center" vertical="center" wrapText="1"/>
    </xf>
    <xf numFmtId="0" fontId="13" fillId="0" borderId="10" xfId="0" applyFont="1" applyFill="1" applyBorder="1" applyAlignment="1">
      <alignment horizontal="center" vertical="center" wrapText="1"/>
    </xf>
    <xf numFmtId="180" fontId="64" fillId="0" borderId="38" xfId="0" applyNumberFormat="1" applyFont="1" applyFill="1" applyBorder="1" applyAlignment="1">
      <alignment horizontal="center" vertical="center" shrinkToFit="1"/>
    </xf>
    <xf numFmtId="0" fontId="13" fillId="0" borderId="34" xfId="0" applyFont="1" applyFill="1" applyBorder="1" applyAlignment="1">
      <alignment horizontal="center" vertical="center" wrapText="1"/>
    </xf>
    <xf numFmtId="38" fontId="12" fillId="0" borderId="105" xfId="49" applyFont="1" applyFill="1" applyBorder="1" applyAlignment="1">
      <alignment horizontal="center" vertical="center"/>
    </xf>
    <xf numFmtId="0" fontId="66" fillId="0" borderId="10" xfId="0" applyFont="1" applyFill="1" applyBorder="1" applyAlignment="1">
      <alignment horizontal="center" vertical="center" wrapText="1"/>
    </xf>
    <xf numFmtId="180" fontId="64" fillId="34" borderId="106" xfId="0" applyNumberFormat="1" applyFont="1" applyFill="1" applyBorder="1" applyAlignment="1">
      <alignment horizontal="center" vertical="center" shrinkToFit="1"/>
    </xf>
    <xf numFmtId="180" fontId="64" fillId="34" borderId="107" xfId="0" applyNumberFormat="1" applyFont="1" applyFill="1" applyBorder="1" applyAlignment="1">
      <alignment horizontal="center" vertical="center" shrinkToFit="1"/>
    </xf>
    <xf numFmtId="180" fontId="64" fillId="34" borderId="108" xfId="0" applyNumberFormat="1" applyFont="1" applyFill="1" applyBorder="1" applyAlignment="1">
      <alignment horizontal="center" vertical="center" shrinkToFit="1"/>
    </xf>
    <xf numFmtId="0" fontId="63" fillId="0" borderId="10" xfId="0" applyFont="1" applyFill="1" applyBorder="1" applyAlignment="1">
      <alignment horizontal="center" vertical="center"/>
    </xf>
    <xf numFmtId="0" fontId="64" fillId="0" borderId="10" xfId="0" applyFont="1" applyFill="1" applyBorder="1" applyAlignment="1">
      <alignment horizontal="center" vertical="center"/>
    </xf>
    <xf numFmtId="0" fontId="66" fillId="0" borderId="105"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9" fillId="0" borderId="10" xfId="0" applyFont="1" applyFill="1" applyBorder="1" applyAlignment="1">
      <alignment horizontal="center" vertical="center"/>
    </xf>
    <xf numFmtId="38" fontId="12" fillId="0" borderId="10" xfId="49" applyFont="1" applyFill="1" applyBorder="1" applyAlignment="1">
      <alignment horizontal="center" vertical="center"/>
    </xf>
    <xf numFmtId="38" fontId="12" fillId="0" borderId="20" xfId="49" applyFont="1" applyFill="1" applyBorder="1" applyAlignment="1">
      <alignment horizontal="center" vertical="center"/>
    </xf>
    <xf numFmtId="0" fontId="14" fillId="0" borderId="32" xfId="64" applyFont="1" applyFill="1" applyBorder="1" applyAlignment="1">
      <alignment horizontal="right" vertical="center"/>
      <protection/>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3" fontId="13" fillId="0" borderId="109" xfId="0" applyNumberFormat="1" applyFont="1" applyFill="1" applyBorder="1" applyAlignment="1">
      <alignment horizontal="center" vertical="center"/>
    </xf>
    <xf numFmtId="3" fontId="13" fillId="0" borderId="104" xfId="0" applyNumberFormat="1" applyFont="1" applyFill="1" applyBorder="1" applyAlignment="1">
      <alignment horizontal="center" vertical="center"/>
    </xf>
    <xf numFmtId="3" fontId="13" fillId="0" borderId="35" xfId="0" applyNumberFormat="1" applyFont="1" applyFill="1" applyBorder="1" applyAlignment="1">
      <alignment horizontal="center" vertical="center"/>
    </xf>
    <xf numFmtId="0" fontId="14" fillId="0" borderId="0" xfId="0" applyFont="1" applyFill="1" applyAlignment="1">
      <alignment horizontal="left" vertical="center" wrapText="1" indent="2"/>
    </xf>
    <xf numFmtId="0" fontId="16" fillId="0" borderId="0" xfId="0" applyFont="1" applyFill="1" applyAlignment="1">
      <alignment vertical="center"/>
    </xf>
    <xf numFmtId="0" fontId="12" fillId="0" borderId="0" xfId="64" applyFont="1" applyFill="1" applyAlignment="1">
      <alignment horizontal="left" vertical="center" indent="2"/>
      <protection/>
    </xf>
    <xf numFmtId="0" fontId="9" fillId="0" borderId="0" xfId="64" applyFont="1" applyFill="1" applyBorder="1" applyAlignment="1">
      <alignment horizontal="left" vertical="center" indent="3"/>
      <protection/>
    </xf>
    <xf numFmtId="0" fontId="12" fillId="0" borderId="0" xfId="64" applyFont="1" applyFill="1" applyAlignment="1">
      <alignment vertical="center"/>
      <protection/>
    </xf>
    <xf numFmtId="0" fontId="9" fillId="0" borderId="0" xfId="64" applyFont="1" applyFill="1" applyAlignment="1">
      <alignment horizontal="left" vertical="center" indent="3"/>
      <protection/>
    </xf>
    <xf numFmtId="0" fontId="14" fillId="0" borderId="1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6" xfId="64" applyFont="1" applyFill="1" applyBorder="1" applyAlignment="1">
      <alignment horizontal="center" vertical="center" wrapText="1"/>
      <protection/>
    </xf>
    <xf numFmtId="0" fontId="14" fillId="0" borderId="20" xfId="64" applyFont="1" applyFill="1" applyBorder="1" applyAlignment="1">
      <alignment horizontal="center" vertical="center"/>
      <protection/>
    </xf>
    <xf numFmtId="0" fontId="12" fillId="0" borderId="0" xfId="64" applyFont="1" applyAlignment="1">
      <alignment vertical="center"/>
      <protection/>
    </xf>
    <xf numFmtId="0" fontId="14" fillId="0" borderId="0" xfId="0" applyFont="1" applyFill="1" applyAlignment="1">
      <alignment horizontal="left" vertical="center" wrapText="1" indent="1"/>
    </xf>
    <xf numFmtId="38" fontId="14" fillId="0" borderId="110" xfId="49" applyFont="1" applyFill="1" applyBorder="1" applyAlignment="1">
      <alignment horizontal="right" vertical="center"/>
    </xf>
    <xf numFmtId="38" fontId="9" fillId="0" borderId="0" xfId="49" applyFont="1" applyFill="1" applyBorder="1" applyAlignment="1">
      <alignment vertical="center"/>
    </xf>
    <xf numFmtId="38" fontId="9" fillId="0" borderId="111" xfId="49" applyFont="1" applyFill="1" applyBorder="1" applyAlignment="1">
      <alignment horizontal="center" vertical="center"/>
    </xf>
    <xf numFmtId="38" fontId="9" fillId="0" borderId="36" xfId="49" applyFont="1" applyFill="1" applyBorder="1" applyAlignment="1">
      <alignment horizontal="center" vertical="center"/>
    </xf>
    <xf numFmtId="38" fontId="14" fillId="0" borderId="17" xfId="49" applyFont="1" applyFill="1" applyBorder="1" applyAlignment="1">
      <alignment horizontal="center" vertical="center" wrapText="1"/>
    </xf>
    <xf numFmtId="38" fontId="14" fillId="0" borderId="33" xfId="49" applyFont="1" applyFill="1" applyBorder="1" applyAlignment="1">
      <alignment horizontal="center" vertical="center" wrapText="1"/>
    </xf>
    <xf numFmtId="38" fontId="14" fillId="0" borderId="57" xfId="49" applyFont="1" applyFill="1" applyBorder="1" applyAlignment="1">
      <alignment horizontal="center" vertical="center" wrapText="1"/>
    </xf>
    <xf numFmtId="38" fontId="14" fillId="0" borderId="16" xfId="49" applyFont="1" applyFill="1" applyBorder="1" applyAlignment="1">
      <alignment horizontal="center" vertical="center" wrapText="1"/>
    </xf>
    <xf numFmtId="38" fontId="14" fillId="0" borderId="20" xfId="49" applyFont="1" applyFill="1" applyBorder="1" applyAlignment="1">
      <alignment horizontal="center" vertical="center" wrapText="1"/>
    </xf>
    <xf numFmtId="38" fontId="9" fillId="0" borderId="16" xfId="49" applyFont="1" applyFill="1" applyBorder="1" applyAlignment="1">
      <alignment horizontal="center" vertical="center" wrapText="1"/>
    </xf>
    <xf numFmtId="38" fontId="9" fillId="0" borderId="20" xfId="49" applyFont="1" applyFill="1" applyBorder="1" applyAlignment="1">
      <alignment horizontal="center" vertical="center" wrapText="1"/>
    </xf>
    <xf numFmtId="38" fontId="13" fillId="0" borderId="16" xfId="49" applyFont="1" applyFill="1" applyBorder="1" applyAlignment="1">
      <alignment horizontal="center" vertical="center" wrapText="1"/>
    </xf>
    <xf numFmtId="38" fontId="13" fillId="0" borderId="20" xfId="49" applyFont="1" applyFill="1" applyBorder="1" applyAlignment="1">
      <alignment horizontal="center" vertical="center" wrapText="1"/>
    </xf>
    <xf numFmtId="0" fontId="9" fillId="0" borderId="0" xfId="64" applyFont="1" applyFill="1" applyAlignment="1">
      <alignment vertical="center"/>
      <protection/>
    </xf>
    <xf numFmtId="38" fontId="9" fillId="0" borderId="0" xfId="49" applyFont="1" applyFill="1" applyAlignment="1">
      <alignment vertical="center"/>
    </xf>
    <xf numFmtId="38" fontId="14" fillId="0" borderId="32" xfId="49" applyFont="1" applyFill="1" applyBorder="1" applyAlignment="1">
      <alignment horizontal="right" vertical="center"/>
    </xf>
    <xf numFmtId="0" fontId="9" fillId="0" borderId="0" xfId="66" applyFont="1" applyFill="1" applyAlignment="1">
      <alignment vertical="center"/>
      <protection/>
    </xf>
    <xf numFmtId="0" fontId="14" fillId="0" borderId="32" xfId="66" applyFont="1" applyFill="1" applyBorder="1" applyAlignment="1">
      <alignment horizontal="right" vertical="center"/>
      <protection/>
    </xf>
    <xf numFmtId="0" fontId="20" fillId="0" borderId="112" xfId="0" applyFont="1" applyFill="1" applyBorder="1" applyAlignment="1">
      <alignment horizontal="center" vertical="center" textRotation="255" wrapText="1"/>
    </xf>
    <xf numFmtId="0" fontId="20" fillId="0" borderId="53" xfId="0" applyFont="1" applyFill="1" applyBorder="1" applyAlignment="1">
      <alignment horizontal="center" vertical="center" textRotation="255" wrapText="1"/>
    </xf>
    <xf numFmtId="0" fontId="20" fillId="0" borderId="113" xfId="0"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20" fillId="0" borderId="115" xfId="0" applyFont="1" applyFill="1" applyBorder="1" applyAlignment="1">
      <alignment horizontal="center" vertical="center" wrapText="1"/>
    </xf>
    <xf numFmtId="0" fontId="20" fillId="0" borderId="10" xfId="0" applyFont="1" applyFill="1" applyBorder="1" applyAlignment="1">
      <alignment horizontal="center" vertical="center" textRotation="255"/>
    </xf>
    <xf numFmtId="0" fontId="20" fillId="0" borderId="50" xfId="0" applyFont="1" applyFill="1" applyBorder="1" applyAlignment="1">
      <alignment horizontal="center" vertical="center" textRotation="255"/>
    </xf>
    <xf numFmtId="0" fontId="20" fillId="0" borderId="51" xfId="0" applyFont="1" applyFill="1" applyBorder="1" applyAlignment="1">
      <alignment horizontal="center" vertical="center" textRotation="255"/>
    </xf>
    <xf numFmtId="0" fontId="14" fillId="0" borderId="116" xfId="0" applyFont="1" applyFill="1" applyBorder="1" applyAlignment="1">
      <alignment horizontal="center" vertical="center" wrapText="1"/>
    </xf>
    <xf numFmtId="0" fontId="14" fillId="0" borderId="117" xfId="0" applyFont="1" applyFill="1" applyBorder="1" applyAlignment="1">
      <alignment horizontal="center" vertical="center" wrapText="1"/>
    </xf>
    <xf numFmtId="0" fontId="14" fillId="0" borderId="118" xfId="0" applyFont="1" applyFill="1" applyBorder="1" applyAlignment="1">
      <alignment horizontal="center" vertical="center" wrapText="1"/>
    </xf>
    <xf numFmtId="0" fontId="20" fillId="0" borderId="114" xfId="0" applyFont="1" applyFill="1" applyBorder="1" applyAlignment="1">
      <alignment horizontal="center" vertical="center"/>
    </xf>
    <xf numFmtId="0" fontId="20" fillId="0" borderId="115"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12" xfId="0" applyFont="1" applyFill="1" applyBorder="1" applyAlignment="1">
      <alignment horizontal="center" vertical="center" textRotation="255"/>
    </xf>
    <xf numFmtId="0" fontId="20" fillId="0" borderId="53" xfId="0" applyFont="1" applyFill="1" applyBorder="1" applyAlignment="1">
      <alignment horizontal="center" vertical="center" textRotation="255"/>
    </xf>
    <xf numFmtId="0" fontId="20" fillId="0" borderId="5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4" fillId="0" borderId="22" xfId="64" applyFont="1" applyFill="1" applyBorder="1" applyAlignment="1">
      <alignment horizontal="right" vertical="center"/>
      <protection/>
    </xf>
    <xf numFmtId="0" fontId="20" fillId="0" borderId="16" xfId="0" applyFont="1" applyFill="1" applyBorder="1" applyAlignment="1">
      <alignment horizontal="center" vertical="center" textRotation="255" shrinkToFit="1"/>
    </xf>
    <xf numFmtId="0" fontId="20" fillId="0" borderId="20" xfId="0" applyFont="1" applyFill="1" applyBorder="1" applyAlignment="1">
      <alignment horizontal="center" vertical="center" textRotation="255" shrinkToFit="1"/>
    </xf>
    <xf numFmtId="0" fontId="20" fillId="0" borderId="55" xfId="0" applyFont="1" applyFill="1" applyBorder="1" applyAlignment="1">
      <alignment horizontal="center" vertical="center" textRotation="255"/>
    </xf>
    <xf numFmtId="0" fontId="20" fillId="0" borderId="119" xfId="0" applyFont="1" applyFill="1" applyBorder="1" applyAlignment="1">
      <alignment horizontal="center" vertical="center" textRotation="255"/>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4" fillId="0" borderId="116"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12" xfId="0" applyFont="1" applyFill="1" applyBorder="1" applyAlignment="1">
      <alignment horizontal="center" vertical="center" textRotation="255"/>
    </xf>
    <xf numFmtId="0" fontId="14" fillId="0" borderId="53" xfId="0" applyFont="1" applyFill="1" applyBorder="1" applyAlignment="1">
      <alignment horizontal="center" vertical="center" textRotation="255"/>
    </xf>
    <xf numFmtId="0" fontId="14" fillId="0" borderId="113"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15" xfId="0" applyFont="1" applyFill="1" applyBorder="1" applyAlignment="1">
      <alignment horizontal="center" vertical="center"/>
    </xf>
    <xf numFmtId="0" fontId="14" fillId="0" borderId="120" xfId="0" applyFont="1" applyFill="1" applyBorder="1" applyAlignment="1">
      <alignment horizontal="center" vertical="center"/>
    </xf>
    <xf numFmtId="0" fontId="14" fillId="0" borderId="121" xfId="0" applyFont="1" applyFill="1" applyBorder="1" applyAlignment="1">
      <alignment horizontal="center" vertical="center"/>
    </xf>
    <xf numFmtId="0" fontId="14" fillId="0" borderId="0" xfId="0" applyFont="1" applyBorder="1" applyAlignment="1">
      <alignment horizontal="center"/>
    </xf>
    <xf numFmtId="0" fontId="14" fillId="0" borderId="113" xfId="0" applyFont="1" applyBorder="1" applyAlignment="1">
      <alignment horizontal="center" vertical="center"/>
    </xf>
    <xf numFmtId="0" fontId="14" fillId="0" borderId="114" xfId="0" applyFont="1" applyBorder="1" applyAlignment="1">
      <alignment horizontal="center" vertical="center"/>
    </xf>
    <xf numFmtId="0" fontId="14" fillId="0" borderId="115" xfId="0" applyFont="1" applyBorder="1" applyAlignment="1">
      <alignment horizontal="center" vertical="center"/>
    </xf>
    <xf numFmtId="0" fontId="14" fillId="0" borderId="116" xfId="0" applyFont="1" applyBorder="1" applyAlignment="1">
      <alignment horizontal="center" vertical="center"/>
    </xf>
    <xf numFmtId="0" fontId="14" fillId="0" borderId="118" xfId="0" applyFont="1" applyBorder="1" applyAlignment="1">
      <alignment horizontal="center" vertical="center"/>
    </xf>
    <xf numFmtId="0" fontId="14" fillId="0" borderId="112" xfId="0" applyFont="1" applyBorder="1" applyAlignment="1">
      <alignment horizontal="center" vertical="center" textRotation="255"/>
    </xf>
    <xf numFmtId="0" fontId="14" fillId="0" borderId="53" xfId="0" applyFont="1" applyBorder="1" applyAlignment="1">
      <alignment horizontal="center" vertical="center" textRotation="255"/>
    </xf>
    <xf numFmtId="0" fontId="15" fillId="0" borderId="0" xfId="64" applyFont="1" applyFill="1" applyBorder="1" applyAlignment="1">
      <alignment horizontal="left" vertical="center"/>
      <protection/>
    </xf>
    <xf numFmtId="0" fontId="9" fillId="0" borderId="32" xfId="64" applyFont="1" applyFill="1" applyBorder="1" applyAlignment="1">
      <alignment horizontal="left" vertical="center" indent="1"/>
      <protection/>
    </xf>
    <xf numFmtId="0" fontId="20" fillId="0" borderId="16" xfId="0" applyFont="1" applyFill="1" applyBorder="1" applyAlignment="1">
      <alignment horizontal="center" vertical="distributed" textRotation="255"/>
    </xf>
    <xf numFmtId="0" fontId="20" fillId="0" borderId="20" xfId="0" applyFont="1" applyFill="1" applyBorder="1" applyAlignment="1">
      <alignment horizontal="center" vertical="distributed" textRotation="255"/>
    </xf>
    <xf numFmtId="0" fontId="0" fillId="0" borderId="20" xfId="0" applyFont="1" applyFill="1" applyBorder="1" applyAlignment="1">
      <alignment/>
    </xf>
    <xf numFmtId="0" fontId="20" fillId="0" borderId="34" xfId="0" applyFont="1" applyFill="1" applyBorder="1" applyAlignment="1">
      <alignment horizontal="center"/>
    </xf>
    <xf numFmtId="0" fontId="20" fillId="0" borderId="104" xfId="0" applyFont="1" applyFill="1" applyBorder="1" applyAlignment="1">
      <alignment horizontal="center"/>
    </xf>
    <xf numFmtId="0" fontId="20" fillId="0" borderId="35" xfId="0" applyFont="1" applyFill="1" applyBorder="1" applyAlignment="1">
      <alignment horizontal="center"/>
    </xf>
    <xf numFmtId="0" fontId="20" fillId="0" borderId="10" xfId="0" applyFont="1" applyFill="1" applyBorder="1" applyAlignment="1">
      <alignment horizontal="center" vertical="distributed" textRotation="255"/>
    </xf>
    <xf numFmtId="0" fontId="13" fillId="0" borderId="10" xfId="64" applyFont="1" applyFill="1" applyBorder="1" applyAlignment="1">
      <alignment horizontal="center" vertical="center" textRotation="255"/>
      <protection/>
    </xf>
    <xf numFmtId="0" fontId="13" fillId="0" borderId="10" xfId="64" applyFont="1" applyFill="1" applyBorder="1" applyAlignment="1">
      <alignment horizontal="center" vertical="center"/>
      <protection/>
    </xf>
    <xf numFmtId="0" fontId="13" fillId="0" borderId="16" xfId="64" applyFont="1" applyFill="1" applyBorder="1" applyAlignment="1">
      <alignment horizontal="center" vertical="center" textRotation="255" shrinkToFit="1"/>
      <protection/>
    </xf>
    <xf numFmtId="0" fontId="13" fillId="0" borderId="20" xfId="64" applyFont="1" applyFill="1" applyBorder="1" applyAlignment="1">
      <alignment horizontal="center" vertical="center" textRotation="255" shrinkToFit="1"/>
      <protection/>
    </xf>
    <xf numFmtId="0" fontId="13" fillId="0" borderId="16" xfId="64" applyFont="1" applyFill="1" applyBorder="1" applyAlignment="1">
      <alignment horizontal="center" vertical="center" textRotation="255"/>
      <protection/>
    </xf>
    <xf numFmtId="0" fontId="13" fillId="0" borderId="20" xfId="64" applyFont="1" applyFill="1" applyBorder="1" applyAlignment="1">
      <alignment horizontal="center" vertical="center" textRotation="255"/>
      <protection/>
    </xf>
    <xf numFmtId="180" fontId="9" fillId="0" borderId="34" xfId="64" applyNumberFormat="1" applyFont="1" applyFill="1" applyBorder="1" applyAlignment="1">
      <alignment vertical="center" shrinkToFit="1"/>
      <protection/>
    </xf>
    <xf numFmtId="180" fontId="9" fillId="0" borderId="35" xfId="64" applyNumberFormat="1" applyFont="1" applyFill="1" applyBorder="1" applyAlignment="1">
      <alignment vertical="center" shrinkToFit="1"/>
      <protection/>
    </xf>
    <xf numFmtId="0" fontId="15" fillId="0" borderId="33" xfId="64" applyFont="1" applyFill="1" applyBorder="1" applyAlignment="1">
      <alignment vertical="center"/>
      <protection/>
    </xf>
    <xf numFmtId="0" fontId="13" fillId="0" borderId="10" xfId="64" applyFont="1" applyFill="1" applyBorder="1" applyAlignment="1">
      <alignment horizontal="center" vertical="center" wrapText="1"/>
      <protection/>
    </xf>
    <xf numFmtId="0" fontId="13" fillId="0" borderId="34" xfId="64" applyFont="1" applyFill="1" applyBorder="1" applyAlignment="1">
      <alignment horizontal="center" vertical="center" wrapText="1"/>
      <protection/>
    </xf>
    <xf numFmtId="0" fontId="13" fillId="0" borderId="35" xfId="64" applyFont="1" applyFill="1" applyBorder="1" applyAlignment="1">
      <alignment horizontal="center" vertical="center" wrapText="1"/>
      <protection/>
    </xf>
    <xf numFmtId="0" fontId="12" fillId="0" borderId="0" xfId="64" applyFont="1" applyFill="1" applyAlignment="1">
      <alignment horizontal="left" vertical="center"/>
      <protection/>
    </xf>
    <xf numFmtId="0" fontId="13" fillId="0" borderId="17" xfId="64" applyFont="1" applyFill="1" applyBorder="1" applyAlignment="1">
      <alignment horizontal="center" vertical="center" textRotation="255"/>
      <protection/>
    </xf>
    <xf numFmtId="0" fontId="13" fillId="0" borderId="57" xfId="64" applyFont="1" applyFill="1" applyBorder="1" applyAlignment="1">
      <alignment horizontal="center" vertical="center" textRotation="255"/>
      <protection/>
    </xf>
    <xf numFmtId="0" fontId="13" fillId="0" borderId="19" xfId="64" applyFont="1" applyFill="1" applyBorder="1" applyAlignment="1">
      <alignment horizontal="center" vertical="center" textRotation="255"/>
      <protection/>
    </xf>
    <xf numFmtId="0" fontId="13" fillId="0" borderId="45" xfId="64" applyFont="1" applyFill="1" applyBorder="1" applyAlignment="1">
      <alignment horizontal="center" vertical="center" textRotation="255"/>
      <protection/>
    </xf>
    <xf numFmtId="0" fontId="13" fillId="0" borderId="21" xfId="64" applyFont="1" applyFill="1" applyBorder="1" applyAlignment="1">
      <alignment horizontal="center" vertical="center" textRotation="255"/>
      <protection/>
    </xf>
    <xf numFmtId="0" fontId="13" fillId="0" borderId="49" xfId="64" applyFont="1" applyFill="1" applyBorder="1" applyAlignment="1">
      <alignment horizontal="center" vertical="center" textRotation="255"/>
      <protection/>
    </xf>
    <xf numFmtId="0" fontId="9" fillId="0" borderId="10" xfId="64" applyFont="1" applyFill="1" applyBorder="1" applyAlignment="1">
      <alignment horizontal="center" vertical="center"/>
      <protection/>
    </xf>
    <xf numFmtId="0" fontId="9" fillId="0" borderId="10" xfId="64" applyFont="1" applyFill="1" applyBorder="1" applyAlignment="1">
      <alignment horizontal="center" vertical="center" wrapText="1"/>
      <protection/>
    </xf>
    <xf numFmtId="0" fontId="14" fillId="0" borderId="0" xfId="64" applyFont="1" applyBorder="1" applyAlignment="1">
      <alignment horizontal="right" vertical="center"/>
      <protection/>
    </xf>
    <xf numFmtId="0" fontId="9" fillId="0" borderId="17" xfId="67" applyFont="1" applyFill="1" applyBorder="1" applyAlignment="1">
      <alignment horizontal="right" vertical="center"/>
      <protection/>
    </xf>
    <xf numFmtId="0" fontId="9" fillId="0" borderId="33" xfId="67" applyFont="1" applyFill="1" applyBorder="1" applyAlignment="1">
      <alignment horizontal="right" vertical="center"/>
      <protection/>
    </xf>
    <xf numFmtId="0" fontId="9" fillId="0" borderId="57" xfId="67" applyFont="1" applyFill="1" applyBorder="1" applyAlignment="1">
      <alignment horizontal="right" vertical="center"/>
      <protection/>
    </xf>
    <xf numFmtId="0" fontId="9" fillId="0" borderId="19" xfId="67" applyFont="1" applyFill="1" applyBorder="1" applyAlignment="1">
      <alignment horizontal="right" vertical="center"/>
      <protection/>
    </xf>
    <xf numFmtId="0" fontId="9" fillId="0" borderId="0" xfId="67" applyFont="1" applyFill="1" applyBorder="1" applyAlignment="1">
      <alignment horizontal="right" vertical="center"/>
      <protection/>
    </xf>
    <xf numFmtId="0" fontId="9" fillId="0" borderId="45" xfId="67" applyFont="1" applyFill="1" applyBorder="1" applyAlignment="1">
      <alignment horizontal="right" vertical="center"/>
      <protection/>
    </xf>
    <xf numFmtId="0" fontId="9" fillId="0" borderId="34" xfId="67" applyFont="1" applyFill="1" applyBorder="1" applyAlignment="1">
      <alignment horizontal="center" vertical="center" wrapText="1"/>
      <protection/>
    </xf>
    <xf numFmtId="0" fontId="9" fillId="0" borderId="104" xfId="67" applyFont="1" applyFill="1" applyBorder="1" applyAlignment="1">
      <alignment horizontal="center" vertical="center" wrapText="1"/>
      <protection/>
    </xf>
    <xf numFmtId="0" fontId="9" fillId="0" borderId="109" xfId="67" applyFont="1" applyFill="1" applyBorder="1" applyAlignment="1">
      <alignment horizontal="center" vertical="center" wrapText="1"/>
      <protection/>
    </xf>
    <xf numFmtId="0" fontId="9" fillId="0" borderId="35" xfId="67" applyFont="1" applyFill="1" applyBorder="1" applyAlignment="1">
      <alignment horizontal="center" vertical="center" wrapText="1"/>
      <protection/>
    </xf>
    <xf numFmtId="0" fontId="9" fillId="0" borderId="16" xfId="67" applyFont="1" applyFill="1" applyBorder="1" applyAlignment="1">
      <alignment horizontal="center" vertical="center" wrapText="1"/>
      <protection/>
    </xf>
    <xf numFmtId="0" fontId="9" fillId="0" borderId="20" xfId="67" applyFont="1" applyFill="1" applyBorder="1" applyAlignment="1">
      <alignment horizontal="center" vertical="center" wrapText="1"/>
      <protection/>
    </xf>
    <xf numFmtId="0" fontId="12" fillId="0" borderId="0" xfId="64" applyFont="1" applyFill="1" applyAlignment="1">
      <alignment horizontal="left" vertical="center" indent="1"/>
      <protection/>
    </xf>
    <xf numFmtId="0" fontId="14" fillId="0" borderId="34" xfId="67" applyFont="1" applyFill="1" applyBorder="1" applyAlignment="1">
      <alignment horizontal="distributed" vertical="center"/>
      <protection/>
    </xf>
    <xf numFmtId="0" fontId="14" fillId="0" borderId="35" xfId="67" applyFont="1" applyFill="1" applyBorder="1" applyAlignment="1">
      <alignment horizontal="distributed" vertical="center"/>
      <protection/>
    </xf>
    <xf numFmtId="0" fontId="9" fillId="0" borderId="17" xfId="67" applyFont="1" applyFill="1" applyBorder="1" applyAlignment="1">
      <alignment horizontal="center" vertical="center" wrapText="1"/>
      <protection/>
    </xf>
    <xf numFmtId="0" fontId="9" fillId="0" borderId="21" xfId="67" applyFont="1" applyFill="1" applyBorder="1" applyAlignment="1">
      <alignment horizontal="center" vertical="center" wrapText="1"/>
      <protection/>
    </xf>
    <xf numFmtId="0" fontId="9" fillId="0" borderId="39" xfId="67" applyFont="1" applyFill="1" applyBorder="1" applyAlignment="1">
      <alignment horizontal="center" vertical="center" wrapText="1"/>
      <protection/>
    </xf>
    <xf numFmtId="0" fontId="9" fillId="0" borderId="46" xfId="67" applyFont="1" applyFill="1" applyBorder="1" applyAlignment="1">
      <alignment horizontal="center" vertical="center" wrapText="1"/>
      <protection/>
    </xf>
    <xf numFmtId="0" fontId="14" fillId="0" borderId="122" xfId="67" applyFont="1" applyFill="1" applyBorder="1" applyAlignment="1">
      <alignment horizontal="distributed" vertical="center"/>
      <protection/>
    </xf>
    <xf numFmtId="0" fontId="14" fillId="0" borderId="123" xfId="67" applyFont="1" applyFill="1" applyBorder="1" applyAlignment="1">
      <alignment horizontal="distributed" vertical="center"/>
      <protection/>
    </xf>
    <xf numFmtId="0" fontId="14" fillId="0" borderId="124" xfId="67" applyFont="1" applyFill="1" applyBorder="1" applyAlignment="1">
      <alignment horizontal="distributed" vertical="center"/>
      <protection/>
    </xf>
    <xf numFmtId="0" fontId="9" fillId="0" borderId="21" xfId="67" applyFont="1" applyFill="1" applyBorder="1" applyAlignment="1">
      <alignment vertical="center"/>
      <protection/>
    </xf>
    <xf numFmtId="0" fontId="9" fillId="0" borderId="32" xfId="67" applyFont="1" applyFill="1" applyBorder="1" applyAlignment="1">
      <alignment vertical="center"/>
      <protection/>
    </xf>
    <xf numFmtId="0" fontId="9" fillId="0" borderId="49" xfId="67" applyFont="1" applyFill="1" applyBorder="1" applyAlignment="1">
      <alignment vertical="center"/>
      <protection/>
    </xf>
    <xf numFmtId="0" fontId="14" fillId="0" borderId="16" xfId="67" applyFont="1" applyFill="1" applyBorder="1" applyAlignment="1">
      <alignment horizontal="center" vertical="center" textRotation="255"/>
      <protection/>
    </xf>
    <xf numFmtId="0" fontId="14" fillId="0" borderId="18" xfId="67" applyFont="1" applyFill="1" applyBorder="1" applyAlignment="1">
      <alignment horizontal="center" vertical="center" textRotation="255"/>
      <protection/>
    </xf>
    <xf numFmtId="0" fontId="14" fillId="0" borderId="20" xfId="67" applyFont="1" applyFill="1" applyBorder="1" applyAlignment="1">
      <alignment horizontal="center" vertical="center" textRotation="255"/>
      <protection/>
    </xf>
    <xf numFmtId="179" fontId="9" fillId="0" borderId="125" xfId="67" applyNumberFormat="1" applyFont="1" applyFill="1" applyBorder="1" applyAlignment="1">
      <alignment horizontal="center" vertical="center" shrinkToFit="1"/>
      <protection/>
    </xf>
    <xf numFmtId="179" fontId="9" fillId="0" borderId="126" xfId="67" applyNumberFormat="1" applyFont="1" applyFill="1" applyBorder="1" applyAlignment="1">
      <alignment horizontal="center" vertical="center" shrinkToFit="1"/>
      <protection/>
    </xf>
    <xf numFmtId="179" fontId="9" fillId="0" borderId="127" xfId="67" applyNumberFormat="1" applyFont="1" applyFill="1" applyBorder="1" applyAlignment="1">
      <alignment horizontal="center" vertical="center" shrinkToFit="1"/>
      <protection/>
    </xf>
    <xf numFmtId="179" fontId="9" fillId="0" borderId="128" xfId="67" applyNumberFormat="1" applyFont="1" applyFill="1" applyBorder="1" applyAlignment="1">
      <alignment horizontal="center" vertical="center" shrinkToFit="1"/>
      <protection/>
    </xf>
    <xf numFmtId="179" fontId="9" fillId="0" borderId="129" xfId="67" applyNumberFormat="1" applyFont="1" applyFill="1" applyBorder="1" applyAlignment="1">
      <alignment horizontal="center" vertical="center" shrinkToFit="1"/>
      <protection/>
    </xf>
    <xf numFmtId="179" fontId="9" fillId="0" borderId="130" xfId="67" applyNumberFormat="1" applyFont="1" applyFill="1" applyBorder="1" applyAlignment="1">
      <alignment horizontal="center" vertical="center" shrinkToFit="1"/>
      <protection/>
    </xf>
    <xf numFmtId="0" fontId="15" fillId="0" borderId="42" xfId="67" applyFont="1" applyFill="1" applyBorder="1" applyAlignment="1">
      <alignment horizontal="distributed" vertical="center"/>
      <protection/>
    </xf>
    <xf numFmtId="0" fontId="15" fillId="0" borderId="131" xfId="67" applyFont="1" applyFill="1" applyBorder="1" applyAlignment="1">
      <alignment horizontal="distributed" vertical="center"/>
      <protection/>
    </xf>
    <xf numFmtId="0" fontId="15" fillId="0" borderId="132" xfId="67" applyFont="1" applyFill="1" applyBorder="1" applyAlignment="1">
      <alignment horizontal="distributed" vertical="center"/>
      <protection/>
    </xf>
    <xf numFmtId="0" fontId="14" fillId="0" borderId="133" xfId="67" applyFont="1" applyFill="1" applyBorder="1" applyAlignment="1">
      <alignment horizontal="distributed" vertical="center"/>
      <protection/>
    </xf>
    <xf numFmtId="0" fontId="14" fillId="0" borderId="134" xfId="67" applyFont="1" applyFill="1" applyBorder="1" applyAlignment="1">
      <alignment horizontal="distributed" vertical="center"/>
      <protection/>
    </xf>
    <xf numFmtId="0" fontId="14" fillId="0" borderId="135" xfId="67" applyFont="1" applyFill="1" applyBorder="1" applyAlignment="1">
      <alignment horizontal="distributed" vertical="center"/>
      <protection/>
    </xf>
    <xf numFmtId="0" fontId="14" fillId="0" borderId="17" xfId="67" applyFont="1" applyFill="1" applyBorder="1" applyAlignment="1">
      <alignment horizontal="right" vertical="center"/>
      <protection/>
    </xf>
    <xf numFmtId="0" fontId="14" fillId="0" borderId="33" xfId="67" applyFont="1" applyFill="1" applyBorder="1" applyAlignment="1">
      <alignment horizontal="right" vertical="center"/>
      <protection/>
    </xf>
    <xf numFmtId="0" fontId="14" fillId="0" borderId="57" xfId="67" applyFont="1" applyFill="1" applyBorder="1" applyAlignment="1">
      <alignment horizontal="right" vertical="center"/>
      <protection/>
    </xf>
    <xf numFmtId="0" fontId="14" fillId="0" borderId="34" xfId="67" applyFont="1" applyFill="1" applyBorder="1" applyAlignment="1">
      <alignment horizontal="center" vertical="center"/>
      <protection/>
    </xf>
    <xf numFmtId="0" fontId="14" fillId="0" borderId="104" xfId="67" applyFont="1" applyFill="1" applyBorder="1" applyAlignment="1">
      <alignment horizontal="center" vertical="center"/>
      <protection/>
    </xf>
    <xf numFmtId="0" fontId="14" fillId="0" borderId="10" xfId="67" applyFont="1" applyBorder="1" applyAlignment="1">
      <alignment horizontal="center" vertical="center" wrapText="1"/>
      <protection/>
    </xf>
    <xf numFmtId="0" fontId="12" fillId="0" borderId="0" xfId="64" applyFont="1" applyFill="1" applyAlignment="1">
      <alignment horizontal="center" vertical="center"/>
      <protection/>
    </xf>
    <xf numFmtId="0" fontId="14" fillId="0" borderId="16" xfId="67" applyFont="1" applyFill="1" applyBorder="1" applyAlignment="1">
      <alignment horizontal="center" vertical="center"/>
      <protection/>
    </xf>
    <xf numFmtId="0" fontId="14" fillId="0" borderId="20" xfId="67" applyFont="1" applyFill="1" applyBorder="1" applyAlignment="1">
      <alignment horizontal="center" vertical="center"/>
      <protection/>
    </xf>
    <xf numFmtId="0" fontId="14" fillId="0" borderId="17" xfId="67" applyFont="1" applyFill="1" applyBorder="1" applyAlignment="1">
      <alignment horizontal="center" vertical="center"/>
      <protection/>
    </xf>
    <xf numFmtId="0" fontId="14" fillId="0" borderId="21" xfId="67" applyFont="1" applyFill="1" applyBorder="1" applyAlignment="1">
      <alignment horizontal="center" vertical="center"/>
      <protection/>
    </xf>
    <xf numFmtId="0" fontId="13" fillId="0" borderId="39" xfId="67" applyFont="1" applyFill="1" applyBorder="1" applyAlignment="1">
      <alignment horizontal="center" vertical="center" shrinkToFit="1"/>
      <protection/>
    </xf>
    <xf numFmtId="0" fontId="13" fillId="0" borderId="46" xfId="67" applyFont="1" applyFill="1" applyBorder="1" applyAlignment="1">
      <alignment horizontal="center" vertical="center" shrinkToFit="1"/>
      <protection/>
    </xf>
    <xf numFmtId="0" fontId="13" fillId="0" borderId="16" xfId="67" applyFont="1" applyFill="1" applyBorder="1" applyAlignment="1">
      <alignment horizontal="center" vertical="center" shrinkToFit="1"/>
      <protection/>
    </xf>
    <xf numFmtId="0" fontId="13" fillId="0" borderId="20" xfId="67" applyFont="1" applyFill="1" applyBorder="1" applyAlignment="1">
      <alignment horizontal="center" vertical="center" shrinkToFit="1"/>
      <protection/>
    </xf>
    <xf numFmtId="0" fontId="13" fillId="0" borderId="16" xfId="67" applyFont="1" applyFill="1" applyBorder="1" applyAlignment="1">
      <alignment horizontal="center" vertical="center" wrapText="1"/>
      <protection/>
    </xf>
    <xf numFmtId="0" fontId="13" fillId="0" borderId="20" xfId="67" applyFont="1" applyFill="1" applyBorder="1" applyAlignment="1">
      <alignment horizontal="center" vertical="center" wrapText="1"/>
      <protection/>
    </xf>
    <xf numFmtId="0" fontId="13" fillId="0" borderId="17" xfId="67" applyFont="1" applyFill="1" applyBorder="1" applyAlignment="1">
      <alignment horizontal="center" vertical="center" wrapText="1"/>
      <protection/>
    </xf>
    <xf numFmtId="0" fontId="13" fillId="0" borderId="21" xfId="67" applyFont="1" applyFill="1" applyBorder="1" applyAlignment="1">
      <alignment horizontal="center" vertical="center" wrapText="1"/>
      <protection/>
    </xf>
    <xf numFmtId="0" fontId="13" fillId="0" borderId="39" xfId="67" applyFont="1" applyBorder="1" applyAlignment="1">
      <alignment horizontal="center" vertical="center" wrapText="1"/>
      <protection/>
    </xf>
    <xf numFmtId="0" fontId="13" fillId="0" borderId="46" xfId="67" applyFont="1" applyBorder="1" applyAlignment="1">
      <alignment horizontal="center" vertical="center" wrapText="1"/>
      <protection/>
    </xf>
    <xf numFmtId="0" fontId="14" fillId="0" borderId="21" xfId="67" applyFont="1" applyFill="1" applyBorder="1" applyAlignment="1">
      <alignment vertical="center"/>
      <protection/>
    </xf>
    <xf numFmtId="0" fontId="14" fillId="0" borderId="32" xfId="67" applyFont="1" applyFill="1" applyBorder="1" applyAlignment="1">
      <alignment vertical="center"/>
      <protection/>
    </xf>
    <xf numFmtId="0" fontId="14" fillId="0" borderId="49" xfId="67" applyFont="1" applyFill="1" applyBorder="1" applyAlignment="1">
      <alignment vertical="center"/>
      <protection/>
    </xf>
    <xf numFmtId="0" fontId="14" fillId="0" borderId="16" xfId="67" applyFont="1" applyFill="1" applyBorder="1" applyAlignment="1">
      <alignment horizontal="center" vertical="center" textRotation="255" shrinkToFit="1"/>
      <protection/>
    </xf>
    <xf numFmtId="0" fontId="14" fillId="0" borderId="18" xfId="67" applyFont="1" applyFill="1" applyBorder="1" applyAlignment="1">
      <alignment horizontal="center" vertical="center" textRotation="255" shrinkToFit="1"/>
      <protection/>
    </xf>
    <xf numFmtId="0" fontId="14" fillId="0" borderId="20" xfId="67" applyFont="1" applyFill="1" applyBorder="1" applyAlignment="1">
      <alignment horizontal="center" vertical="center" textRotation="255" shrinkToFit="1"/>
      <protection/>
    </xf>
    <xf numFmtId="0" fontId="14" fillId="0" borderId="17" xfId="67" applyFont="1" applyFill="1" applyBorder="1" applyAlignment="1">
      <alignment horizontal="distributed" vertical="center"/>
      <protection/>
    </xf>
    <xf numFmtId="0" fontId="14" fillId="0" borderId="33" xfId="67" applyFont="1" applyFill="1" applyBorder="1" applyAlignment="1">
      <alignment horizontal="distributed" vertical="center"/>
      <protection/>
    </xf>
    <xf numFmtId="0" fontId="14" fillId="0" borderId="57" xfId="67" applyFont="1" applyFill="1" applyBorder="1" applyAlignment="1">
      <alignment horizontal="distributed" vertical="center"/>
      <protection/>
    </xf>
    <xf numFmtId="0" fontId="15" fillId="0" borderId="42" xfId="67" applyFont="1" applyFill="1" applyBorder="1" applyAlignment="1">
      <alignment horizontal="distributed" vertical="center" wrapText="1"/>
      <protection/>
    </xf>
    <xf numFmtId="0" fontId="15" fillId="0" borderId="131" xfId="67" applyFont="1" applyFill="1" applyBorder="1" applyAlignment="1">
      <alignment horizontal="distributed" vertical="center" wrapText="1"/>
      <protection/>
    </xf>
    <xf numFmtId="0" fontId="15" fillId="0" borderId="132" xfId="67" applyFont="1" applyFill="1" applyBorder="1" applyAlignment="1">
      <alignment horizontal="distributed" vertical="center" wrapText="1"/>
      <protection/>
    </xf>
    <xf numFmtId="0" fontId="14" fillId="0" borderId="21" xfId="67" applyFont="1" applyFill="1" applyBorder="1" applyAlignment="1">
      <alignment horizontal="distributed" vertical="center"/>
      <protection/>
    </xf>
    <xf numFmtId="0" fontId="14" fillId="0" borderId="32" xfId="67" applyFont="1" applyFill="1" applyBorder="1" applyAlignment="1">
      <alignment horizontal="distributed" vertical="center"/>
      <protection/>
    </xf>
    <xf numFmtId="0" fontId="14" fillId="0" borderId="49" xfId="67" applyFont="1" applyFill="1" applyBorder="1" applyAlignment="1">
      <alignment horizontal="distributed" vertical="center"/>
      <protection/>
    </xf>
    <xf numFmtId="178" fontId="13" fillId="0" borderId="136" xfId="0" applyNumberFormat="1" applyFont="1" applyBorder="1" applyAlignment="1">
      <alignment vertical="center"/>
    </xf>
    <xf numFmtId="178" fontId="13" fillId="0" borderId="137" xfId="0" applyNumberFormat="1" applyFont="1" applyBorder="1" applyAlignment="1">
      <alignment vertical="center"/>
    </xf>
    <xf numFmtId="178" fontId="13" fillId="0" borderId="138" xfId="0" applyNumberFormat="1" applyFont="1" applyBorder="1" applyAlignment="1">
      <alignment vertical="center"/>
    </xf>
    <xf numFmtId="0" fontId="14"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wrapText="1"/>
    </xf>
    <xf numFmtId="0" fontId="14" fillId="0" borderId="120" xfId="0" applyFont="1" applyBorder="1" applyAlignment="1">
      <alignment horizontal="center" vertical="center" wrapText="1"/>
    </xf>
    <xf numFmtId="0" fontId="14" fillId="0" borderId="121" xfId="0" applyFont="1" applyBorder="1" applyAlignment="1">
      <alignment horizontal="center" vertical="center" wrapText="1"/>
    </xf>
    <xf numFmtId="178" fontId="13" fillId="0" borderId="142" xfId="0" applyNumberFormat="1" applyFont="1" applyFill="1" applyBorder="1" applyAlignment="1">
      <alignment vertical="center"/>
    </xf>
    <xf numFmtId="178" fontId="13" fillId="0" borderId="143" xfId="0" applyNumberFormat="1" applyFont="1" applyFill="1" applyBorder="1" applyAlignment="1">
      <alignment vertical="center"/>
    </xf>
    <xf numFmtId="178" fontId="13" fillId="0" borderId="144" xfId="0" applyNumberFormat="1" applyFont="1" applyFill="1" applyBorder="1" applyAlignment="1">
      <alignment vertical="center"/>
    </xf>
    <xf numFmtId="0" fontId="14" fillId="0" borderId="145" xfId="0" applyFont="1" applyBorder="1" applyAlignment="1">
      <alignment horizontal="center" vertical="center"/>
    </xf>
    <xf numFmtId="0" fontId="12" fillId="0" borderId="0" xfId="0" applyFont="1" applyAlignment="1">
      <alignment vertical="center"/>
    </xf>
    <xf numFmtId="0" fontId="14" fillId="0" borderId="146" xfId="0" applyFont="1" applyBorder="1" applyAlignment="1">
      <alignment vertical="center" wrapText="1"/>
    </xf>
    <xf numFmtId="0" fontId="14" fillId="0" borderId="147" xfId="0" applyFont="1" applyBorder="1" applyAlignment="1">
      <alignment vertical="center" wrapText="1"/>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0" borderId="35" xfId="67" applyFont="1" applyFill="1" applyBorder="1" applyAlignment="1">
      <alignment horizontal="center" vertical="center"/>
      <protection/>
    </xf>
    <xf numFmtId="0" fontId="14" fillId="0" borderId="38" xfId="67" applyFont="1" applyFill="1" applyBorder="1" applyAlignment="1">
      <alignment horizontal="center" vertical="center" wrapText="1"/>
      <protection/>
    </xf>
    <xf numFmtId="0" fontId="14" fillId="0" borderId="10" xfId="67" applyFont="1" applyFill="1" applyBorder="1" applyAlignment="1">
      <alignment horizontal="center" vertical="center" wrapText="1"/>
      <protection/>
    </xf>
    <xf numFmtId="0" fontId="14" fillId="0" borderId="16"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16"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16" xfId="0" applyFont="1" applyFill="1" applyBorder="1" applyAlignment="1">
      <alignment horizontal="center" vertical="center"/>
    </xf>
    <xf numFmtId="0" fontId="14" fillId="0" borderId="20" xfId="0" applyFont="1" applyFill="1" applyBorder="1" applyAlignment="1">
      <alignment horizontal="center" vertical="center"/>
    </xf>
    <xf numFmtId="0" fontId="12" fillId="0" borderId="0" xfId="0" applyFont="1" applyFill="1" applyAlignment="1">
      <alignment horizontal="left" vertical="center" indent="1"/>
    </xf>
    <xf numFmtId="0" fontId="16" fillId="0" borderId="0" xfId="0" applyFont="1" applyAlignment="1">
      <alignment vertical="center"/>
    </xf>
    <xf numFmtId="0" fontId="12" fillId="0" borderId="0" xfId="0" applyFont="1" applyAlignment="1">
      <alignment horizontal="left" vertical="center" indent="1"/>
    </xf>
    <xf numFmtId="0" fontId="13" fillId="0" borderId="0" xfId="0" applyFont="1" applyFill="1" applyBorder="1" applyAlignment="1">
      <alignment vertical="center"/>
    </xf>
    <xf numFmtId="180" fontId="12" fillId="0" borderId="34" xfId="0" applyNumberFormat="1" applyFont="1" applyFill="1" applyBorder="1" applyAlignment="1">
      <alignment horizontal="center" vertical="center"/>
    </xf>
    <xf numFmtId="180" fontId="12" fillId="0" borderId="35" xfId="0" applyNumberFormat="1" applyFont="1" applyFill="1" applyBorder="1" applyAlignment="1">
      <alignment horizontal="center" vertical="center"/>
    </xf>
    <xf numFmtId="180" fontId="12" fillId="0" borderId="34" xfId="0" applyNumberFormat="1" applyFont="1" applyFill="1" applyBorder="1" applyAlignment="1" quotePrefix="1">
      <alignment horizontal="center" vertical="center"/>
    </xf>
    <xf numFmtId="180" fontId="12" fillId="0" borderId="35" xfId="0" applyNumberFormat="1" applyFont="1" applyFill="1" applyBorder="1" applyAlignment="1" quotePrefix="1">
      <alignment horizontal="center" vertical="center"/>
    </xf>
    <xf numFmtId="0" fontId="0" fillId="0" borderId="35" xfId="0" applyFont="1" applyFill="1" applyBorder="1" applyAlignment="1">
      <alignment horizontal="center" vertical="center"/>
    </xf>
    <xf numFmtId="0" fontId="12" fillId="0" borderId="34" xfId="0" applyFont="1" applyFill="1" applyBorder="1" applyAlignment="1" quotePrefix="1">
      <alignment horizontal="center" vertical="center"/>
    </xf>
    <xf numFmtId="0" fontId="12" fillId="0" borderId="35" xfId="0" applyFont="1" applyFill="1" applyBorder="1" applyAlignment="1" quotePrefix="1">
      <alignment horizontal="center" vertical="center"/>
    </xf>
    <xf numFmtId="0" fontId="14" fillId="0" borderId="17" xfId="0" applyFont="1" applyFill="1" applyBorder="1" applyAlignment="1">
      <alignment horizontal="right" vertical="center"/>
    </xf>
    <xf numFmtId="0" fontId="14" fillId="0" borderId="57" xfId="0" applyFont="1" applyFill="1" applyBorder="1" applyAlignment="1">
      <alignment horizontal="right" vertical="center"/>
    </xf>
    <xf numFmtId="0" fontId="14" fillId="0" borderId="21" xfId="0" applyFont="1" applyFill="1" applyBorder="1" applyAlignment="1">
      <alignment vertical="center"/>
    </xf>
    <xf numFmtId="0" fontId="14" fillId="0" borderId="49" xfId="0" applyFont="1" applyFill="1" applyBorder="1" applyAlignment="1">
      <alignment vertical="center"/>
    </xf>
    <xf numFmtId="0" fontId="13" fillId="0" borderId="0" xfId="0" applyFont="1" applyFill="1" applyAlignment="1">
      <alignment horizontal="left" vertical="top" wrapText="1"/>
    </xf>
    <xf numFmtId="0" fontId="13" fillId="0" borderId="0" xfId="0" applyFont="1" applyAlignment="1">
      <alignment vertical="center"/>
    </xf>
    <xf numFmtId="0" fontId="12" fillId="0" borderId="0" xfId="0" applyFont="1" applyFill="1" applyAlignment="1">
      <alignment horizontal="left" vertical="center" indent="1" shrinkToFit="1"/>
    </xf>
    <xf numFmtId="0" fontId="14" fillId="0" borderId="17" xfId="0" applyFont="1" applyFill="1" applyBorder="1" applyAlignment="1">
      <alignment horizontal="distributed" vertical="center"/>
    </xf>
    <xf numFmtId="0" fontId="14" fillId="0" borderId="57" xfId="0" applyFont="1" applyFill="1" applyBorder="1" applyAlignment="1">
      <alignment horizontal="distributed" vertical="center"/>
    </xf>
    <xf numFmtId="0" fontId="14" fillId="0" borderId="21" xfId="0" applyFont="1" applyFill="1" applyBorder="1" applyAlignment="1">
      <alignment horizontal="distributed" vertical="center"/>
    </xf>
    <xf numFmtId="0" fontId="14" fillId="0" borderId="49" xfId="0" applyFont="1" applyFill="1" applyBorder="1" applyAlignment="1">
      <alignment horizontal="distributed" vertical="center"/>
    </xf>
    <xf numFmtId="0" fontId="14" fillId="0" borderId="150" xfId="0" applyFont="1" applyFill="1" applyBorder="1" applyAlignment="1">
      <alignment vertical="center" wrapText="1"/>
    </xf>
    <xf numFmtId="0" fontId="14" fillId="0" borderId="151" xfId="0" applyFont="1" applyFill="1" applyBorder="1" applyAlignment="1">
      <alignment vertical="center" wrapText="1"/>
    </xf>
    <xf numFmtId="0" fontId="9" fillId="0" borderId="17" xfId="0" applyFont="1" applyFill="1" applyBorder="1" applyAlignment="1">
      <alignment vertical="center"/>
    </xf>
    <xf numFmtId="0" fontId="9" fillId="0" borderId="57" xfId="0" applyFont="1" applyFill="1" applyBorder="1" applyAlignment="1">
      <alignment vertical="center"/>
    </xf>
    <xf numFmtId="0" fontId="14" fillId="0" borderId="1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19" xfId="0" applyFont="1" applyFill="1" applyBorder="1" applyAlignment="1">
      <alignment horizontal="distributed" vertical="center"/>
    </xf>
    <xf numFmtId="0" fontId="14" fillId="0" borderId="45" xfId="0" applyFont="1" applyFill="1" applyBorder="1" applyAlignment="1">
      <alignment horizontal="distributed"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9boshi" xfId="63"/>
    <cellStyle name="標準_２H19県事業実績（ハイリスク等）P36～42" xfId="64"/>
    <cellStyle name="標準_H17すこやか育児実績" xfId="65"/>
    <cellStyle name="標準_H17療育指導事業" xfId="66"/>
    <cellStyle name="標準_不妊相談" xfId="67"/>
    <cellStyle name="Followed Hyperlink" xfId="68"/>
    <cellStyle name="未定義"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33</xdr:row>
      <xdr:rowOff>9525</xdr:rowOff>
    </xdr:from>
    <xdr:to>
      <xdr:col>3</xdr:col>
      <xdr:colOff>0</xdr:colOff>
      <xdr:row>34</xdr:row>
      <xdr:rowOff>295275</xdr:rowOff>
    </xdr:to>
    <xdr:sp>
      <xdr:nvSpPr>
        <xdr:cNvPr id="1" name="Line 2"/>
        <xdr:cNvSpPr>
          <a:spLocks/>
        </xdr:cNvSpPr>
      </xdr:nvSpPr>
      <xdr:spPr>
        <a:xfrm>
          <a:off x="304800" y="6629400"/>
          <a:ext cx="1323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371600"/>
          <a:ext cx="981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0674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067425"/>
          <a:ext cx="9810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0674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0674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371600"/>
          <a:ext cx="981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4</xdr:col>
      <xdr:colOff>9525</xdr:colOff>
      <xdr:row>28</xdr:row>
      <xdr:rowOff>0</xdr:rowOff>
    </xdr:to>
    <xdr:sp>
      <xdr:nvSpPr>
        <xdr:cNvPr id="2" name="Line 2"/>
        <xdr:cNvSpPr>
          <a:spLocks/>
        </xdr:cNvSpPr>
      </xdr:nvSpPr>
      <xdr:spPr>
        <a:xfrm>
          <a:off x="171450" y="62960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4</xdr:col>
      <xdr:colOff>0</xdr:colOff>
      <xdr:row>31</xdr:row>
      <xdr:rowOff>0</xdr:rowOff>
    </xdr:to>
    <xdr:sp>
      <xdr:nvSpPr>
        <xdr:cNvPr id="3" name="Line 3"/>
        <xdr:cNvSpPr>
          <a:spLocks/>
        </xdr:cNvSpPr>
      </xdr:nvSpPr>
      <xdr:spPr>
        <a:xfrm>
          <a:off x="171450" y="6296025"/>
          <a:ext cx="9810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4</xdr:col>
      <xdr:colOff>9525</xdr:colOff>
      <xdr:row>28</xdr:row>
      <xdr:rowOff>0</xdr:rowOff>
    </xdr:to>
    <xdr:sp>
      <xdr:nvSpPr>
        <xdr:cNvPr id="4" name="Line 5"/>
        <xdr:cNvSpPr>
          <a:spLocks/>
        </xdr:cNvSpPr>
      </xdr:nvSpPr>
      <xdr:spPr>
        <a:xfrm>
          <a:off x="171450" y="62960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4</xdr:col>
      <xdr:colOff>9525</xdr:colOff>
      <xdr:row>28</xdr:row>
      <xdr:rowOff>0</xdr:rowOff>
    </xdr:to>
    <xdr:sp>
      <xdr:nvSpPr>
        <xdr:cNvPr id="5" name="Line 8"/>
        <xdr:cNvSpPr>
          <a:spLocks/>
        </xdr:cNvSpPr>
      </xdr:nvSpPr>
      <xdr:spPr>
        <a:xfrm>
          <a:off x="171450" y="62960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8</xdr:row>
      <xdr:rowOff>0</xdr:rowOff>
    </xdr:to>
    <xdr:sp>
      <xdr:nvSpPr>
        <xdr:cNvPr id="1" name="Line 1"/>
        <xdr:cNvSpPr>
          <a:spLocks/>
        </xdr:cNvSpPr>
      </xdr:nvSpPr>
      <xdr:spPr>
        <a:xfrm>
          <a:off x="0" y="952500"/>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xdr:col>
      <xdr:colOff>0</xdr:colOff>
      <xdr:row>34</xdr:row>
      <xdr:rowOff>0</xdr:rowOff>
    </xdr:to>
    <xdr:sp>
      <xdr:nvSpPr>
        <xdr:cNvPr id="2" name="Line 2"/>
        <xdr:cNvSpPr>
          <a:spLocks/>
        </xdr:cNvSpPr>
      </xdr:nvSpPr>
      <xdr:spPr>
        <a:xfrm>
          <a:off x="0" y="5800725"/>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2</xdr:col>
      <xdr:colOff>0</xdr:colOff>
      <xdr:row>39</xdr:row>
      <xdr:rowOff>0</xdr:rowOff>
    </xdr:to>
    <xdr:sp>
      <xdr:nvSpPr>
        <xdr:cNvPr id="1" name="Line 3"/>
        <xdr:cNvSpPr>
          <a:spLocks/>
        </xdr:cNvSpPr>
      </xdr:nvSpPr>
      <xdr:spPr>
        <a:xfrm>
          <a:off x="0" y="7000875"/>
          <a:ext cx="14859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3:I19"/>
  <sheetViews>
    <sheetView tabSelected="1" view="pageBreakPreview" zoomScaleSheetLayoutView="100" zoomScalePageLayoutView="0" workbookViewId="0" topLeftCell="A1">
      <selection activeCell="A13" sqref="A13:I13"/>
    </sheetView>
  </sheetViews>
  <sheetFormatPr defaultColWidth="9.00390625" defaultRowHeight="13.5"/>
  <cols>
    <col min="1" max="3" width="9.00390625" style="1" customWidth="1"/>
    <col min="4" max="4" width="6.375" style="1" customWidth="1"/>
    <col min="5" max="16384" width="9.00390625" style="1" customWidth="1"/>
  </cols>
  <sheetData>
    <row r="13" spans="1:9" ht="32.25">
      <c r="A13" s="428" t="s">
        <v>442</v>
      </c>
      <c r="B13" s="428"/>
      <c r="C13" s="428"/>
      <c r="D13" s="428"/>
      <c r="E13" s="428"/>
      <c r="F13" s="428"/>
      <c r="G13" s="428"/>
      <c r="H13" s="428"/>
      <c r="I13" s="42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429" t="s">
        <v>443</v>
      </c>
      <c r="B19" s="429"/>
      <c r="C19" s="429"/>
      <c r="D19" s="429"/>
      <c r="E19" s="429"/>
      <c r="F19" s="429"/>
      <c r="G19" s="429"/>
      <c r="H19" s="429"/>
      <c r="I19" s="42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AJ23"/>
  <sheetViews>
    <sheetView view="pageBreakPreview" zoomScaleSheetLayoutView="100" zoomScalePageLayoutView="0" workbookViewId="0" topLeftCell="B1">
      <selection activeCell="U26" sqref="U26"/>
    </sheetView>
  </sheetViews>
  <sheetFormatPr defaultColWidth="9.00390625" defaultRowHeight="13.5"/>
  <cols>
    <col min="1" max="1" width="3.125" style="205" customWidth="1"/>
    <col min="2" max="2" width="11.625" style="205" bestFit="1" customWidth="1"/>
    <col min="3" max="3" width="6.875" style="205" bestFit="1" customWidth="1"/>
    <col min="4" max="4" width="3.75390625" style="205" bestFit="1" customWidth="1"/>
    <col min="5" max="5" width="2.875" style="205" bestFit="1" customWidth="1"/>
    <col min="6" max="8" width="3.75390625" style="205" bestFit="1" customWidth="1"/>
    <col min="9" max="10" width="2.875" style="205" bestFit="1" customWidth="1"/>
    <col min="11" max="11" width="3.75390625" style="205" bestFit="1" customWidth="1"/>
    <col min="12" max="12" width="2.875" style="205" bestFit="1" customWidth="1"/>
    <col min="13" max="14" width="3.75390625" style="205" bestFit="1" customWidth="1"/>
    <col min="15" max="17" width="4.625" style="205" bestFit="1" customWidth="1"/>
    <col min="18" max="18" width="2.875" style="205" bestFit="1" customWidth="1"/>
    <col min="19" max="19" width="3.75390625" style="205" bestFit="1" customWidth="1"/>
    <col min="20" max="20" width="2.875" style="205" bestFit="1" customWidth="1"/>
    <col min="21" max="21" width="3.75390625" style="205" bestFit="1" customWidth="1"/>
    <col min="22" max="22" width="4.625" style="205" bestFit="1" customWidth="1"/>
    <col min="23" max="24" width="3.75390625" style="205" bestFit="1" customWidth="1"/>
    <col min="25" max="25" width="4.625" style="205" bestFit="1" customWidth="1"/>
    <col min="26" max="26" width="3.75390625" style="205" bestFit="1" customWidth="1"/>
    <col min="27" max="27" width="2.875" style="205" bestFit="1" customWidth="1"/>
    <col min="28" max="28" width="3.75390625" style="205" bestFit="1" customWidth="1"/>
    <col min="29" max="29" width="2.875" style="205" bestFit="1" customWidth="1"/>
    <col min="30" max="30" width="3.75390625" style="205" bestFit="1" customWidth="1"/>
    <col min="31" max="35" width="2.875" style="205" bestFit="1" customWidth="1"/>
    <col min="36" max="36" width="4.625" style="205" customWidth="1"/>
    <col min="37" max="16384" width="9.00390625" style="205" customWidth="1"/>
  </cols>
  <sheetData>
    <row r="1" spans="1:8" s="169" customFormat="1" ht="14.25">
      <c r="A1" s="450" t="s">
        <v>186</v>
      </c>
      <c r="B1" s="450"/>
      <c r="C1" s="450"/>
      <c r="D1" s="450"/>
      <c r="E1" s="450"/>
      <c r="F1" s="450"/>
      <c r="G1" s="450"/>
      <c r="H1" s="450"/>
    </row>
    <row r="2" s="169" customFormat="1" ht="14.25"/>
    <row r="3" spans="2:35" s="5" customFormat="1" ht="12">
      <c r="B3" s="451" t="s">
        <v>229</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row>
    <row r="4" spans="2:35" s="5" customFormat="1" ht="12">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row>
    <row r="5" spans="2:35" s="5" customFormat="1" ht="1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row>
    <row r="6" spans="1:35" s="9" customFormat="1" ht="15" thickBot="1">
      <c r="A6" s="111"/>
      <c r="B6" s="495" t="s">
        <v>291</v>
      </c>
      <c r="C6" s="495"/>
      <c r="D6" s="495"/>
      <c r="E6" s="495"/>
      <c r="F6" s="495"/>
      <c r="G6" s="495"/>
      <c r="H6" s="111"/>
      <c r="I6" s="111"/>
      <c r="J6" s="111"/>
      <c r="K6" s="111"/>
      <c r="L6" s="111"/>
      <c r="M6" s="111"/>
      <c r="N6" s="111"/>
      <c r="O6" s="111"/>
      <c r="P6" s="111"/>
      <c r="Q6" s="111"/>
      <c r="R6" s="111"/>
      <c r="S6" s="111"/>
      <c r="T6" s="111"/>
      <c r="U6" s="111"/>
      <c r="V6" s="111"/>
      <c r="W6" s="111"/>
      <c r="X6" s="111"/>
      <c r="Y6" s="111"/>
      <c r="Z6" s="111"/>
      <c r="AA6" s="111"/>
      <c r="AB6" s="541" t="s">
        <v>360</v>
      </c>
      <c r="AC6" s="541"/>
      <c r="AD6" s="541"/>
      <c r="AE6" s="541"/>
      <c r="AF6" s="541"/>
      <c r="AG6" s="541"/>
      <c r="AH6" s="541"/>
      <c r="AI6" s="541"/>
    </row>
    <row r="7" spans="1:35" ht="12">
      <c r="A7" s="204"/>
      <c r="B7" s="529" t="s">
        <v>182</v>
      </c>
      <c r="C7" s="521" t="s">
        <v>174</v>
      </c>
      <c r="D7" s="523" t="s">
        <v>81</v>
      </c>
      <c r="E7" s="524"/>
      <c r="F7" s="525"/>
      <c r="G7" s="523" t="s">
        <v>175</v>
      </c>
      <c r="H7" s="524"/>
      <c r="I7" s="524"/>
      <c r="J7" s="524"/>
      <c r="K7" s="524"/>
      <c r="L7" s="524"/>
      <c r="M7" s="525"/>
      <c r="N7" s="537" t="s">
        <v>60</v>
      </c>
      <c r="O7" s="523" t="s">
        <v>180</v>
      </c>
      <c r="P7" s="532"/>
      <c r="Q7" s="533"/>
      <c r="R7" s="523" t="s">
        <v>181</v>
      </c>
      <c r="S7" s="532"/>
      <c r="T7" s="532"/>
      <c r="U7" s="532"/>
      <c r="V7" s="532"/>
      <c r="W7" s="532"/>
      <c r="X7" s="532"/>
      <c r="Y7" s="533"/>
      <c r="Z7" s="523" t="s">
        <v>82</v>
      </c>
      <c r="AA7" s="524"/>
      <c r="AB7" s="524"/>
      <c r="AC7" s="524"/>
      <c r="AD7" s="524"/>
      <c r="AE7" s="524"/>
      <c r="AF7" s="524"/>
      <c r="AG7" s="524"/>
      <c r="AH7" s="524"/>
      <c r="AI7" s="525"/>
    </row>
    <row r="8" spans="1:35" ht="12">
      <c r="A8" s="204"/>
      <c r="B8" s="530"/>
      <c r="C8" s="522"/>
      <c r="D8" s="544" t="s">
        <v>83</v>
      </c>
      <c r="E8" s="526" t="s">
        <v>84</v>
      </c>
      <c r="F8" s="527" t="s">
        <v>68</v>
      </c>
      <c r="G8" s="539" t="s">
        <v>85</v>
      </c>
      <c r="H8" s="540"/>
      <c r="I8" s="540"/>
      <c r="J8" s="526" t="s">
        <v>86</v>
      </c>
      <c r="K8" s="526" t="s">
        <v>87</v>
      </c>
      <c r="L8" s="526" t="s">
        <v>88</v>
      </c>
      <c r="M8" s="527" t="s">
        <v>68</v>
      </c>
      <c r="N8" s="538"/>
      <c r="O8" s="534"/>
      <c r="P8" s="535"/>
      <c r="Q8" s="536"/>
      <c r="R8" s="534"/>
      <c r="S8" s="535"/>
      <c r="T8" s="535"/>
      <c r="U8" s="535"/>
      <c r="V8" s="535"/>
      <c r="W8" s="535"/>
      <c r="X8" s="535"/>
      <c r="Y8" s="536"/>
      <c r="Z8" s="528" t="s">
        <v>89</v>
      </c>
      <c r="AA8" s="526" t="s">
        <v>90</v>
      </c>
      <c r="AB8" s="542" t="s">
        <v>179</v>
      </c>
      <c r="AC8" s="526" t="s">
        <v>91</v>
      </c>
      <c r="AD8" s="526" t="s">
        <v>92</v>
      </c>
      <c r="AE8" s="535" t="s">
        <v>93</v>
      </c>
      <c r="AF8" s="535"/>
      <c r="AG8" s="535"/>
      <c r="AH8" s="535"/>
      <c r="AI8" s="527" t="s">
        <v>68</v>
      </c>
    </row>
    <row r="9" spans="1:35" ht="121.5">
      <c r="A9" s="204"/>
      <c r="B9" s="531"/>
      <c r="C9" s="522"/>
      <c r="D9" s="545"/>
      <c r="E9" s="526"/>
      <c r="F9" s="527"/>
      <c r="G9" s="209" t="s">
        <v>94</v>
      </c>
      <c r="H9" s="210" t="s">
        <v>95</v>
      </c>
      <c r="I9" s="210" t="s">
        <v>91</v>
      </c>
      <c r="J9" s="526"/>
      <c r="K9" s="526"/>
      <c r="L9" s="526"/>
      <c r="M9" s="527"/>
      <c r="N9" s="538"/>
      <c r="O9" s="208" t="s">
        <v>61</v>
      </c>
      <c r="P9" s="206" t="s">
        <v>62</v>
      </c>
      <c r="Q9" s="207" t="s">
        <v>63</v>
      </c>
      <c r="R9" s="208" t="s">
        <v>64</v>
      </c>
      <c r="S9" s="206" t="s">
        <v>65</v>
      </c>
      <c r="T9" s="206" t="s">
        <v>66</v>
      </c>
      <c r="U9" s="206" t="s">
        <v>177</v>
      </c>
      <c r="V9" s="206" t="s">
        <v>67</v>
      </c>
      <c r="W9" s="206" t="s">
        <v>274</v>
      </c>
      <c r="X9" s="206" t="s">
        <v>68</v>
      </c>
      <c r="Y9" s="207" t="s">
        <v>63</v>
      </c>
      <c r="Z9" s="528"/>
      <c r="AA9" s="526"/>
      <c r="AB9" s="543"/>
      <c r="AC9" s="526"/>
      <c r="AD9" s="526"/>
      <c r="AE9" s="206" t="s">
        <v>178</v>
      </c>
      <c r="AF9" s="206" t="s">
        <v>96</v>
      </c>
      <c r="AG9" s="206" t="s">
        <v>97</v>
      </c>
      <c r="AH9" s="206" t="s">
        <v>68</v>
      </c>
      <c r="AI9" s="527"/>
    </row>
    <row r="10" spans="1:36" ht="20.25" customHeight="1">
      <c r="A10" s="204"/>
      <c r="B10" s="211" t="s">
        <v>69</v>
      </c>
      <c r="C10" s="212">
        <v>6</v>
      </c>
      <c r="D10" s="213">
        <v>6</v>
      </c>
      <c r="E10" s="214"/>
      <c r="F10" s="215"/>
      <c r="G10" s="213"/>
      <c r="H10" s="214"/>
      <c r="I10" s="214"/>
      <c r="J10" s="214"/>
      <c r="K10" s="216">
        <v>6</v>
      </c>
      <c r="L10" s="214"/>
      <c r="M10" s="217"/>
      <c r="N10" s="212">
        <v>4</v>
      </c>
      <c r="O10" s="213">
        <v>18</v>
      </c>
      <c r="P10" s="216">
        <v>16</v>
      </c>
      <c r="Q10" s="218">
        <v>34</v>
      </c>
      <c r="R10" s="213"/>
      <c r="S10" s="216">
        <v>4</v>
      </c>
      <c r="T10" s="216"/>
      <c r="U10" s="216">
        <v>4</v>
      </c>
      <c r="V10" s="216">
        <v>11</v>
      </c>
      <c r="W10" s="216">
        <v>13</v>
      </c>
      <c r="X10" s="216"/>
      <c r="Y10" s="218">
        <v>32</v>
      </c>
      <c r="Z10" s="213"/>
      <c r="AA10" s="216"/>
      <c r="AB10" s="216"/>
      <c r="AC10" s="216"/>
      <c r="AD10" s="216">
        <v>6</v>
      </c>
      <c r="AE10" s="216"/>
      <c r="AF10" s="216"/>
      <c r="AG10" s="216"/>
      <c r="AH10" s="216"/>
      <c r="AI10" s="218"/>
      <c r="AJ10" s="203"/>
    </row>
    <row r="11" spans="1:36" ht="20.25" customHeight="1">
      <c r="A11" s="204"/>
      <c r="B11" s="211" t="s">
        <v>70</v>
      </c>
      <c r="C11" s="212">
        <v>4</v>
      </c>
      <c r="D11" s="213">
        <v>4</v>
      </c>
      <c r="E11" s="216"/>
      <c r="F11" s="218"/>
      <c r="G11" s="213"/>
      <c r="H11" s="216"/>
      <c r="I11" s="216"/>
      <c r="J11" s="216">
        <v>2</v>
      </c>
      <c r="K11" s="216">
        <v>2</v>
      </c>
      <c r="L11" s="216"/>
      <c r="M11" s="218"/>
      <c r="N11" s="212">
        <v>3</v>
      </c>
      <c r="O11" s="213">
        <v>10</v>
      </c>
      <c r="P11" s="216">
        <v>10</v>
      </c>
      <c r="Q11" s="218">
        <v>20</v>
      </c>
      <c r="R11" s="213"/>
      <c r="S11" s="216">
        <v>2</v>
      </c>
      <c r="T11" s="216"/>
      <c r="U11" s="216">
        <v>3</v>
      </c>
      <c r="V11" s="216">
        <v>14</v>
      </c>
      <c r="W11" s="216"/>
      <c r="X11" s="216">
        <v>1</v>
      </c>
      <c r="Y11" s="218">
        <v>20</v>
      </c>
      <c r="Z11" s="213"/>
      <c r="AA11" s="216"/>
      <c r="AB11" s="216">
        <v>2</v>
      </c>
      <c r="AC11" s="216"/>
      <c r="AD11" s="216">
        <v>2</v>
      </c>
      <c r="AE11" s="216"/>
      <c r="AF11" s="216"/>
      <c r="AG11" s="216"/>
      <c r="AH11" s="216"/>
      <c r="AI11" s="218"/>
      <c r="AJ11" s="203"/>
    </row>
    <row r="12" spans="1:36" ht="20.25" customHeight="1">
      <c r="A12" s="204"/>
      <c r="B12" s="211" t="s">
        <v>71</v>
      </c>
      <c r="C12" s="212">
        <v>8</v>
      </c>
      <c r="D12" s="213">
        <v>7</v>
      </c>
      <c r="E12" s="216">
        <v>1</v>
      </c>
      <c r="F12" s="218"/>
      <c r="G12" s="213"/>
      <c r="H12" s="216"/>
      <c r="I12" s="216"/>
      <c r="J12" s="216"/>
      <c r="K12" s="216">
        <v>8</v>
      </c>
      <c r="L12" s="216"/>
      <c r="M12" s="218"/>
      <c r="N12" s="212">
        <v>2</v>
      </c>
      <c r="O12" s="213">
        <v>10</v>
      </c>
      <c r="P12" s="216">
        <v>19</v>
      </c>
      <c r="Q12" s="218">
        <v>29</v>
      </c>
      <c r="R12" s="213"/>
      <c r="S12" s="216"/>
      <c r="T12" s="216"/>
      <c r="U12" s="216">
        <v>9</v>
      </c>
      <c r="V12" s="216">
        <v>14</v>
      </c>
      <c r="W12" s="216"/>
      <c r="X12" s="216">
        <v>10</v>
      </c>
      <c r="Y12" s="218">
        <v>33</v>
      </c>
      <c r="Z12" s="213"/>
      <c r="AA12" s="216"/>
      <c r="AB12" s="216">
        <v>4</v>
      </c>
      <c r="AC12" s="216"/>
      <c r="AD12" s="216">
        <v>3</v>
      </c>
      <c r="AE12" s="216"/>
      <c r="AF12" s="216"/>
      <c r="AG12" s="216"/>
      <c r="AH12" s="216">
        <v>1</v>
      </c>
      <c r="AI12" s="218"/>
      <c r="AJ12" s="203"/>
    </row>
    <row r="13" spans="1:36" ht="20.25" customHeight="1">
      <c r="A13" s="204"/>
      <c r="B13" s="211" t="s">
        <v>72</v>
      </c>
      <c r="C13" s="212">
        <v>5</v>
      </c>
      <c r="D13" s="213"/>
      <c r="E13" s="216"/>
      <c r="F13" s="218">
        <v>5</v>
      </c>
      <c r="G13" s="213">
        <v>1</v>
      </c>
      <c r="H13" s="216">
        <v>4</v>
      </c>
      <c r="I13" s="216"/>
      <c r="J13" s="216"/>
      <c r="K13" s="216"/>
      <c r="L13" s="216"/>
      <c r="M13" s="218"/>
      <c r="N13" s="212">
        <v>1</v>
      </c>
      <c r="O13" s="213">
        <v>5</v>
      </c>
      <c r="P13" s="216"/>
      <c r="Q13" s="218">
        <v>5</v>
      </c>
      <c r="R13" s="213"/>
      <c r="S13" s="216"/>
      <c r="T13" s="216"/>
      <c r="U13" s="216"/>
      <c r="V13" s="216">
        <v>5</v>
      </c>
      <c r="W13" s="216"/>
      <c r="X13" s="216">
        <v>1</v>
      </c>
      <c r="Y13" s="218">
        <v>6</v>
      </c>
      <c r="Z13" s="213"/>
      <c r="AA13" s="216"/>
      <c r="AB13" s="216">
        <v>5</v>
      </c>
      <c r="AC13" s="216"/>
      <c r="AD13" s="216"/>
      <c r="AE13" s="216"/>
      <c r="AF13" s="216"/>
      <c r="AG13" s="216"/>
      <c r="AH13" s="216"/>
      <c r="AI13" s="218"/>
      <c r="AJ13" s="203"/>
    </row>
    <row r="14" spans="1:36" ht="20.25" customHeight="1">
      <c r="A14" s="204"/>
      <c r="B14" s="211" t="s">
        <v>73</v>
      </c>
      <c r="C14" s="212">
        <v>0</v>
      </c>
      <c r="D14" s="213"/>
      <c r="E14" s="216"/>
      <c r="F14" s="218"/>
      <c r="G14" s="213"/>
      <c r="H14" s="216"/>
      <c r="I14" s="216"/>
      <c r="J14" s="216"/>
      <c r="K14" s="216"/>
      <c r="L14" s="216"/>
      <c r="M14" s="218"/>
      <c r="N14" s="212">
        <v>0</v>
      </c>
      <c r="O14" s="213"/>
      <c r="P14" s="216"/>
      <c r="Q14" s="218"/>
      <c r="R14" s="213"/>
      <c r="S14" s="216"/>
      <c r="T14" s="216"/>
      <c r="U14" s="216"/>
      <c r="V14" s="216"/>
      <c r="W14" s="216"/>
      <c r="X14" s="216"/>
      <c r="Y14" s="218">
        <v>0</v>
      </c>
      <c r="Z14" s="213"/>
      <c r="AA14" s="216"/>
      <c r="AB14" s="216"/>
      <c r="AC14" s="216"/>
      <c r="AD14" s="216"/>
      <c r="AE14" s="216"/>
      <c r="AF14" s="216"/>
      <c r="AG14" s="216"/>
      <c r="AH14" s="216"/>
      <c r="AI14" s="218"/>
      <c r="AJ14" s="203"/>
    </row>
    <row r="15" spans="1:36" ht="20.25" customHeight="1">
      <c r="A15" s="204"/>
      <c r="B15" s="211" t="s">
        <v>74</v>
      </c>
      <c r="C15" s="212">
        <v>2</v>
      </c>
      <c r="D15" s="213">
        <v>2</v>
      </c>
      <c r="E15" s="216"/>
      <c r="F15" s="218"/>
      <c r="G15" s="213">
        <v>1</v>
      </c>
      <c r="H15" s="216"/>
      <c r="I15" s="216"/>
      <c r="J15" s="216"/>
      <c r="K15" s="216">
        <v>1</v>
      </c>
      <c r="L15" s="216"/>
      <c r="M15" s="218"/>
      <c r="N15" s="212">
        <v>3</v>
      </c>
      <c r="O15" s="213">
        <v>6</v>
      </c>
      <c r="P15" s="216">
        <v>6</v>
      </c>
      <c r="Q15" s="218">
        <v>12</v>
      </c>
      <c r="R15" s="213">
        <v>1</v>
      </c>
      <c r="S15" s="216">
        <v>2</v>
      </c>
      <c r="T15" s="216"/>
      <c r="U15" s="216"/>
      <c r="V15" s="216">
        <v>6</v>
      </c>
      <c r="W15" s="216"/>
      <c r="X15" s="216">
        <v>3</v>
      </c>
      <c r="Y15" s="218">
        <v>12</v>
      </c>
      <c r="Z15" s="213"/>
      <c r="AA15" s="216"/>
      <c r="AB15" s="216"/>
      <c r="AC15" s="216"/>
      <c r="AD15" s="216">
        <v>2</v>
      </c>
      <c r="AE15" s="216"/>
      <c r="AF15" s="216"/>
      <c r="AG15" s="216"/>
      <c r="AH15" s="216"/>
      <c r="AI15" s="218"/>
      <c r="AJ15" s="203"/>
    </row>
    <row r="16" spans="1:36" ht="20.25" customHeight="1">
      <c r="A16" s="204"/>
      <c r="B16" s="211" t="s">
        <v>16</v>
      </c>
      <c r="C16" s="212">
        <v>17</v>
      </c>
      <c r="D16" s="213"/>
      <c r="E16" s="216"/>
      <c r="F16" s="218">
        <v>17</v>
      </c>
      <c r="G16" s="213">
        <v>1</v>
      </c>
      <c r="H16" s="216">
        <v>16</v>
      </c>
      <c r="I16" s="216"/>
      <c r="J16" s="216"/>
      <c r="K16" s="216"/>
      <c r="L16" s="216"/>
      <c r="M16" s="218"/>
      <c r="N16" s="212">
        <v>3</v>
      </c>
      <c r="O16" s="213">
        <v>16</v>
      </c>
      <c r="P16" s="216">
        <v>8</v>
      </c>
      <c r="Q16" s="218">
        <v>24</v>
      </c>
      <c r="R16" s="213">
        <v>2</v>
      </c>
      <c r="S16" s="216"/>
      <c r="T16" s="216"/>
      <c r="U16" s="216"/>
      <c r="V16" s="216">
        <v>8</v>
      </c>
      <c r="W16" s="216"/>
      <c r="X16" s="216">
        <v>4</v>
      </c>
      <c r="Y16" s="218">
        <v>14</v>
      </c>
      <c r="Z16" s="213"/>
      <c r="AA16" s="216"/>
      <c r="AB16" s="216">
        <v>17</v>
      </c>
      <c r="AC16" s="216"/>
      <c r="AD16" s="216"/>
      <c r="AE16" s="216"/>
      <c r="AF16" s="216"/>
      <c r="AG16" s="216"/>
      <c r="AH16" s="216"/>
      <c r="AI16" s="218"/>
      <c r="AJ16" s="203"/>
    </row>
    <row r="17" spans="1:36" ht="20.25" customHeight="1">
      <c r="A17" s="204"/>
      <c r="B17" s="211" t="s">
        <v>75</v>
      </c>
      <c r="C17" s="212">
        <v>0</v>
      </c>
      <c r="D17" s="213"/>
      <c r="E17" s="216"/>
      <c r="F17" s="218"/>
      <c r="G17" s="213"/>
      <c r="H17" s="216"/>
      <c r="I17" s="216"/>
      <c r="J17" s="216"/>
      <c r="K17" s="216"/>
      <c r="L17" s="216"/>
      <c r="M17" s="218"/>
      <c r="N17" s="212">
        <v>0</v>
      </c>
      <c r="O17" s="213"/>
      <c r="P17" s="216"/>
      <c r="Q17" s="218">
        <v>0</v>
      </c>
      <c r="R17" s="213"/>
      <c r="S17" s="216"/>
      <c r="T17" s="216"/>
      <c r="U17" s="216"/>
      <c r="V17" s="216"/>
      <c r="W17" s="216"/>
      <c r="X17" s="216"/>
      <c r="Y17" s="218">
        <v>0</v>
      </c>
      <c r="Z17" s="213"/>
      <c r="AA17" s="216"/>
      <c r="AB17" s="216"/>
      <c r="AC17" s="216"/>
      <c r="AD17" s="216"/>
      <c r="AE17" s="216"/>
      <c r="AF17" s="216"/>
      <c r="AG17" s="216"/>
      <c r="AH17" s="216"/>
      <c r="AI17" s="218"/>
      <c r="AJ17" s="203"/>
    </row>
    <row r="18" spans="1:36" ht="20.25" customHeight="1">
      <c r="A18" s="204"/>
      <c r="B18" s="211" t="s">
        <v>76</v>
      </c>
      <c r="C18" s="244">
        <v>24</v>
      </c>
      <c r="D18" s="245">
        <v>24</v>
      </c>
      <c r="E18" s="246"/>
      <c r="F18" s="247"/>
      <c r="G18" s="245"/>
      <c r="H18" s="246">
        <v>24</v>
      </c>
      <c r="I18" s="246"/>
      <c r="J18" s="246"/>
      <c r="K18" s="246"/>
      <c r="L18" s="246"/>
      <c r="M18" s="247"/>
      <c r="N18" s="244">
        <v>4</v>
      </c>
      <c r="O18" s="245">
        <v>24</v>
      </c>
      <c r="P18" s="246">
        <v>15</v>
      </c>
      <c r="Q18" s="247">
        <v>39</v>
      </c>
      <c r="R18" s="245"/>
      <c r="S18" s="246"/>
      <c r="T18" s="246"/>
      <c r="U18" s="246">
        <v>2</v>
      </c>
      <c r="V18" s="246">
        <v>13</v>
      </c>
      <c r="W18" s="246">
        <v>1</v>
      </c>
      <c r="X18" s="246">
        <v>6</v>
      </c>
      <c r="Y18" s="247">
        <v>22</v>
      </c>
      <c r="Z18" s="245">
        <v>8</v>
      </c>
      <c r="AA18" s="246">
        <v>7</v>
      </c>
      <c r="AB18" s="246">
        <v>2</v>
      </c>
      <c r="AC18" s="246"/>
      <c r="AD18" s="246"/>
      <c r="AE18" s="246"/>
      <c r="AF18" s="246"/>
      <c r="AG18" s="246"/>
      <c r="AH18" s="246">
        <v>7</v>
      </c>
      <c r="AI18" s="247"/>
      <c r="AJ18" s="203"/>
    </row>
    <row r="19" spans="1:36" ht="20.25" customHeight="1">
      <c r="A19" s="204"/>
      <c r="B19" s="211" t="s">
        <v>77</v>
      </c>
      <c r="C19" s="212">
        <v>16</v>
      </c>
      <c r="D19" s="213"/>
      <c r="E19" s="216"/>
      <c r="F19" s="218">
        <v>16</v>
      </c>
      <c r="G19" s="213"/>
      <c r="H19" s="216"/>
      <c r="I19" s="216">
        <v>15</v>
      </c>
      <c r="J19" s="216"/>
      <c r="K19" s="216"/>
      <c r="L19" s="216"/>
      <c r="M19" s="218">
        <v>1</v>
      </c>
      <c r="N19" s="212">
        <v>3</v>
      </c>
      <c r="O19" s="213">
        <v>16</v>
      </c>
      <c r="P19" s="216">
        <v>16</v>
      </c>
      <c r="Q19" s="218">
        <v>32</v>
      </c>
      <c r="R19" s="213">
        <v>2</v>
      </c>
      <c r="S19" s="216"/>
      <c r="T19" s="216"/>
      <c r="U19" s="216">
        <v>6</v>
      </c>
      <c r="V19" s="216">
        <v>6</v>
      </c>
      <c r="W19" s="216">
        <v>1</v>
      </c>
      <c r="X19" s="216">
        <v>4</v>
      </c>
      <c r="Y19" s="218">
        <v>19</v>
      </c>
      <c r="Z19" s="213">
        <v>1</v>
      </c>
      <c r="AA19" s="216">
        <v>15</v>
      </c>
      <c r="AB19" s="216"/>
      <c r="AC19" s="216"/>
      <c r="AD19" s="216"/>
      <c r="AE19" s="216"/>
      <c r="AF19" s="216"/>
      <c r="AG19" s="216"/>
      <c r="AH19" s="216"/>
      <c r="AI19" s="218"/>
      <c r="AJ19" s="203"/>
    </row>
    <row r="20" spans="1:36" ht="20.25" customHeight="1">
      <c r="A20" s="204"/>
      <c r="B20" s="211" t="s">
        <v>78</v>
      </c>
      <c r="C20" s="212">
        <v>11</v>
      </c>
      <c r="D20" s="213">
        <v>11</v>
      </c>
      <c r="E20" s="216"/>
      <c r="F20" s="218"/>
      <c r="G20" s="213"/>
      <c r="H20" s="216"/>
      <c r="I20" s="216"/>
      <c r="J20" s="216"/>
      <c r="K20" s="216">
        <v>11</v>
      </c>
      <c r="L20" s="216"/>
      <c r="M20" s="218"/>
      <c r="N20" s="212">
        <v>2</v>
      </c>
      <c r="O20" s="213">
        <v>11</v>
      </c>
      <c r="P20" s="216">
        <v>18</v>
      </c>
      <c r="Q20" s="218">
        <v>29</v>
      </c>
      <c r="R20" s="213"/>
      <c r="S20" s="216">
        <v>2</v>
      </c>
      <c r="T20" s="216"/>
      <c r="U20" s="216">
        <v>2</v>
      </c>
      <c r="V20" s="216">
        <v>7</v>
      </c>
      <c r="W20" s="216"/>
      <c r="X20" s="216">
        <v>3</v>
      </c>
      <c r="Y20" s="218">
        <v>14</v>
      </c>
      <c r="Z20" s="213"/>
      <c r="AA20" s="216"/>
      <c r="AB20" s="216"/>
      <c r="AC20" s="216"/>
      <c r="AD20" s="216">
        <v>11</v>
      </c>
      <c r="AE20" s="216"/>
      <c r="AF20" s="216"/>
      <c r="AG20" s="216"/>
      <c r="AH20" s="216"/>
      <c r="AI20" s="218"/>
      <c r="AJ20" s="203"/>
    </row>
    <row r="21" spans="1:36" ht="20.25" customHeight="1">
      <c r="A21" s="204"/>
      <c r="B21" s="211" t="s">
        <v>79</v>
      </c>
      <c r="C21" s="212">
        <v>4</v>
      </c>
      <c r="D21" s="213">
        <v>4</v>
      </c>
      <c r="E21" s="216"/>
      <c r="F21" s="218"/>
      <c r="G21" s="213">
        <v>3</v>
      </c>
      <c r="H21" s="216"/>
      <c r="I21" s="216"/>
      <c r="J21" s="216"/>
      <c r="K21" s="216"/>
      <c r="L21" s="216"/>
      <c r="M21" s="218">
        <v>1</v>
      </c>
      <c r="N21" s="212">
        <v>3</v>
      </c>
      <c r="O21" s="213">
        <v>9</v>
      </c>
      <c r="P21" s="216">
        <v>3</v>
      </c>
      <c r="Q21" s="218">
        <v>12</v>
      </c>
      <c r="R21" s="213"/>
      <c r="S21" s="216">
        <v>2</v>
      </c>
      <c r="T21" s="216"/>
      <c r="U21" s="216"/>
      <c r="V21" s="216">
        <v>6</v>
      </c>
      <c r="W21" s="216"/>
      <c r="X21" s="216">
        <v>3</v>
      </c>
      <c r="Y21" s="218">
        <v>11</v>
      </c>
      <c r="Z21" s="213"/>
      <c r="AA21" s="216"/>
      <c r="AB21" s="216">
        <v>4</v>
      </c>
      <c r="AC21" s="216"/>
      <c r="AD21" s="216"/>
      <c r="AE21" s="216"/>
      <c r="AF21" s="216"/>
      <c r="AG21" s="216"/>
      <c r="AH21" s="216"/>
      <c r="AI21" s="218"/>
      <c r="AJ21" s="203"/>
    </row>
    <row r="22" spans="1:36" ht="20.25" customHeight="1" thickBot="1">
      <c r="A22" s="204"/>
      <c r="B22" s="219" t="s">
        <v>80</v>
      </c>
      <c r="C22" s="220">
        <v>5</v>
      </c>
      <c r="D22" s="221"/>
      <c r="E22" s="222"/>
      <c r="F22" s="223">
        <v>5</v>
      </c>
      <c r="G22" s="224"/>
      <c r="H22" s="222">
        <v>5</v>
      </c>
      <c r="I22" s="222"/>
      <c r="J22" s="222"/>
      <c r="K22" s="222"/>
      <c r="L22" s="222"/>
      <c r="M22" s="223"/>
      <c r="N22" s="220">
        <v>3</v>
      </c>
      <c r="O22" s="224">
        <v>11</v>
      </c>
      <c r="P22" s="222">
        <v>1</v>
      </c>
      <c r="Q22" s="223">
        <v>12</v>
      </c>
      <c r="R22" s="221"/>
      <c r="S22" s="222">
        <v>2</v>
      </c>
      <c r="T22" s="222"/>
      <c r="U22" s="222"/>
      <c r="V22" s="222">
        <v>12</v>
      </c>
      <c r="W22" s="222"/>
      <c r="X22" s="222">
        <v>5</v>
      </c>
      <c r="Y22" s="223">
        <v>19</v>
      </c>
      <c r="Z22" s="221"/>
      <c r="AA22" s="222"/>
      <c r="AB22" s="222">
        <v>5</v>
      </c>
      <c r="AC22" s="222"/>
      <c r="AD22" s="222"/>
      <c r="AE22" s="222"/>
      <c r="AF22" s="222"/>
      <c r="AG22" s="222"/>
      <c r="AH22" s="222"/>
      <c r="AI22" s="223"/>
      <c r="AJ22" s="203"/>
    </row>
    <row r="23" spans="1:36" ht="20.25" customHeight="1" thickBot="1">
      <c r="A23" s="204"/>
      <c r="B23" s="225" t="s">
        <v>42</v>
      </c>
      <c r="C23" s="226">
        <v>102</v>
      </c>
      <c r="D23" s="227">
        <v>58</v>
      </c>
      <c r="E23" s="228">
        <v>1</v>
      </c>
      <c r="F23" s="229">
        <v>43</v>
      </c>
      <c r="G23" s="230">
        <v>6</v>
      </c>
      <c r="H23" s="228">
        <v>49</v>
      </c>
      <c r="I23" s="228">
        <v>15</v>
      </c>
      <c r="J23" s="228">
        <v>2</v>
      </c>
      <c r="K23" s="228">
        <v>28</v>
      </c>
      <c r="L23" s="228">
        <v>0</v>
      </c>
      <c r="M23" s="231">
        <v>2</v>
      </c>
      <c r="N23" s="226">
        <v>31</v>
      </c>
      <c r="O23" s="230">
        <v>136</v>
      </c>
      <c r="P23" s="228">
        <v>112</v>
      </c>
      <c r="Q23" s="231">
        <v>248</v>
      </c>
      <c r="R23" s="227">
        <v>5</v>
      </c>
      <c r="S23" s="228">
        <v>14</v>
      </c>
      <c r="T23" s="228">
        <v>0</v>
      </c>
      <c r="U23" s="228">
        <v>26</v>
      </c>
      <c r="V23" s="228">
        <v>102</v>
      </c>
      <c r="W23" s="228">
        <v>15</v>
      </c>
      <c r="X23" s="228">
        <v>40</v>
      </c>
      <c r="Y23" s="229">
        <v>202</v>
      </c>
      <c r="Z23" s="230">
        <v>1</v>
      </c>
      <c r="AA23" s="228">
        <v>15</v>
      </c>
      <c r="AB23" s="228">
        <v>39</v>
      </c>
      <c r="AC23" s="228">
        <v>0</v>
      </c>
      <c r="AD23" s="228">
        <v>24</v>
      </c>
      <c r="AE23" s="228">
        <v>0</v>
      </c>
      <c r="AF23" s="228">
        <v>0</v>
      </c>
      <c r="AG23" s="228">
        <v>0</v>
      </c>
      <c r="AH23" s="228">
        <v>8</v>
      </c>
      <c r="AI23" s="229">
        <v>0</v>
      </c>
      <c r="AJ23" s="203"/>
    </row>
  </sheetData>
  <sheetProtection/>
  <mergeCells count="27">
    <mergeCell ref="A1:H1"/>
    <mergeCell ref="B3:AI4"/>
    <mergeCell ref="AB6:AI6"/>
    <mergeCell ref="AE8:AH8"/>
    <mergeCell ref="AA8:AA9"/>
    <mergeCell ref="AB8:AB9"/>
    <mergeCell ref="AC8:AC9"/>
    <mergeCell ref="AD8:AD9"/>
    <mergeCell ref="AI8:AI9"/>
    <mergeCell ref="D8:D9"/>
    <mergeCell ref="Z7:AI7"/>
    <mergeCell ref="M8:M9"/>
    <mergeCell ref="Z8:Z9"/>
    <mergeCell ref="B7:B9"/>
    <mergeCell ref="O7:Q8"/>
    <mergeCell ref="N7:N9"/>
    <mergeCell ref="E8:E9"/>
    <mergeCell ref="F8:F9"/>
    <mergeCell ref="G8:I8"/>
    <mergeCell ref="R7:Y8"/>
    <mergeCell ref="B6:G6"/>
    <mergeCell ref="C7:C9"/>
    <mergeCell ref="D7:F7"/>
    <mergeCell ref="G7:M7"/>
    <mergeCell ref="K8:K9"/>
    <mergeCell ref="L8:L9"/>
    <mergeCell ref="J8:J9"/>
  </mergeCells>
  <printOptions horizontalCentered="1"/>
  <pageMargins left="0.5905511811023623" right="0.5905511811023623" top="0.5905511811023623" bottom="0.5905511811023623" header="0.3937007874015748" footer="0.3937007874015748"/>
  <pageSetup horizontalDpi="600" verticalDpi="600" orientation="landscape" paperSize="9" r:id="rId1"/>
  <headerFooter alignWithMargins="0">
    <oddFooter>&amp;C&amp;"ＭＳ Ｐ明朝,標準"&amp;10&amp;A</oddFooter>
  </headerFooter>
</worksheet>
</file>

<file path=xl/worksheets/sheet11.xml><?xml version="1.0" encoding="utf-8"?>
<worksheet xmlns="http://schemas.openxmlformats.org/spreadsheetml/2006/main" xmlns:r="http://schemas.openxmlformats.org/officeDocument/2006/relationships">
  <sheetPr>
    <tabColor rgb="FFFFC000"/>
  </sheetPr>
  <dimension ref="A1:AH35"/>
  <sheetViews>
    <sheetView view="pageBreakPreview" zoomScaleSheetLayoutView="100" zoomScalePageLayoutView="0" workbookViewId="0" topLeftCell="A1">
      <selection activeCell="A1" sqref="A1:IV16384"/>
    </sheetView>
  </sheetViews>
  <sheetFormatPr defaultColWidth="9.00390625" defaultRowHeight="13.5"/>
  <cols>
    <col min="1" max="1" width="9.125" style="379" customWidth="1"/>
    <col min="2" max="13" width="5.625" style="379" customWidth="1"/>
    <col min="14" max="34" width="5.25390625" style="379" customWidth="1"/>
    <col min="35" max="16384" width="9.00390625" style="379" customWidth="1"/>
  </cols>
  <sheetData>
    <row r="1" spans="1:34" ht="22.5" customHeight="1" thickBot="1">
      <c r="A1" s="501" t="s">
        <v>284</v>
      </c>
      <c r="B1" s="501"/>
      <c r="C1" s="501"/>
      <c r="D1" s="501"/>
      <c r="E1" s="501"/>
      <c r="F1" s="501"/>
      <c r="G1" s="376"/>
      <c r="H1" s="376"/>
      <c r="I1" s="376"/>
      <c r="J1" s="376"/>
      <c r="K1" s="376"/>
      <c r="L1" s="376"/>
      <c r="M1" s="377" t="s">
        <v>361</v>
      </c>
      <c r="N1" s="376"/>
      <c r="O1" s="376"/>
      <c r="P1" s="376"/>
      <c r="Q1" s="376"/>
      <c r="R1" s="376"/>
      <c r="S1" s="376"/>
      <c r="T1" s="557"/>
      <c r="U1" s="557"/>
      <c r="V1" s="378"/>
      <c r="W1" s="376"/>
      <c r="X1" s="376"/>
      <c r="Y1" s="376"/>
      <c r="Z1" s="376"/>
      <c r="AA1" s="376"/>
      <c r="AB1" s="376"/>
      <c r="AC1" s="376"/>
      <c r="AD1" s="376"/>
      <c r="AE1" s="376"/>
      <c r="AF1" s="376"/>
      <c r="AG1" s="376"/>
      <c r="AH1" s="376"/>
    </row>
    <row r="2" spans="1:13" ht="27" customHeight="1">
      <c r="A2" s="561" t="s">
        <v>184</v>
      </c>
      <c r="B2" s="563" t="s">
        <v>60</v>
      </c>
      <c r="C2" s="558" t="s">
        <v>176</v>
      </c>
      <c r="D2" s="559"/>
      <c r="E2" s="560"/>
      <c r="F2" s="546" t="s">
        <v>183</v>
      </c>
      <c r="G2" s="546"/>
      <c r="H2" s="546"/>
      <c r="I2" s="546"/>
      <c r="J2" s="546"/>
      <c r="K2" s="546"/>
      <c r="L2" s="546"/>
      <c r="M2" s="547"/>
    </row>
    <row r="3" spans="1:13" ht="97.5">
      <c r="A3" s="562"/>
      <c r="B3" s="564"/>
      <c r="C3" s="380" t="s">
        <v>61</v>
      </c>
      <c r="D3" s="381" t="s">
        <v>62</v>
      </c>
      <c r="E3" s="382" t="s">
        <v>63</v>
      </c>
      <c r="F3" s="383" t="s">
        <v>64</v>
      </c>
      <c r="G3" s="381" t="s">
        <v>65</v>
      </c>
      <c r="H3" s="384" t="s">
        <v>275</v>
      </c>
      <c r="I3" s="381" t="s">
        <v>177</v>
      </c>
      <c r="J3" s="381" t="s">
        <v>67</v>
      </c>
      <c r="K3" s="381" t="s">
        <v>274</v>
      </c>
      <c r="L3" s="381" t="s">
        <v>68</v>
      </c>
      <c r="M3" s="382" t="s">
        <v>63</v>
      </c>
    </row>
    <row r="4" spans="1:13" ht="16.5" customHeight="1">
      <c r="A4" s="385" t="s">
        <v>232</v>
      </c>
      <c r="B4" s="386">
        <v>0</v>
      </c>
      <c r="C4" s="387"/>
      <c r="D4" s="388"/>
      <c r="E4" s="389">
        <v>0</v>
      </c>
      <c r="F4" s="390"/>
      <c r="G4" s="304"/>
      <c r="H4" s="304"/>
      <c r="I4" s="304"/>
      <c r="J4" s="304"/>
      <c r="K4" s="304"/>
      <c r="L4" s="304"/>
      <c r="M4" s="391">
        <v>0</v>
      </c>
    </row>
    <row r="5" spans="1:13" ht="16.5" customHeight="1">
      <c r="A5" s="385" t="s">
        <v>233</v>
      </c>
      <c r="B5" s="386">
        <v>0</v>
      </c>
      <c r="C5" s="387"/>
      <c r="D5" s="388"/>
      <c r="E5" s="389">
        <v>0</v>
      </c>
      <c r="F5" s="390"/>
      <c r="G5" s="304"/>
      <c r="H5" s="304"/>
      <c r="I5" s="304"/>
      <c r="J5" s="304"/>
      <c r="K5" s="304"/>
      <c r="L5" s="304"/>
      <c r="M5" s="391">
        <v>0</v>
      </c>
    </row>
    <row r="6" spans="1:13" ht="16.5" customHeight="1">
      <c r="A6" s="385" t="s">
        <v>234</v>
      </c>
      <c r="B6" s="386">
        <v>0</v>
      </c>
      <c r="C6" s="387"/>
      <c r="D6" s="388"/>
      <c r="E6" s="389">
        <v>0</v>
      </c>
      <c r="F6" s="390"/>
      <c r="G6" s="304"/>
      <c r="H6" s="304"/>
      <c r="I6" s="304"/>
      <c r="J6" s="304"/>
      <c r="K6" s="304"/>
      <c r="L6" s="304"/>
      <c r="M6" s="391">
        <v>0</v>
      </c>
    </row>
    <row r="7" spans="1:13" ht="16.5" customHeight="1">
      <c r="A7" s="385" t="s">
        <v>235</v>
      </c>
      <c r="B7" s="386">
        <v>0</v>
      </c>
      <c r="C7" s="387"/>
      <c r="D7" s="388"/>
      <c r="E7" s="389">
        <v>0</v>
      </c>
      <c r="F7" s="390"/>
      <c r="G7" s="304"/>
      <c r="H7" s="304"/>
      <c r="I7" s="304"/>
      <c r="J7" s="304"/>
      <c r="K7" s="304"/>
      <c r="L7" s="304"/>
      <c r="M7" s="391">
        <v>0</v>
      </c>
    </row>
    <row r="8" spans="1:13" ht="16.5" customHeight="1">
      <c r="A8" s="385" t="s">
        <v>236</v>
      </c>
      <c r="B8" s="386">
        <v>0</v>
      </c>
      <c r="C8" s="387"/>
      <c r="D8" s="388"/>
      <c r="E8" s="389">
        <v>0</v>
      </c>
      <c r="F8" s="390"/>
      <c r="G8" s="304"/>
      <c r="H8" s="304"/>
      <c r="I8" s="304"/>
      <c r="J8" s="304"/>
      <c r="K8" s="304"/>
      <c r="L8" s="304"/>
      <c r="M8" s="391">
        <v>0</v>
      </c>
    </row>
    <row r="9" spans="1:13" ht="16.5" customHeight="1">
      <c r="A9" s="385" t="s">
        <v>237</v>
      </c>
      <c r="B9" s="386">
        <v>0</v>
      </c>
      <c r="C9" s="387"/>
      <c r="D9" s="388"/>
      <c r="E9" s="389">
        <v>0</v>
      </c>
      <c r="F9" s="390"/>
      <c r="G9" s="304"/>
      <c r="H9" s="304"/>
      <c r="I9" s="304"/>
      <c r="J9" s="304"/>
      <c r="K9" s="304"/>
      <c r="L9" s="304"/>
      <c r="M9" s="391">
        <v>0</v>
      </c>
    </row>
    <row r="10" spans="1:13" ht="16.5" customHeight="1">
      <c r="A10" s="385" t="s">
        <v>238</v>
      </c>
      <c r="B10" s="386">
        <v>0</v>
      </c>
      <c r="C10" s="387"/>
      <c r="D10" s="388"/>
      <c r="E10" s="389">
        <v>0</v>
      </c>
      <c r="F10" s="390"/>
      <c r="G10" s="304"/>
      <c r="H10" s="304"/>
      <c r="I10" s="304"/>
      <c r="J10" s="304"/>
      <c r="K10" s="304"/>
      <c r="L10" s="304"/>
      <c r="M10" s="391">
        <v>0</v>
      </c>
    </row>
    <row r="11" spans="1:13" ht="16.5" customHeight="1">
      <c r="A11" s="385" t="s">
        <v>239</v>
      </c>
      <c r="B11" s="386">
        <v>0</v>
      </c>
      <c r="C11" s="387"/>
      <c r="D11" s="388"/>
      <c r="E11" s="389">
        <v>0</v>
      </c>
      <c r="F11" s="390"/>
      <c r="G11" s="304"/>
      <c r="H11" s="304"/>
      <c r="I11" s="304"/>
      <c r="J11" s="304"/>
      <c r="K11" s="304"/>
      <c r="L11" s="304"/>
      <c r="M11" s="391">
        <v>0</v>
      </c>
    </row>
    <row r="12" spans="1:13" ht="16.5" customHeight="1">
      <c r="A12" s="385" t="s">
        <v>240</v>
      </c>
      <c r="B12" s="386">
        <v>1</v>
      </c>
      <c r="C12" s="387">
        <v>3</v>
      </c>
      <c r="D12" s="388">
        <v>2</v>
      </c>
      <c r="E12" s="389">
        <v>5</v>
      </c>
      <c r="F12" s="390"/>
      <c r="G12" s="304"/>
      <c r="H12" s="304"/>
      <c r="I12" s="304"/>
      <c r="J12" s="304">
        <v>4</v>
      </c>
      <c r="K12" s="304"/>
      <c r="L12" s="304">
        <v>1</v>
      </c>
      <c r="M12" s="391">
        <v>5</v>
      </c>
    </row>
    <row r="13" spans="1:13" ht="16.5" customHeight="1">
      <c r="A13" s="385" t="s">
        <v>241</v>
      </c>
      <c r="B13" s="386">
        <v>3</v>
      </c>
      <c r="C13" s="387">
        <v>16</v>
      </c>
      <c r="D13" s="388">
        <v>16</v>
      </c>
      <c r="E13" s="389">
        <v>32</v>
      </c>
      <c r="F13" s="390">
        <v>2</v>
      </c>
      <c r="G13" s="304"/>
      <c r="H13" s="304"/>
      <c r="I13" s="304">
        <v>6</v>
      </c>
      <c r="J13" s="304">
        <v>6</v>
      </c>
      <c r="K13" s="304">
        <v>1</v>
      </c>
      <c r="L13" s="304">
        <v>4</v>
      </c>
      <c r="M13" s="391">
        <v>19</v>
      </c>
    </row>
    <row r="14" spans="1:13" ht="16.5" customHeight="1">
      <c r="A14" s="385" t="s">
        <v>242</v>
      </c>
      <c r="B14" s="386">
        <v>0</v>
      </c>
      <c r="C14" s="387"/>
      <c r="D14" s="388"/>
      <c r="E14" s="389">
        <v>0</v>
      </c>
      <c r="F14" s="390"/>
      <c r="G14" s="304"/>
      <c r="H14" s="304"/>
      <c r="I14" s="304"/>
      <c r="J14" s="304"/>
      <c r="K14" s="304"/>
      <c r="L14" s="304"/>
      <c r="M14" s="391">
        <v>0</v>
      </c>
    </row>
    <row r="15" spans="1:13" ht="16.5" customHeight="1">
      <c r="A15" s="385" t="s">
        <v>243</v>
      </c>
      <c r="B15" s="386">
        <v>0</v>
      </c>
      <c r="C15" s="387"/>
      <c r="D15" s="388"/>
      <c r="E15" s="389">
        <v>0</v>
      </c>
      <c r="F15" s="390"/>
      <c r="G15" s="304"/>
      <c r="H15" s="304"/>
      <c r="I15" s="304"/>
      <c r="J15" s="304"/>
      <c r="K15" s="304"/>
      <c r="L15" s="304"/>
      <c r="M15" s="391">
        <v>0</v>
      </c>
    </row>
    <row r="16" spans="1:13" ht="16.5" customHeight="1" thickBot="1">
      <c r="A16" s="392" t="s">
        <v>244</v>
      </c>
      <c r="B16" s="393">
        <v>0</v>
      </c>
      <c r="C16" s="394"/>
      <c r="D16" s="395"/>
      <c r="E16" s="396">
        <v>0</v>
      </c>
      <c r="F16" s="397"/>
      <c r="G16" s="70"/>
      <c r="H16" s="397"/>
      <c r="I16" s="70"/>
      <c r="J16" s="70"/>
      <c r="K16" s="70"/>
      <c r="L16" s="70"/>
      <c r="M16" s="398">
        <v>0</v>
      </c>
    </row>
    <row r="17" spans="1:13" ht="16.5" customHeight="1" thickBot="1">
      <c r="A17" s="399" t="s">
        <v>245</v>
      </c>
      <c r="B17" s="400">
        <f>SUM(B4:B16)</f>
        <v>4</v>
      </c>
      <c r="C17" s="401">
        <f>SUM(C4:C16)</f>
        <v>19</v>
      </c>
      <c r="D17" s="402">
        <f>SUM(D4:D16)</f>
        <v>18</v>
      </c>
      <c r="E17" s="403">
        <f>SUM(E4:E16)</f>
        <v>37</v>
      </c>
      <c r="F17" s="404">
        <f>SUM(F4:F16)</f>
        <v>2</v>
      </c>
      <c r="G17" s="402">
        <f aca="true" t="shared" si="0" ref="G17:M17">SUM(G4:G16)</f>
        <v>0</v>
      </c>
      <c r="H17" s="402">
        <f t="shared" si="0"/>
        <v>0</v>
      </c>
      <c r="I17" s="402">
        <f t="shared" si="0"/>
        <v>6</v>
      </c>
      <c r="J17" s="402">
        <f t="shared" si="0"/>
        <v>10</v>
      </c>
      <c r="K17" s="402">
        <f t="shared" si="0"/>
        <v>1</v>
      </c>
      <c r="L17" s="402">
        <f t="shared" si="0"/>
        <v>5</v>
      </c>
      <c r="M17" s="405">
        <f t="shared" si="0"/>
        <v>24</v>
      </c>
    </row>
    <row r="18" spans="1:13" ht="12">
      <c r="A18" s="122"/>
      <c r="B18" s="406"/>
      <c r="C18" s="122"/>
      <c r="D18" s="122"/>
      <c r="E18" s="122"/>
      <c r="F18" s="122"/>
      <c r="G18" s="122"/>
      <c r="H18" s="122"/>
      <c r="I18" s="122"/>
      <c r="J18" s="122"/>
      <c r="K18" s="122"/>
      <c r="L18" s="122"/>
      <c r="M18" s="122"/>
    </row>
    <row r="19" spans="1:13" ht="27" customHeight="1" thickBot="1">
      <c r="A19" s="495" t="s">
        <v>285</v>
      </c>
      <c r="B19" s="495"/>
      <c r="C19" s="495"/>
      <c r="D19" s="495"/>
      <c r="E19" s="495"/>
      <c r="F19" s="495"/>
      <c r="G19" s="122"/>
      <c r="H19" s="122"/>
      <c r="I19" s="122"/>
      <c r="J19" s="122"/>
      <c r="K19" s="122"/>
      <c r="L19" s="122"/>
      <c r="M19" s="407" t="s">
        <v>361</v>
      </c>
    </row>
    <row r="20" spans="1:13" ht="27" customHeight="1">
      <c r="A20" s="548" t="s">
        <v>184</v>
      </c>
      <c r="B20" s="550" t="s">
        <v>60</v>
      </c>
      <c r="C20" s="552" t="s">
        <v>176</v>
      </c>
      <c r="D20" s="553"/>
      <c r="E20" s="554"/>
      <c r="F20" s="555" t="s">
        <v>183</v>
      </c>
      <c r="G20" s="555"/>
      <c r="H20" s="555"/>
      <c r="I20" s="555"/>
      <c r="J20" s="555"/>
      <c r="K20" s="555"/>
      <c r="L20" s="555"/>
      <c r="M20" s="556"/>
    </row>
    <row r="21" spans="1:13" ht="138.75" customHeight="1">
      <c r="A21" s="549"/>
      <c r="B21" s="551"/>
      <c r="C21" s="408" t="s">
        <v>61</v>
      </c>
      <c r="D21" s="409" t="s">
        <v>62</v>
      </c>
      <c r="E21" s="410" t="s">
        <v>63</v>
      </c>
      <c r="F21" s="411" t="s">
        <v>64</v>
      </c>
      <c r="G21" s="409" t="s">
        <v>65</v>
      </c>
      <c r="H21" s="412" t="s">
        <v>219</v>
      </c>
      <c r="I21" s="409" t="s">
        <v>177</v>
      </c>
      <c r="J21" s="409" t="s">
        <v>67</v>
      </c>
      <c r="K21" s="409" t="s">
        <v>274</v>
      </c>
      <c r="L21" s="409" t="s">
        <v>68</v>
      </c>
      <c r="M21" s="410" t="s">
        <v>63</v>
      </c>
    </row>
    <row r="22" spans="1:13" ht="16.5" customHeight="1">
      <c r="A22" s="413" t="s">
        <v>232</v>
      </c>
      <c r="B22" s="386">
        <v>0</v>
      </c>
      <c r="C22" s="387"/>
      <c r="D22" s="388"/>
      <c r="E22" s="389">
        <v>0</v>
      </c>
      <c r="F22" s="390"/>
      <c r="G22" s="304"/>
      <c r="H22" s="304"/>
      <c r="I22" s="304"/>
      <c r="J22" s="304"/>
      <c r="K22" s="304"/>
      <c r="L22" s="304"/>
      <c r="M22" s="391">
        <v>0</v>
      </c>
    </row>
    <row r="23" spans="1:13" ht="16.5" customHeight="1">
      <c r="A23" s="413" t="s">
        <v>233</v>
      </c>
      <c r="B23" s="386">
        <v>3</v>
      </c>
      <c r="C23" s="387">
        <v>16</v>
      </c>
      <c r="D23" s="388">
        <v>11</v>
      </c>
      <c r="E23" s="389">
        <v>27</v>
      </c>
      <c r="F23" s="390"/>
      <c r="G23" s="304"/>
      <c r="H23" s="304">
        <v>1</v>
      </c>
      <c r="I23" s="304"/>
      <c r="J23" s="304">
        <v>22</v>
      </c>
      <c r="K23" s="304"/>
      <c r="L23" s="304">
        <v>3</v>
      </c>
      <c r="M23" s="391">
        <v>26</v>
      </c>
    </row>
    <row r="24" spans="1:13" ht="16.5" customHeight="1">
      <c r="A24" s="413" t="s">
        <v>234</v>
      </c>
      <c r="B24" s="386">
        <v>0</v>
      </c>
      <c r="C24" s="387"/>
      <c r="D24" s="388"/>
      <c r="E24" s="389">
        <v>0</v>
      </c>
      <c r="F24" s="390"/>
      <c r="G24" s="304"/>
      <c r="H24" s="304"/>
      <c r="I24" s="304"/>
      <c r="J24" s="304"/>
      <c r="K24" s="304"/>
      <c r="L24" s="304"/>
      <c r="M24" s="391">
        <v>0</v>
      </c>
    </row>
    <row r="25" spans="1:13" ht="16.5" customHeight="1">
      <c r="A25" s="413" t="s">
        <v>235</v>
      </c>
      <c r="B25" s="386">
        <v>3</v>
      </c>
      <c r="C25" s="387">
        <v>10</v>
      </c>
      <c r="D25" s="388">
        <v>8</v>
      </c>
      <c r="E25" s="389">
        <v>18</v>
      </c>
      <c r="F25" s="390"/>
      <c r="G25" s="304">
        <v>1</v>
      </c>
      <c r="H25" s="304"/>
      <c r="I25" s="304"/>
      <c r="J25" s="304">
        <v>13</v>
      </c>
      <c r="K25" s="304"/>
      <c r="L25" s="304">
        <v>3</v>
      </c>
      <c r="M25" s="391">
        <v>17</v>
      </c>
    </row>
    <row r="26" spans="1:13" ht="16.5" customHeight="1">
      <c r="A26" s="413" t="s">
        <v>236</v>
      </c>
      <c r="B26" s="386">
        <v>2</v>
      </c>
      <c r="C26" s="387">
        <v>7</v>
      </c>
      <c r="D26" s="388">
        <v>2</v>
      </c>
      <c r="E26" s="389">
        <v>9</v>
      </c>
      <c r="F26" s="390"/>
      <c r="G26" s="304">
        <v>1</v>
      </c>
      <c r="H26" s="304"/>
      <c r="I26" s="304"/>
      <c r="J26" s="304">
        <v>8</v>
      </c>
      <c r="K26" s="304"/>
      <c r="L26" s="304">
        <v>1</v>
      </c>
      <c r="M26" s="391">
        <v>10</v>
      </c>
    </row>
    <row r="27" spans="1:13" ht="16.5" customHeight="1">
      <c r="A27" s="413" t="s">
        <v>237</v>
      </c>
      <c r="B27" s="386">
        <v>1</v>
      </c>
      <c r="C27" s="387">
        <v>3</v>
      </c>
      <c r="D27" s="388"/>
      <c r="E27" s="389">
        <v>3</v>
      </c>
      <c r="F27" s="390">
        <v>1</v>
      </c>
      <c r="G27" s="304"/>
      <c r="H27" s="304"/>
      <c r="I27" s="304"/>
      <c r="J27" s="304">
        <v>2</v>
      </c>
      <c r="K27" s="304"/>
      <c r="L27" s="304"/>
      <c r="M27" s="391">
        <v>3</v>
      </c>
    </row>
    <row r="28" spans="1:13" ht="16.5" customHeight="1">
      <c r="A28" s="413" t="s">
        <v>238</v>
      </c>
      <c r="B28" s="386">
        <v>0</v>
      </c>
      <c r="C28" s="387"/>
      <c r="D28" s="388"/>
      <c r="E28" s="389">
        <v>0</v>
      </c>
      <c r="F28" s="390"/>
      <c r="G28" s="304"/>
      <c r="H28" s="304"/>
      <c r="I28" s="304"/>
      <c r="J28" s="304"/>
      <c r="K28" s="304"/>
      <c r="L28" s="304"/>
      <c r="M28" s="391">
        <v>0</v>
      </c>
    </row>
    <row r="29" spans="1:13" ht="16.5" customHeight="1">
      <c r="A29" s="413" t="s">
        <v>239</v>
      </c>
      <c r="B29" s="386">
        <v>1</v>
      </c>
      <c r="C29" s="387"/>
      <c r="D29" s="388"/>
      <c r="E29" s="389">
        <v>0</v>
      </c>
      <c r="F29" s="390"/>
      <c r="G29" s="304"/>
      <c r="H29" s="304"/>
      <c r="I29" s="304"/>
      <c r="J29" s="304">
        <v>3</v>
      </c>
      <c r="K29" s="304"/>
      <c r="L29" s="304">
        <v>22</v>
      </c>
      <c r="M29" s="391">
        <v>25</v>
      </c>
    </row>
    <row r="30" spans="1:13" ht="16.5" customHeight="1">
      <c r="A30" s="413" t="s">
        <v>240</v>
      </c>
      <c r="B30" s="386">
        <v>2</v>
      </c>
      <c r="C30" s="387">
        <v>21</v>
      </c>
      <c r="D30" s="388">
        <v>13</v>
      </c>
      <c r="E30" s="389">
        <v>34</v>
      </c>
      <c r="F30" s="390"/>
      <c r="G30" s="304"/>
      <c r="H30" s="304"/>
      <c r="I30" s="304">
        <v>2</v>
      </c>
      <c r="J30" s="304">
        <v>9</v>
      </c>
      <c r="K30" s="304">
        <v>1</v>
      </c>
      <c r="L30" s="304">
        <v>5</v>
      </c>
      <c r="M30" s="391">
        <v>17</v>
      </c>
    </row>
    <row r="31" spans="1:13" ht="16.5" customHeight="1">
      <c r="A31" s="413" t="s">
        <v>241</v>
      </c>
      <c r="B31" s="386">
        <v>0</v>
      </c>
      <c r="C31" s="387"/>
      <c r="D31" s="388"/>
      <c r="E31" s="389">
        <v>0</v>
      </c>
      <c r="F31" s="390"/>
      <c r="G31" s="304"/>
      <c r="H31" s="304"/>
      <c r="I31" s="304"/>
      <c r="J31" s="304"/>
      <c r="K31" s="304"/>
      <c r="L31" s="304"/>
      <c r="M31" s="391">
        <v>0</v>
      </c>
    </row>
    <row r="32" spans="1:13" ht="16.5" customHeight="1">
      <c r="A32" s="413" t="s">
        <v>242</v>
      </c>
      <c r="B32" s="386">
        <v>1</v>
      </c>
      <c r="C32" s="387">
        <v>1</v>
      </c>
      <c r="D32" s="388">
        <v>2</v>
      </c>
      <c r="E32" s="389">
        <v>3</v>
      </c>
      <c r="F32" s="390"/>
      <c r="G32" s="304"/>
      <c r="H32" s="304"/>
      <c r="I32" s="304"/>
      <c r="J32" s="304">
        <v>2</v>
      </c>
      <c r="K32" s="304"/>
      <c r="L32" s="304"/>
      <c r="M32" s="391">
        <v>2</v>
      </c>
    </row>
    <row r="33" spans="1:14" ht="16.5" customHeight="1">
      <c r="A33" s="413" t="s">
        <v>246</v>
      </c>
      <c r="B33" s="386">
        <v>4</v>
      </c>
      <c r="C33" s="387">
        <v>10</v>
      </c>
      <c r="D33" s="388">
        <v>3</v>
      </c>
      <c r="E33" s="389">
        <v>13</v>
      </c>
      <c r="F33" s="390"/>
      <c r="G33" s="304">
        <v>3</v>
      </c>
      <c r="H33" s="304"/>
      <c r="I33" s="304"/>
      <c r="J33" s="304"/>
      <c r="K33" s="304"/>
      <c r="L33" s="304">
        <v>3</v>
      </c>
      <c r="M33" s="391">
        <v>6</v>
      </c>
      <c r="N33" s="379">
        <v>6</v>
      </c>
    </row>
    <row r="34" spans="1:13" ht="16.5" customHeight="1" thickBot="1">
      <c r="A34" s="414" t="s">
        <v>244</v>
      </c>
      <c r="B34" s="415">
        <v>0</v>
      </c>
      <c r="C34" s="416"/>
      <c r="D34" s="417"/>
      <c r="E34" s="418">
        <v>0</v>
      </c>
      <c r="F34" s="397"/>
      <c r="G34" s="70"/>
      <c r="H34" s="70"/>
      <c r="I34" s="70"/>
      <c r="J34" s="70"/>
      <c r="K34" s="70"/>
      <c r="L34" s="70"/>
      <c r="M34" s="419">
        <v>0</v>
      </c>
    </row>
    <row r="35" spans="1:13" ht="16.5" customHeight="1" thickBot="1">
      <c r="A35" s="420" t="s">
        <v>245</v>
      </c>
      <c r="B35" s="421">
        <f aca="true" t="shared" si="1" ref="B35:M35">SUM(B22:B34)</f>
        <v>17</v>
      </c>
      <c r="C35" s="422">
        <f t="shared" si="1"/>
        <v>68</v>
      </c>
      <c r="D35" s="423">
        <f t="shared" si="1"/>
        <v>39</v>
      </c>
      <c r="E35" s="424">
        <f t="shared" si="1"/>
        <v>107</v>
      </c>
      <c r="F35" s="422">
        <f t="shared" si="1"/>
        <v>1</v>
      </c>
      <c r="G35" s="423">
        <f t="shared" si="1"/>
        <v>5</v>
      </c>
      <c r="H35" s="423">
        <f t="shared" si="1"/>
        <v>1</v>
      </c>
      <c r="I35" s="423">
        <f t="shared" si="1"/>
        <v>2</v>
      </c>
      <c r="J35" s="423">
        <f t="shared" si="1"/>
        <v>59</v>
      </c>
      <c r="K35" s="423">
        <f t="shared" si="1"/>
        <v>1</v>
      </c>
      <c r="L35" s="423">
        <f t="shared" si="1"/>
        <v>37</v>
      </c>
      <c r="M35" s="424">
        <f t="shared" si="1"/>
        <v>106</v>
      </c>
    </row>
  </sheetData>
  <sheetProtection/>
  <mergeCells count="11">
    <mergeCell ref="B2:B3"/>
    <mergeCell ref="F2:M2"/>
    <mergeCell ref="A20:A21"/>
    <mergeCell ref="B20:B21"/>
    <mergeCell ref="C20:E20"/>
    <mergeCell ref="F20:M20"/>
    <mergeCell ref="T1:U1"/>
    <mergeCell ref="C2:E2"/>
    <mergeCell ref="A1:F1"/>
    <mergeCell ref="A19:F19"/>
    <mergeCell ref="A2:A3"/>
  </mergeCells>
  <printOptions horizontalCentered="1"/>
  <pageMargins left="0.5905511811023623" right="0.5905511811023623" top="0.5905511811023623" bottom="0.5905511811023623" header="0.3937007874015748" footer="0.3937007874015748"/>
  <pageSetup horizontalDpi="600" verticalDpi="600" orientation="portrait" paperSize="9" r:id="rId1"/>
  <headerFooter alignWithMargins="0">
    <oddFooter>&amp;C&amp;"ＭＳ Ｐ明朝,標準"&amp;10&amp;A</oddFooter>
  </headerFooter>
</worksheet>
</file>

<file path=xl/worksheets/sheet12.xml><?xml version="1.0" encoding="utf-8"?>
<worksheet xmlns="http://schemas.openxmlformats.org/spreadsheetml/2006/main" xmlns:r="http://schemas.openxmlformats.org/officeDocument/2006/relationships">
  <sheetPr>
    <tabColor rgb="FFFFC000"/>
  </sheetPr>
  <dimension ref="A1:Y38"/>
  <sheetViews>
    <sheetView view="pageBreakPreview" zoomScaleSheetLayoutView="100" zoomScalePageLayoutView="0" workbookViewId="0" topLeftCell="A31">
      <selection activeCell="Y38" sqref="Y38"/>
    </sheetView>
  </sheetViews>
  <sheetFormatPr defaultColWidth="9.00390625" defaultRowHeight="13.5"/>
  <cols>
    <col min="1" max="1" width="2.75390625" style="192" customWidth="1"/>
    <col min="2" max="2" width="8.875" style="192" bestFit="1" customWidth="1"/>
    <col min="3" max="3" width="4.50390625" style="192" customWidth="1"/>
    <col min="4" max="22" width="3.625" style="192" customWidth="1"/>
    <col min="23" max="24" width="3.50390625" style="192" customWidth="1"/>
    <col min="25" max="16384" width="9.00390625" style="192" customWidth="1"/>
  </cols>
  <sheetData>
    <row r="1" spans="1:10" s="3" customFormat="1" ht="27" customHeight="1">
      <c r="A1" s="450" t="s">
        <v>187</v>
      </c>
      <c r="B1" s="450"/>
      <c r="C1" s="450"/>
      <c r="D1" s="450"/>
      <c r="E1" s="450"/>
      <c r="F1" s="450"/>
      <c r="G1" s="450"/>
      <c r="H1" s="450"/>
      <c r="I1" s="450"/>
      <c r="J1" s="450"/>
    </row>
    <row r="2" spans="2:24" s="5" customFormat="1" ht="12">
      <c r="B2" s="451" t="s">
        <v>292</v>
      </c>
      <c r="C2" s="451"/>
      <c r="D2" s="451"/>
      <c r="E2" s="451"/>
      <c r="F2" s="451"/>
      <c r="G2" s="451"/>
      <c r="H2" s="451"/>
      <c r="I2" s="451"/>
      <c r="J2" s="451"/>
      <c r="K2" s="451"/>
      <c r="L2" s="451"/>
      <c r="M2" s="451"/>
      <c r="N2" s="451"/>
      <c r="O2" s="451"/>
      <c r="P2" s="451"/>
      <c r="Q2" s="451"/>
      <c r="R2" s="451"/>
      <c r="S2" s="451"/>
      <c r="T2" s="451"/>
      <c r="U2" s="451"/>
      <c r="V2" s="451"/>
      <c r="W2" s="451"/>
      <c r="X2" s="451"/>
    </row>
    <row r="3" spans="2:24" s="5" customFormat="1" ht="12">
      <c r="B3" s="451"/>
      <c r="C3" s="451"/>
      <c r="D3" s="451"/>
      <c r="E3" s="451"/>
      <c r="F3" s="451"/>
      <c r="G3" s="451"/>
      <c r="H3" s="451"/>
      <c r="I3" s="451"/>
      <c r="J3" s="451"/>
      <c r="K3" s="451"/>
      <c r="L3" s="451"/>
      <c r="M3" s="451"/>
      <c r="N3" s="451"/>
      <c r="O3" s="451"/>
      <c r="P3" s="451"/>
      <c r="Q3" s="451"/>
      <c r="R3" s="451"/>
      <c r="S3" s="451"/>
      <c r="T3" s="451"/>
      <c r="U3" s="451"/>
      <c r="V3" s="451"/>
      <c r="W3" s="451"/>
      <c r="X3" s="451"/>
    </row>
    <row r="4" spans="2:24" s="5" customFormat="1" ht="12">
      <c r="B4" s="451"/>
      <c r="C4" s="451"/>
      <c r="D4" s="451"/>
      <c r="E4" s="451"/>
      <c r="F4" s="451"/>
      <c r="G4" s="451"/>
      <c r="H4" s="451"/>
      <c r="I4" s="451"/>
      <c r="J4" s="451"/>
      <c r="K4" s="451"/>
      <c r="L4" s="451"/>
      <c r="M4" s="451"/>
      <c r="N4" s="451"/>
      <c r="O4" s="451"/>
      <c r="P4" s="451"/>
      <c r="Q4" s="451"/>
      <c r="R4" s="451"/>
      <c r="S4" s="451"/>
      <c r="T4" s="451"/>
      <c r="U4" s="451"/>
      <c r="V4" s="451"/>
      <c r="W4" s="451"/>
      <c r="X4" s="451"/>
    </row>
    <row r="5" spans="2:24" s="5" customFormat="1" ht="12">
      <c r="B5" s="168"/>
      <c r="C5" s="168"/>
      <c r="D5" s="168"/>
      <c r="E5" s="168"/>
      <c r="F5" s="168"/>
      <c r="G5" s="168"/>
      <c r="H5" s="168"/>
      <c r="I5" s="168"/>
      <c r="J5" s="168"/>
      <c r="K5" s="168"/>
      <c r="L5" s="168"/>
      <c r="M5" s="168"/>
      <c r="N5" s="168"/>
      <c r="O5" s="168"/>
      <c r="P5" s="168"/>
      <c r="Q5" s="168"/>
      <c r="R5" s="168"/>
      <c r="S5" s="168"/>
      <c r="T5" s="168"/>
      <c r="U5" s="168"/>
      <c r="V5" s="168"/>
      <c r="W5" s="168"/>
      <c r="X5" s="168"/>
    </row>
    <row r="6" spans="1:25" s="9" customFormat="1" ht="21" customHeight="1">
      <c r="A6" s="111"/>
      <c r="B6" s="586" t="s">
        <v>294</v>
      </c>
      <c r="C6" s="586"/>
      <c r="D6" s="586"/>
      <c r="E6" s="586"/>
      <c r="F6" s="586"/>
      <c r="G6" s="586"/>
      <c r="H6" s="586"/>
      <c r="I6" s="586"/>
      <c r="J6" s="586"/>
      <c r="K6" s="586"/>
      <c r="L6" s="111"/>
      <c r="M6" s="111"/>
      <c r="N6" s="111"/>
      <c r="O6" s="111"/>
      <c r="P6" s="111"/>
      <c r="Q6" s="111"/>
      <c r="R6" s="111"/>
      <c r="S6" s="111"/>
      <c r="T6" s="111"/>
      <c r="U6" s="111"/>
      <c r="V6" s="111"/>
      <c r="W6" s="111"/>
      <c r="X6" s="111"/>
      <c r="Y6" s="111"/>
    </row>
    <row r="7" spans="1:25" s="9" customFormat="1" ht="21" customHeight="1">
      <c r="A7" s="111"/>
      <c r="B7" s="566" t="s">
        <v>295</v>
      </c>
      <c r="C7" s="566"/>
      <c r="D7" s="566"/>
      <c r="E7" s="566"/>
      <c r="F7" s="566"/>
      <c r="G7" s="566"/>
      <c r="H7" s="566"/>
      <c r="I7" s="566"/>
      <c r="J7" s="566"/>
      <c r="K7" s="566"/>
      <c r="L7" s="111"/>
      <c r="M7" s="111"/>
      <c r="N7" s="111"/>
      <c r="O7" s="111"/>
      <c r="P7" s="111"/>
      <c r="Q7" s="111"/>
      <c r="R7" s="111"/>
      <c r="S7" s="111"/>
      <c r="T7" s="483" t="s">
        <v>362</v>
      </c>
      <c r="U7" s="483"/>
      <c r="V7" s="483"/>
      <c r="W7" s="483"/>
      <c r="X7" s="483"/>
      <c r="Y7" s="111"/>
    </row>
    <row r="8" spans="1:25" s="9" customFormat="1" ht="14.25" customHeight="1">
      <c r="A8" s="111"/>
      <c r="B8" s="574" t="s">
        <v>17</v>
      </c>
      <c r="C8" s="587" t="s">
        <v>43</v>
      </c>
      <c r="D8" s="588"/>
      <c r="E8" s="574" t="s">
        <v>18</v>
      </c>
      <c r="F8" s="574"/>
      <c r="G8" s="593" t="s">
        <v>44</v>
      </c>
      <c r="H8" s="593"/>
      <c r="I8" s="593"/>
      <c r="J8" s="593"/>
      <c r="K8" s="593"/>
      <c r="L8" s="593"/>
      <c r="M8" s="593"/>
      <c r="N8" s="593"/>
      <c r="O8" s="593"/>
      <c r="P8" s="593"/>
      <c r="Q8" s="593"/>
      <c r="R8" s="593"/>
      <c r="S8" s="593"/>
      <c r="T8" s="593"/>
      <c r="U8" s="593"/>
      <c r="V8" s="593"/>
      <c r="W8" s="593"/>
      <c r="X8" s="593"/>
      <c r="Y8" s="111"/>
    </row>
    <row r="9" spans="1:25" s="9" customFormat="1" ht="13.5">
      <c r="A9" s="111"/>
      <c r="B9" s="574"/>
      <c r="C9" s="589"/>
      <c r="D9" s="590"/>
      <c r="E9" s="574"/>
      <c r="F9" s="574"/>
      <c r="G9" s="594" t="s">
        <v>98</v>
      </c>
      <c r="H9" s="594"/>
      <c r="I9" s="594"/>
      <c r="J9" s="594"/>
      <c r="K9" s="594"/>
      <c r="L9" s="594"/>
      <c r="M9" s="594"/>
      <c r="N9" s="594"/>
      <c r="O9" s="594"/>
      <c r="P9" s="594"/>
      <c r="Q9" s="575" t="s">
        <v>99</v>
      </c>
      <c r="R9" s="575"/>
      <c r="S9" s="575" t="s">
        <v>100</v>
      </c>
      <c r="T9" s="575"/>
      <c r="U9" s="575" t="s">
        <v>101</v>
      </c>
      <c r="V9" s="575"/>
      <c r="W9" s="575" t="s">
        <v>102</v>
      </c>
      <c r="X9" s="575"/>
      <c r="Y9" s="111"/>
    </row>
    <row r="10" spans="1:25" s="9" customFormat="1" ht="37.5" customHeight="1">
      <c r="A10" s="111"/>
      <c r="B10" s="574"/>
      <c r="C10" s="591"/>
      <c r="D10" s="592"/>
      <c r="E10" s="574"/>
      <c r="F10" s="574"/>
      <c r="G10" s="583" t="s">
        <v>293</v>
      </c>
      <c r="H10" s="583"/>
      <c r="I10" s="583" t="s">
        <v>188</v>
      </c>
      <c r="J10" s="583"/>
      <c r="K10" s="584" t="s">
        <v>103</v>
      </c>
      <c r="L10" s="585"/>
      <c r="M10" s="583" t="s">
        <v>189</v>
      </c>
      <c r="N10" s="575"/>
      <c r="O10" s="575" t="s">
        <v>101</v>
      </c>
      <c r="P10" s="575"/>
      <c r="Q10" s="575"/>
      <c r="R10" s="575"/>
      <c r="S10" s="575"/>
      <c r="T10" s="575"/>
      <c r="U10" s="575"/>
      <c r="V10" s="575"/>
      <c r="W10" s="575"/>
      <c r="X10" s="575"/>
      <c r="Y10" s="111"/>
    </row>
    <row r="11" spans="1:25" s="9" customFormat="1" ht="21" customHeight="1">
      <c r="A11" s="111"/>
      <c r="B11" s="175" t="s">
        <v>12</v>
      </c>
      <c r="C11" s="580">
        <v>6</v>
      </c>
      <c r="D11" s="581"/>
      <c r="E11" s="580">
        <v>49</v>
      </c>
      <c r="F11" s="581"/>
      <c r="G11" s="580">
        <v>1</v>
      </c>
      <c r="H11" s="581"/>
      <c r="I11" s="580"/>
      <c r="J11" s="581"/>
      <c r="K11" s="580">
        <v>42</v>
      </c>
      <c r="L11" s="581"/>
      <c r="M11" s="580">
        <v>2</v>
      </c>
      <c r="N11" s="581"/>
      <c r="O11" s="580">
        <v>3</v>
      </c>
      <c r="P11" s="581"/>
      <c r="Q11" s="580"/>
      <c r="R11" s="581"/>
      <c r="S11" s="580"/>
      <c r="T11" s="581"/>
      <c r="U11" s="580">
        <v>1</v>
      </c>
      <c r="V11" s="581"/>
      <c r="W11" s="580">
        <f>SUM(G11:V11)</f>
        <v>49</v>
      </c>
      <c r="X11" s="581"/>
      <c r="Y11" s="176"/>
    </row>
    <row r="12" spans="1:25" s="9" customFormat="1" ht="21" customHeight="1">
      <c r="A12" s="111"/>
      <c r="B12" s="175" t="s">
        <v>13</v>
      </c>
      <c r="C12" s="580">
        <v>2</v>
      </c>
      <c r="D12" s="581"/>
      <c r="E12" s="580">
        <v>5</v>
      </c>
      <c r="F12" s="581"/>
      <c r="G12" s="580">
        <v>5</v>
      </c>
      <c r="H12" s="581"/>
      <c r="I12" s="580"/>
      <c r="J12" s="581"/>
      <c r="K12" s="580"/>
      <c r="L12" s="581"/>
      <c r="M12" s="580"/>
      <c r="N12" s="581"/>
      <c r="O12" s="580"/>
      <c r="P12" s="581"/>
      <c r="Q12" s="580"/>
      <c r="R12" s="581"/>
      <c r="S12" s="580"/>
      <c r="T12" s="581"/>
      <c r="U12" s="580"/>
      <c r="V12" s="581"/>
      <c r="W12" s="580">
        <f>SUM(G12:V12)</f>
        <v>5</v>
      </c>
      <c r="X12" s="581"/>
      <c r="Y12" s="111"/>
    </row>
    <row r="13" spans="1:25" s="9" customFormat="1" ht="21" customHeight="1">
      <c r="A13" s="111"/>
      <c r="B13" s="175" t="s">
        <v>14</v>
      </c>
      <c r="C13" s="580">
        <v>6</v>
      </c>
      <c r="D13" s="581"/>
      <c r="E13" s="580">
        <v>32</v>
      </c>
      <c r="F13" s="581"/>
      <c r="G13" s="580"/>
      <c r="H13" s="581"/>
      <c r="I13" s="580">
        <v>3</v>
      </c>
      <c r="J13" s="581"/>
      <c r="K13" s="580">
        <v>27</v>
      </c>
      <c r="L13" s="581"/>
      <c r="M13" s="580">
        <v>2</v>
      </c>
      <c r="N13" s="581"/>
      <c r="O13" s="580"/>
      <c r="P13" s="581"/>
      <c r="Q13" s="580"/>
      <c r="R13" s="581"/>
      <c r="S13" s="580"/>
      <c r="T13" s="581"/>
      <c r="U13" s="580"/>
      <c r="V13" s="581"/>
      <c r="W13" s="580">
        <f>SUM(G13:V13)</f>
        <v>32</v>
      </c>
      <c r="X13" s="581"/>
      <c r="Y13" s="111"/>
    </row>
    <row r="14" spans="1:25" s="9" customFormat="1" ht="21" customHeight="1">
      <c r="A14" s="111"/>
      <c r="B14" s="175" t="s">
        <v>15</v>
      </c>
      <c r="C14" s="580">
        <v>6</v>
      </c>
      <c r="D14" s="581"/>
      <c r="E14" s="580">
        <v>41</v>
      </c>
      <c r="F14" s="581"/>
      <c r="G14" s="580">
        <v>5</v>
      </c>
      <c r="H14" s="581"/>
      <c r="I14" s="580">
        <v>7</v>
      </c>
      <c r="J14" s="581"/>
      <c r="K14" s="580">
        <v>19</v>
      </c>
      <c r="L14" s="581"/>
      <c r="M14" s="580">
        <v>9</v>
      </c>
      <c r="N14" s="581"/>
      <c r="O14" s="580">
        <v>1</v>
      </c>
      <c r="P14" s="581"/>
      <c r="Q14" s="580">
        <v>1</v>
      </c>
      <c r="R14" s="581"/>
      <c r="S14" s="580"/>
      <c r="T14" s="581"/>
      <c r="U14" s="580"/>
      <c r="V14" s="581"/>
      <c r="W14" s="580">
        <f>SUM(G14:V14)</f>
        <v>42</v>
      </c>
      <c r="X14" s="581"/>
      <c r="Y14" s="111"/>
    </row>
    <row r="15" spans="1:25" s="9" customFormat="1" ht="21" customHeight="1">
      <c r="A15" s="111"/>
      <c r="B15" s="177" t="s">
        <v>19</v>
      </c>
      <c r="C15" s="580">
        <f>SUM(C11:D14)</f>
        <v>20</v>
      </c>
      <c r="D15" s="581"/>
      <c r="E15" s="580">
        <f>SUM(E11:F14)</f>
        <v>127</v>
      </c>
      <c r="F15" s="581"/>
      <c r="G15" s="580">
        <f>SUM(G11:H14)</f>
        <v>11</v>
      </c>
      <c r="H15" s="581"/>
      <c r="I15" s="580">
        <f>SUM(I11:J14)</f>
        <v>10</v>
      </c>
      <c r="J15" s="581"/>
      <c r="K15" s="580">
        <f>SUM(K11:L14)</f>
        <v>88</v>
      </c>
      <c r="L15" s="581"/>
      <c r="M15" s="580">
        <f>SUM(M11:N14)</f>
        <v>13</v>
      </c>
      <c r="N15" s="581"/>
      <c r="O15" s="580">
        <f>SUM(O11:P14)</f>
        <v>4</v>
      </c>
      <c r="P15" s="581"/>
      <c r="Q15" s="580">
        <f>SUM(Q11:R14)</f>
        <v>1</v>
      </c>
      <c r="R15" s="581"/>
      <c r="S15" s="580">
        <f>SUM(S11:T14)</f>
        <v>0</v>
      </c>
      <c r="T15" s="581"/>
      <c r="U15" s="580">
        <f>SUM(U11:V14)</f>
        <v>1</v>
      </c>
      <c r="V15" s="581"/>
      <c r="W15" s="580">
        <f>SUM(W11:X14)</f>
        <v>128</v>
      </c>
      <c r="X15" s="581"/>
      <c r="Y15" s="111"/>
    </row>
    <row r="16" spans="1:25" s="179" customFormat="1" ht="10.5">
      <c r="A16" s="178"/>
      <c r="B16" s="582" t="s">
        <v>104</v>
      </c>
      <c r="C16" s="582"/>
      <c r="D16" s="582"/>
      <c r="E16" s="582"/>
      <c r="F16" s="582"/>
      <c r="G16" s="582"/>
      <c r="H16" s="582"/>
      <c r="I16" s="582"/>
      <c r="J16" s="582"/>
      <c r="K16" s="582"/>
      <c r="L16" s="582"/>
      <c r="M16" s="582"/>
      <c r="N16" s="582"/>
      <c r="O16" s="582"/>
      <c r="P16" s="582"/>
      <c r="Q16" s="582"/>
      <c r="R16" s="582"/>
      <c r="S16" s="582"/>
      <c r="T16" s="582"/>
      <c r="U16" s="582"/>
      <c r="V16" s="582"/>
      <c r="W16" s="582"/>
      <c r="X16" s="582"/>
      <c r="Y16" s="178"/>
    </row>
    <row r="17" spans="1:25" s="9" customFormat="1" ht="16.5" customHeight="1">
      <c r="A17" s="111"/>
      <c r="B17" s="180"/>
      <c r="C17" s="180"/>
      <c r="D17" s="180"/>
      <c r="E17" s="180"/>
      <c r="F17" s="180"/>
      <c r="G17" s="180"/>
      <c r="H17" s="180"/>
      <c r="I17" s="180"/>
      <c r="J17" s="180"/>
      <c r="K17" s="180"/>
      <c r="L17" s="180"/>
      <c r="M17" s="180"/>
      <c r="N17" s="180"/>
      <c r="O17" s="111"/>
      <c r="P17" s="111"/>
      <c r="Q17" s="111"/>
      <c r="R17" s="111"/>
      <c r="S17" s="111"/>
      <c r="T17" s="111"/>
      <c r="U17" s="111"/>
      <c r="V17" s="111"/>
      <c r="W17" s="111"/>
      <c r="X17" s="111"/>
      <c r="Y17" s="111"/>
    </row>
    <row r="18" spans="1:25" s="9" customFormat="1" ht="23.25" customHeight="1">
      <c r="A18" s="111"/>
      <c r="B18" s="566" t="s">
        <v>296</v>
      </c>
      <c r="C18" s="566"/>
      <c r="D18" s="566"/>
      <c r="E18" s="566"/>
      <c r="F18" s="181"/>
      <c r="G18" s="181"/>
      <c r="H18" s="181"/>
      <c r="I18" s="181"/>
      <c r="J18" s="181"/>
      <c r="K18" s="181"/>
      <c r="L18" s="111"/>
      <c r="M18" s="182"/>
      <c r="N18" s="181"/>
      <c r="O18" s="181"/>
      <c r="P18" s="183"/>
      <c r="Q18" s="110"/>
      <c r="R18" s="483" t="s">
        <v>362</v>
      </c>
      <c r="S18" s="483"/>
      <c r="T18" s="483"/>
      <c r="U18" s="483"/>
      <c r="V18" s="483"/>
      <c r="W18" s="483"/>
      <c r="X18" s="184"/>
      <c r="Y18" s="111"/>
    </row>
    <row r="19" spans="1:25" s="9" customFormat="1" ht="14.25" customHeight="1">
      <c r="A19" s="111"/>
      <c r="B19" s="574" t="s">
        <v>105</v>
      </c>
      <c r="C19" s="574" t="s">
        <v>191</v>
      </c>
      <c r="D19" s="575" t="s">
        <v>106</v>
      </c>
      <c r="E19" s="575"/>
      <c r="F19" s="575"/>
      <c r="G19" s="575"/>
      <c r="H19" s="575"/>
      <c r="I19" s="575"/>
      <c r="J19" s="574" t="s">
        <v>190</v>
      </c>
      <c r="K19" s="575" t="s">
        <v>107</v>
      </c>
      <c r="L19" s="575"/>
      <c r="M19" s="575"/>
      <c r="N19" s="575"/>
      <c r="O19" s="575"/>
      <c r="P19" s="575"/>
      <c r="Q19" s="575"/>
      <c r="R19" s="575"/>
      <c r="S19" s="575"/>
      <c r="T19" s="575"/>
      <c r="U19" s="575"/>
      <c r="V19" s="575"/>
      <c r="W19" s="575"/>
      <c r="X19" s="112"/>
      <c r="Y19" s="111"/>
    </row>
    <row r="20" spans="1:25" s="9" customFormat="1" ht="14.25" customHeight="1">
      <c r="A20" s="111"/>
      <c r="B20" s="574"/>
      <c r="C20" s="574"/>
      <c r="D20" s="574" t="s">
        <v>108</v>
      </c>
      <c r="E20" s="574" t="s">
        <v>109</v>
      </c>
      <c r="F20" s="574" t="s">
        <v>110</v>
      </c>
      <c r="G20" s="574" t="s">
        <v>111</v>
      </c>
      <c r="H20" s="574" t="s">
        <v>101</v>
      </c>
      <c r="I20" s="574" t="s">
        <v>112</v>
      </c>
      <c r="J20" s="574"/>
      <c r="K20" s="574" t="s">
        <v>113</v>
      </c>
      <c r="L20" s="574" t="s">
        <v>114</v>
      </c>
      <c r="M20" s="575" t="s">
        <v>115</v>
      </c>
      <c r="N20" s="575"/>
      <c r="O20" s="575"/>
      <c r="P20" s="574" t="s">
        <v>116</v>
      </c>
      <c r="Q20" s="574" t="s">
        <v>117</v>
      </c>
      <c r="R20" s="575" t="s">
        <v>101</v>
      </c>
      <c r="S20" s="575"/>
      <c r="T20" s="575"/>
      <c r="U20" s="575"/>
      <c r="V20" s="575"/>
      <c r="W20" s="575"/>
      <c r="X20" s="111"/>
      <c r="Y20" s="111"/>
    </row>
    <row r="21" spans="1:25" s="9" customFormat="1" ht="17.25" customHeight="1">
      <c r="A21" s="111"/>
      <c r="B21" s="574"/>
      <c r="C21" s="574"/>
      <c r="D21" s="574"/>
      <c r="E21" s="574"/>
      <c r="F21" s="574"/>
      <c r="G21" s="574"/>
      <c r="H21" s="574"/>
      <c r="I21" s="574"/>
      <c r="J21" s="574"/>
      <c r="K21" s="574"/>
      <c r="L21" s="574"/>
      <c r="M21" s="576" t="s">
        <v>118</v>
      </c>
      <c r="N21" s="578" t="s">
        <v>119</v>
      </c>
      <c r="O21" s="576" t="s">
        <v>120</v>
      </c>
      <c r="P21" s="574"/>
      <c r="Q21" s="574"/>
      <c r="R21" s="574" t="s">
        <v>121</v>
      </c>
      <c r="S21" s="575" t="s">
        <v>122</v>
      </c>
      <c r="T21" s="575"/>
      <c r="U21" s="575"/>
      <c r="V21" s="575"/>
      <c r="W21" s="576" t="s">
        <v>101</v>
      </c>
      <c r="X21" s="111"/>
      <c r="Y21" s="111"/>
    </row>
    <row r="22" spans="1:25" s="9" customFormat="1" ht="90.75" customHeight="1">
      <c r="A22" s="111"/>
      <c r="B22" s="574"/>
      <c r="C22" s="574"/>
      <c r="D22" s="574"/>
      <c r="E22" s="574"/>
      <c r="F22" s="574"/>
      <c r="G22" s="574"/>
      <c r="H22" s="574"/>
      <c r="I22" s="574"/>
      <c r="J22" s="574"/>
      <c r="K22" s="574"/>
      <c r="L22" s="574"/>
      <c r="M22" s="577"/>
      <c r="N22" s="579"/>
      <c r="O22" s="577"/>
      <c r="P22" s="574"/>
      <c r="Q22" s="574"/>
      <c r="R22" s="574"/>
      <c r="S22" s="174" t="s">
        <v>123</v>
      </c>
      <c r="T22" s="174" t="s">
        <v>124</v>
      </c>
      <c r="U22" s="174" t="s">
        <v>125</v>
      </c>
      <c r="V22" s="174" t="s">
        <v>101</v>
      </c>
      <c r="W22" s="577"/>
      <c r="X22" s="111"/>
      <c r="Y22" s="111"/>
    </row>
    <row r="23" spans="1:25" s="9" customFormat="1" ht="20.25" customHeight="1">
      <c r="A23" s="111"/>
      <c r="B23" s="185" t="s">
        <v>12</v>
      </c>
      <c r="C23" s="186">
        <v>49</v>
      </c>
      <c r="D23" s="187">
        <v>2</v>
      </c>
      <c r="E23" s="187">
        <v>8</v>
      </c>
      <c r="F23" s="187">
        <v>44</v>
      </c>
      <c r="G23" s="187">
        <v>2</v>
      </c>
      <c r="H23" s="187">
        <v>3</v>
      </c>
      <c r="I23" s="187"/>
      <c r="J23" s="187">
        <v>49</v>
      </c>
      <c r="K23" s="187">
        <v>8</v>
      </c>
      <c r="L23" s="187">
        <v>10</v>
      </c>
      <c r="M23" s="187">
        <v>30</v>
      </c>
      <c r="N23" s="187"/>
      <c r="O23" s="187">
        <v>4</v>
      </c>
      <c r="P23" s="187"/>
      <c r="Q23" s="187">
        <v>2</v>
      </c>
      <c r="R23" s="187">
        <v>8</v>
      </c>
      <c r="S23" s="187"/>
      <c r="T23" s="187">
        <v>18</v>
      </c>
      <c r="U23" s="187"/>
      <c r="V23" s="187">
        <v>9</v>
      </c>
      <c r="W23" s="187"/>
      <c r="Y23" s="188"/>
    </row>
    <row r="24" spans="1:25" s="9" customFormat="1" ht="20.25" customHeight="1">
      <c r="A24" s="111"/>
      <c r="B24" s="185" t="s">
        <v>13</v>
      </c>
      <c r="C24" s="186">
        <v>7</v>
      </c>
      <c r="D24" s="187">
        <v>5</v>
      </c>
      <c r="E24" s="187">
        <v>1</v>
      </c>
      <c r="F24" s="187"/>
      <c r="G24" s="187"/>
      <c r="H24" s="187">
        <v>1</v>
      </c>
      <c r="I24" s="187"/>
      <c r="J24" s="187">
        <v>5</v>
      </c>
      <c r="K24" s="187">
        <v>1</v>
      </c>
      <c r="L24" s="187"/>
      <c r="M24" s="187">
        <v>5</v>
      </c>
      <c r="N24" s="187"/>
      <c r="O24" s="187"/>
      <c r="P24" s="187"/>
      <c r="Q24" s="187">
        <v>1</v>
      </c>
      <c r="R24" s="187"/>
      <c r="S24" s="187"/>
      <c r="T24" s="187"/>
      <c r="U24" s="187"/>
      <c r="V24" s="187">
        <v>1</v>
      </c>
      <c r="W24" s="187"/>
      <c r="Y24" s="188"/>
    </row>
    <row r="25" spans="1:25" s="9" customFormat="1" ht="20.25" customHeight="1">
      <c r="A25" s="111"/>
      <c r="B25" s="185" t="s">
        <v>14</v>
      </c>
      <c r="C25" s="186">
        <v>32</v>
      </c>
      <c r="D25" s="187"/>
      <c r="E25" s="187">
        <v>6</v>
      </c>
      <c r="F25" s="187">
        <v>26</v>
      </c>
      <c r="G25" s="187">
        <v>3</v>
      </c>
      <c r="H25" s="187"/>
      <c r="I25" s="187"/>
      <c r="J25" s="187">
        <v>32</v>
      </c>
      <c r="K25" s="187">
        <v>7</v>
      </c>
      <c r="L25" s="187"/>
      <c r="M25" s="187">
        <v>11</v>
      </c>
      <c r="N25" s="187">
        <v>3</v>
      </c>
      <c r="O25" s="187"/>
      <c r="P25" s="187"/>
      <c r="Q25" s="187"/>
      <c r="R25" s="187">
        <v>19</v>
      </c>
      <c r="S25" s="187">
        <v>1</v>
      </c>
      <c r="T25" s="187">
        <v>4</v>
      </c>
      <c r="U25" s="187"/>
      <c r="V25" s="187">
        <v>3</v>
      </c>
      <c r="W25" s="187">
        <v>12</v>
      </c>
      <c r="Y25" s="188"/>
    </row>
    <row r="26" spans="1:25" s="9" customFormat="1" ht="20.25" customHeight="1">
      <c r="A26" s="111"/>
      <c r="B26" s="185" t="s">
        <v>15</v>
      </c>
      <c r="C26" s="186">
        <v>45</v>
      </c>
      <c r="D26" s="187">
        <v>5</v>
      </c>
      <c r="E26" s="187">
        <v>9</v>
      </c>
      <c r="F26" s="187">
        <v>20</v>
      </c>
      <c r="G26" s="187">
        <v>11</v>
      </c>
      <c r="H26" s="187">
        <v>5</v>
      </c>
      <c r="I26" s="187">
        <v>4</v>
      </c>
      <c r="J26" s="187">
        <v>41</v>
      </c>
      <c r="K26" s="187">
        <v>22</v>
      </c>
      <c r="L26" s="187"/>
      <c r="M26" s="187">
        <v>12</v>
      </c>
      <c r="N26" s="187"/>
      <c r="O26" s="187"/>
      <c r="P26" s="187"/>
      <c r="Q26" s="187">
        <v>6</v>
      </c>
      <c r="R26" s="187">
        <v>9</v>
      </c>
      <c r="S26" s="187"/>
      <c r="T26" s="187">
        <v>3</v>
      </c>
      <c r="U26" s="187"/>
      <c r="V26" s="187">
        <v>4</v>
      </c>
      <c r="W26" s="187">
        <v>17</v>
      </c>
      <c r="Y26" s="188"/>
    </row>
    <row r="27" spans="1:25" s="9" customFormat="1" ht="20.25" customHeight="1">
      <c r="A27" s="111"/>
      <c r="B27" s="189" t="s">
        <v>19</v>
      </c>
      <c r="C27" s="186">
        <f>SUM(C23:C26)</f>
        <v>133</v>
      </c>
      <c r="D27" s="186">
        <f aca="true" t="shared" si="0" ref="D27:W27">SUM(D23:D26)</f>
        <v>12</v>
      </c>
      <c r="E27" s="186">
        <f>SUM(E23:E26)</f>
        <v>24</v>
      </c>
      <c r="F27" s="186">
        <f t="shared" si="0"/>
        <v>90</v>
      </c>
      <c r="G27" s="186">
        <f t="shared" si="0"/>
        <v>16</v>
      </c>
      <c r="H27" s="186">
        <f t="shared" si="0"/>
        <v>9</v>
      </c>
      <c r="I27" s="186">
        <f t="shared" si="0"/>
        <v>4</v>
      </c>
      <c r="J27" s="186">
        <f t="shared" si="0"/>
        <v>127</v>
      </c>
      <c r="K27" s="186">
        <f t="shared" si="0"/>
        <v>38</v>
      </c>
      <c r="L27" s="186">
        <f t="shared" si="0"/>
        <v>10</v>
      </c>
      <c r="M27" s="186">
        <f t="shared" si="0"/>
        <v>58</v>
      </c>
      <c r="N27" s="186">
        <f t="shared" si="0"/>
        <v>3</v>
      </c>
      <c r="O27" s="186">
        <f t="shared" si="0"/>
        <v>4</v>
      </c>
      <c r="P27" s="186">
        <f t="shared" si="0"/>
        <v>0</v>
      </c>
      <c r="Q27" s="186">
        <f t="shared" si="0"/>
        <v>9</v>
      </c>
      <c r="R27" s="186">
        <f t="shared" si="0"/>
        <v>36</v>
      </c>
      <c r="S27" s="186">
        <f t="shared" si="0"/>
        <v>1</v>
      </c>
      <c r="T27" s="186">
        <f t="shared" si="0"/>
        <v>25</v>
      </c>
      <c r="U27" s="186">
        <f t="shared" si="0"/>
        <v>0</v>
      </c>
      <c r="V27" s="186">
        <f t="shared" si="0"/>
        <v>17</v>
      </c>
      <c r="W27" s="186">
        <f t="shared" si="0"/>
        <v>29</v>
      </c>
      <c r="Y27" s="188"/>
    </row>
    <row r="28" spans="1:25" s="179" customFormat="1" ht="10.5">
      <c r="A28" s="178"/>
      <c r="B28" s="565" t="s">
        <v>126</v>
      </c>
      <c r="C28" s="565"/>
      <c r="D28" s="565"/>
      <c r="E28" s="565"/>
      <c r="F28" s="565"/>
      <c r="G28" s="565"/>
      <c r="H28" s="565"/>
      <c r="I28" s="565"/>
      <c r="J28" s="565"/>
      <c r="K28" s="565"/>
      <c r="L28" s="565"/>
      <c r="M28" s="565"/>
      <c r="N28" s="565"/>
      <c r="O28" s="565"/>
      <c r="P28" s="565"/>
      <c r="Q28" s="565"/>
      <c r="R28" s="565"/>
      <c r="S28" s="565"/>
      <c r="T28" s="565"/>
      <c r="U28" s="565"/>
      <c r="V28" s="565"/>
      <c r="W28" s="565"/>
      <c r="X28" s="565"/>
      <c r="Y28" s="178"/>
    </row>
    <row r="29" spans="1:25" s="179" customFormat="1" ht="10.5">
      <c r="A29" s="178"/>
      <c r="B29" s="565" t="s">
        <v>127</v>
      </c>
      <c r="C29" s="565"/>
      <c r="D29" s="565"/>
      <c r="E29" s="565"/>
      <c r="F29" s="565"/>
      <c r="G29" s="565"/>
      <c r="H29" s="565"/>
      <c r="I29" s="565"/>
      <c r="J29" s="565"/>
      <c r="K29" s="565"/>
      <c r="L29" s="565"/>
      <c r="M29" s="565"/>
      <c r="N29" s="565"/>
      <c r="O29" s="565"/>
      <c r="P29" s="565"/>
      <c r="Q29" s="565"/>
      <c r="R29" s="565"/>
      <c r="S29" s="565"/>
      <c r="T29" s="565"/>
      <c r="U29" s="565"/>
      <c r="V29" s="565"/>
      <c r="W29" s="565"/>
      <c r="X29" s="565"/>
      <c r="Y29" s="178"/>
    </row>
    <row r="30" spans="1:25" ht="13.5">
      <c r="A30" s="190"/>
      <c r="B30" s="191"/>
      <c r="C30" s="191"/>
      <c r="D30" s="191"/>
      <c r="E30" s="191"/>
      <c r="F30" s="191"/>
      <c r="G30" s="191"/>
      <c r="H30" s="191"/>
      <c r="I30" s="191"/>
      <c r="J30" s="191"/>
      <c r="K30" s="190"/>
      <c r="L30" s="190"/>
      <c r="M30" s="190"/>
      <c r="N30" s="190"/>
      <c r="O30" s="190"/>
      <c r="P30" s="190"/>
      <c r="Q30" s="190"/>
      <c r="R30" s="190"/>
      <c r="S30" s="190"/>
      <c r="T30" s="190"/>
      <c r="U30" s="190"/>
      <c r="V30" s="190"/>
      <c r="W30" s="190"/>
      <c r="X30" s="190"/>
      <c r="Y30" s="190"/>
    </row>
    <row r="31" spans="1:25" s="9" customFormat="1" ht="23.25" customHeight="1">
      <c r="A31" s="111"/>
      <c r="B31" s="566" t="s">
        <v>297</v>
      </c>
      <c r="C31" s="566"/>
      <c r="D31" s="566"/>
      <c r="E31" s="566"/>
      <c r="F31" s="181"/>
      <c r="G31" s="181"/>
      <c r="H31" s="181"/>
      <c r="I31" s="181"/>
      <c r="J31" s="181"/>
      <c r="K31" s="181"/>
      <c r="L31" s="111"/>
      <c r="M31" s="182"/>
      <c r="N31" s="181"/>
      <c r="O31" s="181"/>
      <c r="P31" s="483" t="s">
        <v>362</v>
      </c>
      <c r="Q31" s="483"/>
      <c r="R31" s="483"/>
      <c r="S31" s="483"/>
      <c r="T31" s="483"/>
      <c r="U31" s="113"/>
      <c r="V31" s="113"/>
      <c r="W31" s="111"/>
      <c r="X31" s="184"/>
      <c r="Y31" s="111"/>
    </row>
    <row r="32" spans="1:25" s="21" customFormat="1" ht="13.5">
      <c r="A32" s="38"/>
      <c r="B32" s="567" t="s">
        <v>17</v>
      </c>
      <c r="C32" s="567" t="s">
        <v>194</v>
      </c>
      <c r="D32" s="570" t="s">
        <v>192</v>
      </c>
      <c r="E32" s="571"/>
      <c r="F32" s="571"/>
      <c r="G32" s="571"/>
      <c r="H32" s="571"/>
      <c r="I32" s="572"/>
      <c r="J32" s="570" t="s">
        <v>193</v>
      </c>
      <c r="K32" s="571"/>
      <c r="L32" s="571"/>
      <c r="M32" s="571"/>
      <c r="N32" s="571"/>
      <c r="O32" s="571"/>
      <c r="P32" s="571"/>
      <c r="Q32" s="571"/>
      <c r="R32" s="571"/>
      <c r="S32" s="572"/>
      <c r="T32" s="573" t="s">
        <v>19</v>
      </c>
      <c r="U32" s="193"/>
      <c r="V32" s="193"/>
      <c r="W32" s="193"/>
      <c r="X32" s="38"/>
      <c r="Y32" s="38"/>
    </row>
    <row r="33" spans="1:25" s="21" customFormat="1" ht="75.75" customHeight="1">
      <c r="A33" s="38"/>
      <c r="B33" s="568"/>
      <c r="C33" s="569"/>
      <c r="D33" s="194" t="s">
        <v>195</v>
      </c>
      <c r="E33" s="195" t="s">
        <v>196</v>
      </c>
      <c r="F33" s="195" t="s">
        <v>197</v>
      </c>
      <c r="G33" s="195" t="s">
        <v>198</v>
      </c>
      <c r="H33" s="195" t="s">
        <v>199</v>
      </c>
      <c r="I33" s="195" t="s">
        <v>25</v>
      </c>
      <c r="J33" s="195" t="s">
        <v>200</v>
      </c>
      <c r="K33" s="195" t="s">
        <v>201</v>
      </c>
      <c r="L33" s="195" t="s">
        <v>202</v>
      </c>
      <c r="M33" s="195" t="s">
        <v>203</v>
      </c>
      <c r="N33" s="195" t="s">
        <v>204</v>
      </c>
      <c r="O33" s="195" t="s">
        <v>205</v>
      </c>
      <c r="P33" s="196" t="s">
        <v>206</v>
      </c>
      <c r="Q33" s="196" t="s">
        <v>207</v>
      </c>
      <c r="R33" s="196" t="s">
        <v>208</v>
      </c>
      <c r="S33" s="197" t="s">
        <v>25</v>
      </c>
      <c r="T33" s="573"/>
      <c r="U33" s="193"/>
      <c r="V33" s="193"/>
      <c r="W33" s="193"/>
      <c r="X33" s="193"/>
      <c r="Y33" s="38"/>
    </row>
    <row r="34" spans="1:25" s="21" customFormat="1" ht="21.75" customHeight="1">
      <c r="A34" s="38"/>
      <c r="B34" s="198" t="s">
        <v>12</v>
      </c>
      <c r="C34" s="186">
        <v>6</v>
      </c>
      <c r="D34" s="186"/>
      <c r="E34" s="186">
        <v>6</v>
      </c>
      <c r="F34" s="186">
        <v>3</v>
      </c>
      <c r="G34" s="186">
        <v>3</v>
      </c>
      <c r="H34" s="186"/>
      <c r="I34" s="186"/>
      <c r="J34" s="186">
        <v>6</v>
      </c>
      <c r="K34" s="186"/>
      <c r="L34" s="186">
        <v>6</v>
      </c>
      <c r="M34" s="186">
        <v>2</v>
      </c>
      <c r="N34" s="186">
        <v>12</v>
      </c>
      <c r="O34" s="186">
        <v>12</v>
      </c>
      <c r="P34" s="186"/>
      <c r="Q34" s="186"/>
      <c r="R34" s="186"/>
      <c r="S34" s="186">
        <v>6</v>
      </c>
      <c r="T34" s="186">
        <f>SUM(D34:S34)</f>
        <v>56</v>
      </c>
      <c r="U34" s="193"/>
      <c r="V34" s="193"/>
      <c r="W34" s="193"/>
      <c r="X34" s="193"/>
      <c r="Y34" s="38"/>
    </row>
    <row r="35" spans="1:25" s="21" customFormat="1" ht="21.75" customHeight="1">
      <c r="A35" s="38"/>
      <c r="B35" s="198" t="s">
        <v>13</v>
      </c>
      <c r="C35" s="186">
        <v>2</v>
      </c>
      <c r="D35" s="186"/>
      <c r="E35" s="186">
        <v>5</v>
      </c>
      <c r="F35" s="186"/>
      <c r="G35" s="186"/>
      <c r="H35" s="186"/>
      <c r="I35" s="186"/>
      <c r="J35" s="186">
        <v>2</v>
      </c>
      <c r="K35" s="186">
        <v>2</v>
      </c>
      <c r="L35" s="186"/>
      <c r="M35" s="186"/>
      <c r="N35" s="186">
        <v>2</v>
      </c>
      <c r="O35" s="186"/>
      <c r="P35" s="186"/>
      <c r="Q35" s="186"/>
      <c r="R35" s="186"/>
      <c r="S35" s="186"/>
      <c r="T35" s="186">
        <f>SUM(D35:S35)</f>
        <v>11</v>
      </c>
      <c r="U35" s="193"/>
      <c r="V35" s="193"/>
      <c r="W35" s="193"/>
      <c r="X35" s="193"/>
      <c r="Y35" s="38"/>
    </row>
    <row r="36" spans="1:25" s="21" customFormat="1" ht="21.75" customHeight="1">
      <c r="A36" s="38"/>
      <c r="B36" s="198" t="s">
        <v>14</v>
      </c>
      <c r="C36" s="186">
        <v>6</v>
      </c>
      <c r="D36" s="186"/>
      <c r="E36" s="186">
        <v>12</v>
      </c>
      <c r="F36" s="186"/>
      <c r="G36" s="186"/>
      <c r="H36" s="186"/>
      <c r="I36" s="186"/>
      <c r="J36" s="186">
        <v>4</v>
      </c>
      <c r="K36" s="186"/>
      <c r="L36" s="186"/>
      <c r="M36" s="186"/>
      <c r="N36" s="186"/>
      <c r="O36" s="186">
        <v>7</v>
      </c>
      <c r="P36" s="186">
        <v>6</v>
      </c>
      <c r="Q36" s="186">
        <v>5</v>
      </c>
      <c r="R36" s="186"/>
      <c r="S36" s="186"/>
      <c r="T36" s="186">
        <f>SUM(D36:S36)</f>
        <v>34</v>
      </c>
      <c r="U36" s="193"/>
      <c r="V36" s="193"/>
      <c r="W36" s="193"/>
      <c r="X36" s="193"/>
      <c r="Y36" s="38"/>
    </row>
    <row r="37" spans="1:25" s="21" customFormat="1" ht="21.75" customHeight="1">
      <c r="A37" s="38"/>
      <c r="B37" s="198" t="s">
        <v>15</v>
      </c>
      <c r="C37" s="186">
        <v>6</v>
      </c>
      <c r="D37" s="186"/>
      <c r="E37" s="186">
        <v>18</v>
      </c>
      <c r="F37" s="186"/>
      <c r="G37" s="186">
        <v>6</v>
      </c>
      <c r="H37" s="186"/>
      <c r="I37" s="186"/>
      <c r="J37" s="186">
        <v>6</v>
      </c>
      <c r="K37" s="186">
        <v>2</v>
      </c>
      <c r="L37" s="186"/>
      <c r="M37" s="186">
        <v>4</v>
      </c>
      <c r="N37" s="186"/>
      <c r="O37" s="186">
        <v>6</v>
      </c>
      <c r="P37" s="186"/>
      <c r="Q37" s="186"/>
      <c r="R37" s="186">
        <v>6</v>
      </c>
      <c r="S37" s="186">
        <v>2</v>
      </c>
      <c r="T37" s="186">
        <f>SUM(D37:S37)</f>
        <v>50</v>
      </c>
      <c r="U37" s="193"/>
      <c r="V37" s="193"/>
      <c r="W37" s="193"/>
      <c r="X37" s="193"/>
      <c r="Y37" s="38"/>
    </row>
    <row r="38" spans="1:25" s="21" customFormat="1" ht="21.75" customHeight="1">
      <c r="A38" s="38"/>
      <c r="B38" s="198" t="s">
        <v>19</v>
      </c>
      <c r="C38" s="186">
        <f>SUM(C34:C37)</f>
        <v>20</v>
      </c>
      <c r="D38" s="186">
        <f aca="true" t="shared" si="1" ref="D38:S38">SUM(D34:D37)</f>
        <v>0</v>
      </c>
      <c r="E38" s="186">
        <f t="shared" si="1"/>
        <v>41</v>
      </c>
      <c r="F38" s="186">
        <f t="shared" si="1"/>
        <v>3</v>
      </c>
      <c r="G38" s="186">
        <f t="shared" si="1"/>
        <v>9</v>
      </c>
      <c r="H38" s="186">
        <f t="shared" si="1"/>
        <v>0</v>
      </c>
      <c r="I38" s="186">
        <f t="shared" si="1"/>
        <v>0</v>
      </c>
      <c r="J38" s="186">
        <f t="shared" si="1"/>
        <v>18</v>
      </c>
      <c r="K38" s="186">
        <f t="shared" si="1"/>
        <v>4</v>
      </c>
      <c r="L38" s="186">
        <f t="shared" si="1"/>
        <v>6</v>
      </c>
      <c r="M38" s="186">
        <f t="shared" si="1"/>
        <v>6</v>
      </c>
      <c r="N38" s="186">
        <f t="shared" si="1"/>
        <v>14</v>
      </c>
      <c r="O38" s="186">
        <f t="shared" si="1"/>
        <v>25</v>
      </c>
      <c r="P38" s="186">
        <f t="shared" si="1"/>
        <v>6</v>
      </c>
      <c r="Q38" s="186">
        <f t="shared" si="1"/>
        <v>5</v>
      </c>
      <c r="R38" s="186">
        <f t="shared" si="1"/>
        <v>6</v>
      </c>
      <c r="S38" s="186">
        <f t="shared" si="1"/>
        <v>8</v>
      </c>
      <c r="T38" s="186">
        <f>SUM(D38:S38)</f>
        <v>151</v>
      </c>
      <c r="U38" s="193"/>
      <c r="W38" s="193"/>
      <c r="X38" s="193"/>
      <c r="Y38" s="193"/>
    </row>
  </sheetData>
  <sheetProtection/>
  <mergeCells count="109">
    <mergeCell ref="A1:J1"/>
    <mergeCell ref="B2:X4"/>
    <mergeCell ref="B6:K6"/>
    <mergeCell ref="B7:K7"/>
    <mergeCell ref="T7:X7"/>
    <mergeCell ref="B8:B10"/>
    <mergeCell ref="C8:D10"/>
    <mergeCell ref="E8:F10"/>
    <mergeCell ref="G8:X8"/>
    <mergeCell ref="G9:P9"/>
    <mergeCell ref="M11:N11"/>
    <mergeCell ref="Q9:R10"/>
    <mergeCell ref="S9:T10"/>
    <mergeCell ref="U9:V10"/>
    <mergeCell ref="W9:X10"/>
    <mergeCell ref="G10:H10"/>
    <mergeCell ref="I10:J10"/>
    <mergeCell ref="K10:L10"/>
    <mergeCell ref="M10:N10"/>
    <mergeCell ref="O10:P10"/>
    <mergeCell ref="C12:D12"/>
    <mergeCell ref="E12:F12"/>
    <mergeCell ref="G12:H12"/>
    <mergeCell ref="I12:J12"/>
    <mergeCell ref="K12:L12"/>
    <mergeCell ref="C11:D11"/>
    <mergeCell ref="E11:F11"/>
    <mergeCell ref="G11:H11"/>
    <mergeCell ref="I11:J11"/>
    <mergeCell ref="K11:L11"/>
    <mergeCell ref="W12:X12"/>
    <mergeCell ref="O11:P11"/>
    <mergeCell ref="Q11:R11"/>
    <mergeCell ref="S11:T11"/>
    <mergeCell ref="U11:V11"/>
    <mergeCell ref="W11:X11"/>
    <mergeCell ref="M13:N13"/>
    <mergeCell ref="M12:N12"/>
    <mergeCell ref="O12:P12"/>
    <mergeCell ref="Q12:R12"/>
    <mergeCell ref="S12:T12"/>
    <mergeCell ref="U12:V12"/>
    <mergeCell ref="C14:D14"/>
    <mergeCell ref="E14:F14"/>
    <mergeCell ref="G14:H14"/>
    <mergeCell ref="I14:J14"/>
    <mergeCell ref="K14:L14"/>
    <mergeCell ref="C13:D13"/>
    <mergeCell ref="E13:F13"/>
    <mergeCell ref="G13:H13"/>
    <mergeCell ref="I13:J13"/>
    <mergeCell ref="K13:L13"/>
    <mergeCell ref="U14:V14"/>
    <mergeCell ref="W14:X14"/>
    <mergeCell ref="O13:P13"/>
    <mergeCell ref="Q13:R13"/>
    <mergeCell ref="S13:T13"/>
    <mergeCell ref="U13:V13"/>
    <mergeCell ref="W13:X13"/>
    <mergeCell ref="M14:N14"/>
    <mergeCell ref="O14:P14"/>
    <mergeCell ref="Q14:R14"/>
    <mergeCell ref="S14:T14"/>
    <mergeCell ref="O15:P15"/>
    <mergeCell ref="Q15:R15"/>
    <mergeCell ref="S15:T15"/>
    <mergeCell ref="U15:V15"/>
    <mergeCell ref="W15:X15"/>
    <mergeCell ref="B16:X16"/>
    <mergeCell ref="C15:D15"/>
    <mergeCell ref="E15:F15"/>
    <mergeCell ref="G15:H15"/>
    <mergeCell ref="I15:J15"/>
    <mergeCell ref="K15:L15"/>
    <mergeCell ref="M15:N15"/>
    <mergeCell ref="B18:E18"/>
    <mergeCell ref="R18:W18"/>
    <mergeCell ref="B19:B22"/>
    <mergeCell ref="C19:C22"/>
    <mergeCell ref="D19:I19"/>
    <mergeCell ref="J19:J22"/>
    <mergeCell ref="K19:W19"/>
    <mergeCell ref="D20:D22"/>
    <mergeCell ref="E20:E22"/>
    <mergeCell ref="F20:F22"/>
    <mergeCell ref="G20:G22"/>
    <mergeCell ref="H20:H22"/>
    <mergeCell ref="I20:I22"/>
    <mergeCell ref="K20:K22"/>
    <mergeCell ref="L20:L22"/>
    <mergeCell ref="M20:O20"/>
    <mergeCell ref="P20:P22"/>
    <mergeCell ref="Q20:Q22"/>
    <mergeCell ref="R20:W20"/>
    <mergeCell ref="M21:M22"/>
    <mergeCell ref="N21:N22"/>
    <mergeCell ref="O21:O22"/>
    <mergeCell ref="R21:R22"/>
    <mergeCell ref="S21:V21"/>
    <mergeCell ref="W21:W22"/>
    <mergeCell ref="B28:X28"/>
    <mergeCell ref="B29:X29"/>
    <mergeCell ref="B31:E31"/>
    <mergeCell ref="P31:T31"/>
    <mergeCell ref="B32:B33"/>
    <mergeCell ref="C32:C33"/>
    <mergeCell ref="D32:I32"/>
    <mergeCell ref="J32:S32"/>
    <mergeCell ref="T32:T33"/>
  </mergeCells>
  <printOptions horizontalCentered="1"/>
  <pageMargins left="0.5905511811023623" right="0.5905511811023623" top="0.5905511811023623" bottom="0.5905511811023623" header="0.3937007874015748" footer="0.3937007874015748"/>
  <pageSetup horizontalDpi="600" verticalDpi="600" orientation="portrait" paperSize="9" r:id="rId1"/>
  <headerFooter alignWithMargins="0">
    <oddFooter>&amp;C&amp;"ＭＳ Ｐ明朝,標準"&amp;10&amp;A</oddFooter>
  </headerFooter>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AJ47"/>
  <sheetViews>
    <sheetView view="pageBreakPreview" zoomScaleSheetLayoutView="100" workbookViewId="0" topLeftCell="A1">
      <selection activeCell="N4" sqref="N4"/>
    </sheetView>
  </sheetViews>
  <sheetFormatPr defaultColWidth="9.00390625" defaultRowHeight="13.5"/>
  <cols>
    <col min="1" max="1" width="2.25390625" style="131" customWidth="1"/>
    <col min="2" max="2" width="2.625" style="131" bestFit="1" customWidth="1"/>
    <col min="3" max="4" width="5.125" style="131" customWidth="1"/>
    <col min="5" max="13" width="8.375" style="131" customWidth="1"/>
    <col min="14" max="14" width="8.375" style="40" customWidth="1"/>
    <col min="15" max="15" width="7.25390625" style="40" customWidth="1"/>
    <col min="16" max="23" width="2.125" style="40" customWidth="1"/>
    <col min="24" max="24" width="3.00390625" style="40" customWidth="1"/>
    <col min="25" max="36" width="2.125" style="40" customWidth="1"/>
    <col min="37" max="16384" width="9.00390625" style="40" customWidth="1"/>
  </cols>
  <sheetData>
    <row r="1" spans="1:10" s="3" customFormat="1" ht="24.75" customHeight="1">
      <c r="A1" s="450" t="s">
        <v>209</v>
      </c>
      <c r="B1" s="450"/>
      <c r="C1" s="450"/>
      <c r="D1" s="450"/>
      <c r="E1" s="450"/>
      <c r="F1" s="450"/>
      <c r="G1" s="450"/>
      <c r="H1" s="450"/>
      <c r="I1" s="450"/>
      <c r="J1" s="450"/>
    </row>
    <row r="2" spans="1:13" s="9" customFormat="1" ht="21" customHeight="1">
      <c r="A2" s="608" t="s">
        <v>298</v>
      </c>
      <c r="B2" s="608"/>
      <c r="C2" s="608"/>
      <c r="D2" s="608"/>
      <c r="E2" s="608"/>
      <c r="F2" s="608"/>
      <c r="G2" s="608"/>
      <c r="H2" s="608"/>
      <c r="I2" s="608"/>
      <c r="J2" s="608"/>
      <c r="K2" s="608"/>
      <c r="L2" s="608"/>
      <c r="M2" s="608"/>
    </row>
    <row r="3" spans="1:36" s="5" customFormat="1" ht="18" customHeight="1">
      <c r="A3" s="451" t="s">
        <v>299</v>
      </c>
      <c r="B3" s="451"/>
      <c r="C3" s="451"/>
      <c r="D3" s="451"/>
      <c r="E3" s="451"/>
      <c r="F3" s="451"/>
      <c r="G3" s="451"/>
      <c r="H3" s="451"/>
      <c r="I3" s="451"/>
      <c r="J3" s="451"/>
      <c r="K3" s="451"/>
      <c r="L3" s="451"/>
      <c r="M3" s="451"/>
      <c r="N3" s="36"/>
      <c r="O3" s="36"/>
      <c r="P3" s="36"/>
      <c r="Q3" s="36"/>
      <c r="R3" s="36"/>
      <c r="S3" s="36"/>
      <c r="T3" s="36"/>
      <c r="U3" s="36"/>
      <c r="V3" s="36"/>
      <c r="W3" s="36"/>
      <c r="X3" s="36"/>
      <c r="Y3" s="36"/>
      <c r="Z3" s="36"/>
      <c r="AA3" s="36"/>
      <c r="AB3" s="36"/>
      <c r="AC3" s="36"/>
      <c r="AD3" s="36"/>
      <c r="AE3" s="36"/>
      <c r="AF3" s="36"/>
      <c r="AG3" s="36"/>
      <c r="AH3" s="36"/>
      <c r="AI3" s="36"/>
      <c r="AJ3" s="36"/>
    </row>
    <row r="4" spans="1:36" s="5" customFormat="1" ht="18" customHeight="1">
      <c r="A4" s="451"/>
      <c r="B4" s="451"/>
      <c r="C4" s="451"/>
      <c r="D4" s="451"/>
      <c r="E4" s="451"/>
      <c r="F4" s="451"/>
      <c r="G4" s="451"/>
      <c r="H4" s="451"/>
      <c r="I4" s="451"/>
      <c r="J4" s="451"/>
      <c r="K4" s="451"/>
      <c r="L4" s="451"/>
      <c r="M4" s="451"/>
      <c r="N4" s="36"/>
      <c r="O4" s="36"/>
      <c r="P4" s="36"/>
      <c r="Q4" s="36"/>
      <c r="R4" s="36"/>
      <c r="S4" s="36"/>
      <c r="T4" s="36"/>
      <c r="U4" s="36"/>
      <c r="V4" s="36"/>
      <c r="W4" s="36"/>
      <c r="X4" s="36"/>
      <c r="Y4" s="36"/>
      <c r="Z4" s="36"/>
      <c r="AA4" s="36"/>
      <c r="AB4" s="36"/>
      <c r="AC4" s="36"/>
      <c r="AD4" s="36"/>
      <c r="AE4" s="36"/>
      <c r="AF4" s="36"/>
      <c r="AG4" s="36"/>
      <c r="AH4" s="36"/>
      <c r="AI4" s="36"/>
      <c r="AJ4" s="36"/>
    </row>
    <row r="5" spans="1:36" s="5" customFormat="1" ht="12">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row>
    <row r="6" spans="1:36" s="9" customFormat="1" ht="14.25">
      <c r="A6" s="493" t="s">
        <v>364</v>
      </c>
      <c r="B6" s="493"/>
      <c r="C6" s="493"/>
      <c r="D6" s="493"/>
      <c r="E6" s="493"/>
      <c r="F6" s="493"/>
      <c r="G6" s="493"/>
      <c r="H6" s="493"/>
      <c r="I6" s="493"/>
      <c r="J6" s="493"/>
      <c r="K6" s="493"/>
      <c r="L6" s="493"/>
      <c r="M6" s="493"/>
      <c r="AB6" s="595"/>
      <c r="AC6" s="595"/>
      <c r="AD6" s="595"/>
      <c r="AE6" s="595"/>
      <c r="AF6" s="595"/>
      <c r="AG6" s="595"/>
      <c r="AH6" s="595"/>
      <c r="AI6" s="595"/>
      <c r="AJ6" s="595"/>
    </row>
    <row r="7" spans="1:12" ht="24" customHeight="1">
      <c r="A7" s="130"/>
      <c r="B7" s="596" t="s">
        <v>128</v>
      </c>
      <c r="C7" s="597"/>
      <c r="D7" s="598"/>
      <c r="E7" s="602" t="s">
        <v>324</v>
      </c>
      <c r="F7" s="603"/>
      <c r="G7" s="604" t="s">
        <v>325</v>
      </c>
      <c r="H7" s="605"/>
      <c r="I7" s="602" t="s">
        <v>326</v>
      </c>
      <c r="J7" s="605"/>
      <c r="K7" s="602" t="s">
        <v>337</v>
      </c>
      <c r="L7" s="605"/>
    </row>
    <row r="8" spans="2:12" ht="15" customHeight="1">
      <c r="B8" s="599"/>
      <c r="C8" s="600"/>
      <c r="D8" s="601"/>
      <c r="E8" s="606" t="s">
        <v>130</v>
      </c>
      <c r="F8" s="611" t="s">
        <v>131</v>
      </c>
      <c r="G8" s="613" t="s">
        <v>130</v>
      </c>
      <c r="H8" s="606" t="s">
        <v>131</v>
      </c>
      <c r="I8" s="606" t="s">
        <v>130</v>
      </c>
      <c r="J8" s="606" t="s">
        <v>131</v>
      </c>
      <c r="K8" s="606" t="s">
        <v>130</v>
      </c>
      <c r="L8" s="606" t="s">
        <v>131</v>
      </c>
    </row>
    <row r="9" spans="2:12" ht="15" customHeight="1">
      <c r="B9" s="618" t="s">
        <v>132</v>
      </c>
      <c r="C9" s="619"/>
      <c r="D9" s="620"/>
      <c r="E9" s="607"/>
      <c r="F9" s="612"/>
      <c r="G9" s="614"/>
      <c r="H9" s="607"/>
      <c r="I9" s="607"/>
      <c r="J9" s="607"/>
      <c r="K9" s="607"/>
      <c r="L9" s="607"/>
    </row>
    <row r="10" spans="2:12" ht="18" customHeight="1">
      <c r="B10" s="621" t="s">
        <v>133</v>
      </c>
      <c r="C10" s="609" t="s">
        <v>69</v>
      </c>
      <c r="D10" s="610"/>
      <c r="E10" s="132">
        <v>16</v>
      </c>
      <c r="F10" s="133">
        <v>24</v>
      </c>
      <c r="G10" s="134">
        <v>15</v>
      </c>
      <c r="H10" s="132">
        <v>22</v>
      </c>
      <c r="I10" s="132">
        <v>2</v>
      </c>
      <c r="J10" s="132">
        <v>2</v>
      </c>
      <c r="K10" s="624"/>
      <c r="L10" s="625"/>
    </row>
    <row r="11" spans="2:12" ht="18" customHeight="1">
      <c r="B11" s="622"/>
      <c r="C11" s="609" t="s">
        <v>70</v>
      </c>
      <c r="D11" s="610"/>
      <c r="E11" s="132">
        <v>49</v>
      </c>
      <c r="F11" s="133">
        <v>71</v>
      </c>
      <c r="G11" s="134">
        <v>47</v>
      </c>
      <c r="H11" s="132">
        <v>65</v>
      </c>
      <c r="I11" s="132">
        <v>5</v>
      </c>
      <c r="J11" s="132">
        <v>6</v>
      </c>
      <c r="K11" s="626"/>
      <c r="L11" s="627"/>
    </row>
    <row r="12" spans="2:12" ht="18" customHeight="1">
      <c r="B12" s="622"/>
      <c r="C12" s="609" t="s">
        <v>71</v>
      </c>
      <c r="D12" s="610"/>
      <c r="E12" s="132">
        <v>31</v>
      </c>
      <c r="F12" s="133">
        <v>66</v>
      </c>
      <c r="G12" s="134">
        <v>25</v>
      </c>
      <c r="H12" s="132">
        <v>47</v>
      </c>
      <c r="I12" s="132">
        <v>16</v>
      </c>
      <c r="J12" s="132">
        <v>19</v>
      </c>
      <c r="K12" s="626"/>
      <c r="L12" s="627"/>
    </row>
    <row r="13" spans="2:12" ht="18" customHeight="1">
      <c r="B13" s="622"/>
      <c r="C13" s="609" t="s">
        <v>72</v>
      </c>
      <c r="D13" s="610"/>
      <c r="E13" s="132">
        <v>104</v>
      </c>
      <c r="F13" s="133">
        <v>147</v>
      </c>
      <c r="G13" s="134">
        <v>81</v>
      </c>
      <c r="H13" s="132">
        <v>120</v>
      </c>
      <c r="I13" s="132">
        <v>25</v>
      </c>
      <c r="J13" s="132">
        <v>27</v>
      </c>
      <c r="K13" s="626"/>
      <c r="L13" s="627"/>
    </row>
    <row r="14" spans="2:12" ht="18" customHeight="1">
      <c r="B14" s="622"/>
      <c r="C14" s="609" t="s">
        <v>73</v>
      </c>
      <c r="D14" s="610"/>
      <c r="E14" s="132">
        <v>48</v>
      </c>
      <c r="F14" s="133">
        <v>75</v>
      </c>
      <c r="G14" s="134">
        <v>47</v>
      </c>
      <c r="H14" s="132">
        <v>67</v>
      </c>
      <c r="I14" s="132">
        <v>7</v>
      </c>
      <c r="J14" s="132">
        <v>8</v>
      </c>
      <c r="K14" s="626"/>
      <c r="L14" s="627"/>
    </row>
    <row r="15" spans="2:12" ht="18" customHeight="1">
      <c r="B15" s="622"/>
      <c r="C15" s="609" t="s">
        <v>74</v>
      </c>
      <c r="D15" s="610"/>
      <c r="E15" s="132">
        <v>14</v>
      </c>
      <c r="F15" s="133">
        <v>28</v>
      </c>
      <c r="G15" s="134">
        <v>12</v>
      </c>
      <c r="H15" s="132">
        <v>19</v>
      </c>
      <c r="I15" s="132">
        <v>6</v>
      </c>
      <c r="J15" s="132">
        <v>9</v>
      </c>
      <c r="K15" s="626"/>
      <c r="L15" s="627"/>
    </row>
    <row r="16" spans="2:12" ht="18" customHeight="1">
      <c r="B16" s="622"/>
      <c r="C16" s="609" t="s">
        <v>16</v>
      </c>
      <c r="D16" s="610"/>
      <c r="E16" s="132">
        <v>204</v>
      </c>
      <c r="F16" s="133">
        <v>276</v>
      </c>
      <c r="G16" s="134">
        <v>199</v>
      </c>
      <c r="H16" s="132">
        <v>267</v>
      </c>
      <c r="I16" s="132">
        <v>5</v>
      </c>
      <c r="J16" s="132">
        <v>9</v>
      </c>
      <c r="K16" s="626"/>
      <c r="L16" s="627"/>
    </row>
    <row r="17" spans="2:12" ht="18" customHeight="1">
      <c r="B17" s="622"/>
      <c r="C17" s="609" t="s">
        <v>75</v>
      </c>
      <c r="D17" s="610"/>
      <c r="E17" s="132">
        <v>28</v>
      </c>
      <c r="F17" s="133">
        <v>59</v>
      </c>
      <c r="G17" s="134">
        <v>31</v>
      </c>
      <c r="H17" s="132">
        <v>45</v>
      </c>
      <c r="I17" s="132">
        <v>8</v>
      </c>
      <c r="J17" s="132">
        <v>14</v>
      </c>
      <c r="K17" s="626"/>
      <c r="L17" s="627"/>
    </row>
    <row r="18" spans="2:12" ht="18" customHeight="1">
      <c r="B18" s="622"/>
      <c r="C18" s="609" t="s">
        <v>76</v>
      </c>
      <c r="D18" s="610"/>
      <c r="E18" s="132">
        <v>74</v>
      </c>
      <c r="F18" s="133">
        <v>89</v>
      </c>
      <c r="G18" s="134">
        <v>64</v>
      </c>
      <c r="H18" s="132">
        <v>73</v>
      </c>
      <c r="I18" s="132">
        <v>10</v>
      </c>
      <c r="J18" s="132">
        <v>16</v>
      </c>
      <c r="K18" s="626"/>
      <c r="L18" s="627"/>
    </row>
    <row r="19" spans="2:12" ht="18" customHeight="1">
      <c r="B19" s="622"/>
      <c r="C19" s="609" t="s">
        <v>77</v>
      </c>
      <c r="D19" s="610"/>
      <c r="E19" s="132">
        <v>24</v>
      </c>
      <c r="F19" s="133">
        <v>33</v>
      </c>
      <c r="G19" s="134">
        <v>13</v>
      </c>
      <c r="H19" s="132">
        <v>19</v>
      </c>
      <c r="I19" s="132">
        <v>11</v>
      </c>
      <c r="J19" s="132">
        <v>14</v>
      </c>
      <c r="K19" s="626"/>
      <c r="L19" s="627"/>
    </row>
    <row r="20" spans="2:12" ht="18" customHeight="1">
      <c r="B20" s="622"/>
      <c r="C20" s="609" t="s">
        <v>78</v>
      </c>
      <c r="D20" s="610"/>
      <c r="E20" s="132">
        <v>11</v>
      </c>
      <c r="F20" s="133">
        <v>31</v>
      </c>
      <c r="G20" s="134">
        <v>11</v>
      </c>
      <c r="H20" s="132">
        <v>18</v>
      </c>
      <c r="I20" s="132">
        <v>7</v>
      </c>
      <c r="J20" s="132">
        <v>13</v>
      </c>
      <c r="K20" s="626"/>
      <c r="L20" s="627"/>
    </row>
    <row r="21" spans="2:12" ht="18" customHeight="1">
      <c r="B21" s="622"/>
      <c r="C21" s="609" t="s">
        <v>79</v>
      </c>
      <c r="D21" s="610"/>
      <c r="E21" s="135">
        <v>23</v>
      </c>
      <c r="F21" s="136">
        <v>33</v>
      </c>
      <c r="G21" s="137">
        <v>20</v>
      </c>
      <c r="H21" s="135">
        <v>26</v>
      </c>
      <c r="I21" s="135">
        <v>5</v>
      </c>
      <c r="J21" s="135">
        <v>7</v>
      </c>
      <c r="K21" s="626"/>
      <c r="L21" s="627"/>
    </row>
    <row r="22" spans="2:12" ht="18" customHeight="1">
      <c r="B22" s="623"/>
      <c r="C22" s="609" t="s">
        <v>80</v>
      </c>
      <c r="D22" s="610"/>
      <c r="E22" s="132">
        <v>16</v>
      </c>
      <c r="F22" s="133">
        <v>35</v>
      </c>
      <c r="G22" s="134">
        <v>9</v>
      </c>
      <c r="H22" s="132">
        <v>8</v>
      </c>
      <c r="I22" s="132">
        <v>19</v>
      </c>
      <c r="J22" s="132">
        <v>27</v>
      </c>
      <c r="K22" s="626"/>
      <c r="L22" s="627"/>
    </row>
    <row r="23" spans="2:12" ht="18" customHeight="1" thickBot="1">
      <c r="B23" s="615" t="s">
        <v>134</v>
      </c>
      <c r="C23" s="616"/>
      <c r="D23" s="617"/>
      <c r="E23" s="138">
        <f aca="true" t="shared" si="0" ref="E23:J23">SUM(E10:E22)</f>
        <v>642</v>
      </c>
      <c r="F23" s="139">
        <f t="shared" si="0"/>
        <v>967</v>
      </c>
      <c r="G23" s="140">
        <f t="shared" si="0"/>
        <v>574</v>
      </c>
      <c r="H23" s="138">
        <f t="shared" si="0"/>
        <v>796</v>
      </c>
      <c r="I23" s="138">
        <f t="shared" si="0"/>
        <v>126</v>
      </c>
      <c r="J23" s="138">
        <f t="shared" si="0"/>
        <v>171</v>
      </c>
      <c r="K23" s="628"/>
      <c r="L23" s="629"/>
    </row>
    <row r="24" spans="2:12" ht="18" customHeight="1" thickBot="1" thickTop="1">
      <c r="B24" s="630" t="s">
        <v>135</v>
      </c>
      <c r="C24" s="631"/>
      <c r="D24" s="632"/>
      <c r="E24" s="141">
        <v>23</v>
      </c>
      <c r="F24" s="142">
        <v>47</v>
      </c>
      <c r="G24" s="143"/>
      <c r="H24" s="141"/>
      <c r="I24" s="141">
        <v>7</v>
      </c>
      <c r="J24" s="141">
        <v>27</v>
      </c>
      <c r="K24" s="141">
        <v>18</v>
      </c>
      <c r="L24" s="141">
        <v>20</v>
      </c>
    </row>
    <row r="25" spans="2:12" ht="18" customHeight="1" thickTop="1">
      <c r="B25" s="633" t="s">
        <v>136</v>
      </c>
      <c r="C25" s="634"/>
      <c r="D25" s="635"/>
      <c r="E25" s="144">
        <f aca="true" t="shared" si="1" ref="E25:L25">SUM(E23,E24)</f>
        <v>665</v>
      </c>
      <c r="F25" s="145">
        <f t="shared" si="1"/>
        <v>1014</v>
      </c>
      <c r="G25" s="167">
        <f t="shared" si="1"/>
        <v>574</v>
      </c>
      <c r="H25" s="144">
        <f t="shared" si="1"/>
        <v>796</v>
      </c>
      <c r="I25" s="144">
        <f t="shared" si="1"/>
        <v>133</v>
      </c>
      <c r="J25" s="144">
        <f t="shared" si="1"/>
        <v>198</v>
      </c>
      <c r="K25" s="144">
        <f t="shared" si="1"/>
        <v>18</v>
      </c>
      <c r="L25" s="144">
        <f t="shared" si="1"/>
        <v>20</v>
      </c>
    </row>
    <row r="27" spans="1:30" s="9" customFormat="1" ht="14.25">
      <c r="A27" s="642" t="s">
        <v>365</v>
      </c>
      <c r="B27" s="642"/>
      <c r="C27" s="642"/>
      <c r="D27" s="642"/>
      <c r="E27" s="642"/>
      <c r="F27" s="642"/>
      <c r="G27" s="642"/>
      <c r="H27" s="642"/>
      <c r="I27" s="642"/>
      <c r="J27" s="642"/>
      <c r="K27" s="642"/>
      <c r="L27" s="642"/>
      <c r="M27" s="642"/>
      <c r="N27" s="642"/>
      <c r="W27" s="595"/>
      <c r="X27" s="595"/>
      <c r="Y27" s="595"/>
      <c r="Z27" s="595"/>
      <c r="AA27" s="595"/>
      <c r="AB27" s="595"/>
      <c r="AC27" s="595"/>
      <c r="AD27" s="595"/>
    </row>
    <row r="28" spans="1:30" ht="20.25" customHeight="1">
      <c r="A28" s="130"/>
      <c r="B28" s="636" t="s">
        <v>173</v>
      </c>
      <c r="C28" s="637"/>
      <c r="D28" s="638"/>
      <c r="E28" s="639" t="s">
        <v>129</v>
      </c>
      <c r="F28" s="640"/>
      <c r="G28" s="641" t="s">
        <v>137</v>
      </c>
      <c r="H28" s="641"/>
      <c r="I28" s="641"/>
      <c r="J28" s="641"/>
      <c r="K28" s="641"/>
      <c r="L28" s="641"/>
      <c r="M28" s="641"/>
      <c r="N28" s="641"/>
      <c r="O28" s="67"/>
      <c r="P28" s="67"/>
      <c r="Q28" s="67"/>
      <c r="R28" s="67"/>
      <c r="S28" s="67"/>
      <c r="T28" s="67"/>
      <c r="U28" s="67"/>
      <c r="V28" s="67"/>
      <c r="W28" s="67"/>
      <c r="X28" s="67"/>
      <c r="Y28" s="39"/>
      <c r="Z28" s="39"/>
      <c r="AA28" s="39"/>
      <c r="AB28" s="39"/>
      <c r="AC28" s="39"/>
      <c r="AD28" s="39"/>
    </row>
    <row r="29" spans="2:14" ht="21" customHeight="1">
      <c r="B29" s="147"/>
      <c r="C29" s="148"/>
      <c r="D29" s="149"/>
      <c r="E29" s="643" t="s">
        <v>130</v>
      </c>
      <c r="F29" s="645" t="s">
        <v>131</v>
      </c>
      <c r="G29" s="647" t="s">
        <v>138</v>
      </c>
      <c r="H29" s="649" t="s">
        <v>139</v>
      </c>
      <c r="I29" s="651" t="s">
        <v>140</v>
      </c>
      <c r="J29" s="651" t="s">
        <v>141</v>
      </c>
      <c r="K29" s="651" t="s">
        <v>142</v>
      </c>
      <c r="L29" s="651" t="s">
        <v>143</v>
      </c>
      <c r="M29" s="653" t="s">
        <v>68</v>
      </c>
      <c r="N29" s="655" t="s">
        <v>336</v>
      </c>
    </row>
    <row r="30" spans="2:14" ht="21" customHeight="1">
      <c r="B30" s="657" t="s">
        <v>144</v>
      </c>
      <c r="C30" s="658"/>
      <c r="D30" s="659"/>
      <c r="E30" s="644"/>
      <c r="F30" s="646"/>
      <c r="G30" s="648"/>
      <c r="H30" s="650"/>
      <c r="I30" s="652"/>
      <c r="J30" s="652"/>
      <c r="K30" s="652"/>
      <c r="L30" s="652"/>
      <c r="M30" s="654"/>
      <c r="N30" s="656"/>
    </row>
    <row r="31" spans="2:15" ht="18" customHeight="1">
      <c r="B31" s="660" t="s">
        <v>145</v>
      </c>
      <c r="C31" s="609" t="s">
        <v>69</v>
      </c>
      <c r="D31" s="610"/>
      <c r="E31" s="132">
        <v>16</v>
      </c>
      <c r="F31" s="133">
        <v>24</v>
      </c>
      <c r="G31" s="150"/>
      <c r="H31" s="151">
        <v>24</v>
      </c>
      <c r="I31" s="151"/>
      <c r="J31" s="151"/>
      <c r="K31" s="151"/>
      <c r="L31" s="151"/>
      <c r="M31" s="171"/>
      <c r="N31" s="240"/>
      <c r="O31" s="106"/>
    </row>
    <row r="32" spans="2:15" ht="18" customHeight="1">
      <c r="B32" s="661"/>
      <c r="C32" s="609" t="s">
        <v>70</v>
      </c>
      <c r="D32" s="610"/>
      <c r="E32" s="132">
        <v>49</v>
      </c>
      <c r="F32" s="133">
        <v>71</v>
      </c>
      <c r="G32" s="150"/>
      <c r="H32" s="151">
        <v>69</v>
      </c>
      <c r="I32" s="151"/>
      <c r="J32" s="151"/>
      <c r="K32" s="151">
        <v>1</v>
      </c>
      <c r="L32" s="151">
        <v>1</v>
      </c>
      <c r="M32" s="171"/>
      <c r="N32" s="240"/>
      <c r="O32" s="106"/>
    </row>
    <row r="33" spans="2:15" ht="18" customHeight="1">
      <c r="B33" s="661"/>
      <c r="C33" s="609" t="s">
        <v>71</v>
      </c>
      <c r="D33" s="610"/>
      <c r="E33" s="132">
        <v>31</v>
      </c>
      <c r="F33" s="133">
        <v>66</v>
      </c>
      <c r="G33" s="150"/>
      <c r="H33" s="151">
        <v>66</v>
      </c>
      <c r="I33" s="151"/>
      <c r="J33" s="151"/>
      <c r="K33" s="151"/>
      <c r="L33" s="151"/>
      <c r="M33" s="171"/>
      <c r="N33" s="240"/>
      <c r="O33" s="106"/>
    </row>
    <row r="34" spans="2:15" ht="18" customHeight="1">
      <c r="B34" s="661"/>
      <c r="C34" s="609" t="s">
        <v>72</v>
      </c>
      <c r="D34" s="610"/>
      <c r="E34" s="132">
        <v>104</v>
      </c>
      <c r="F34" s="133">
        <v>147</v>
      </c>
      <c r="G34" s="150">
        <v>1</v>
      </c>
      <c r="H34" s="151">
        <v>141</v>
      </c>
      <c r="I34" s="151">
        <v>2</v>
      </c>
      <c r="J34" s="151"/>
      <c r="K34" s="151"/>
      <c r="L34" s="151"/>
      <c r="M34" s="171">
        <v>3</v>
      </c>
      <c r="N34" s="240"/>
      <c r="O34" s="106"/>
    </row>
    <row r="35" spans="2:15" ht="18" customHeight="1">
      <c r="B35" s="661"/>
      <c r="C35" s="609" t="s">
        <v>73</v>
      </c>
      <c r="D35" s="610"/>
      <c r="E35" s="132">
        <v>48</v>
      </c>
      <c r="F35" s="133">
        <v>75</v>
      </c>
      <c r="G35" s="150">
        <v>1</v>
      </c>
      <c r="H35" s="151">
        <v>72</v>
      </c>
      <c r="I35" s="151">
        <v>1</v>
      </c>
      <c r="J35" s="151">
        <v>1</v>
      </c>
      <c r="K35" s="151"/>
      <c r="L35" s="151"/>
      <c r="M35" s="171"/>
      <c r="N35" s="240"/>
      <c r="O35" s="106"/>
    </row>
    <row r="36" spans="2:15" ht="18" customHeight="1">
      <c r="B36" s="661"/>
      <c r="C36" s="609" t="s">
        <v>74</v>
      </c>
      <c r="D36" s="610"/>
      <c r="E36" s="132">
        <v>14</v>
      </c>
      <c r="F36" s="133">
        <v>28</v>
      </c>
      <c r="G36" s="150"/>
      <c r="H36" s="151">
        <v>21</v>
      </c>
      <c r="I36" s="151"/>
      <c r="J36" s="151"/>
      <c r="K36" s="151"/>
      <c r="L36" s="151"/>
      <c r="M36" s="171">
        <v>7</v>
      </c>
      <c r="N36" s="240"/>
      <c r="O36" s="106"/>
    </row>
    <row r="37" spans="2:15" ht="18" customHeight="1">
      <c r="B37" s="661"/>
      <c r="C37" s="609" t="s">
        <v>16</v>
      </c>
      <c r="D37" s="610"/>
      <c r="E37" s="132">
        <v>204</v>
      </c>
      <c r="F37" s="133">
        <v>276</v>
      </c>
      <c r="G37" s="150">
        <v>1</v>
      </c>
      <c r="H37" s="151">
        <v>273</v>
      </c>
      <c r="I37" s="151"/>
      <c r="J37" s="151">
        <v>1</v>
      </c>
      <c r="K37" s="151"/>
      <c r="L37" s="151">
        <v>1</v>
      </c>
      <c r="M37" s="171"/>
      <c r="N37" s="240"/>
      <c r="O37" s="106"/>
    </row>
    <row r="38" spans="2:15" ht="18" customHeight="1">
      <c r="B38" s="661"/>
      <c r="C38" s="609" t="s">
        <v>75</v>
      </c>
      <c r="D38" s="610"/>
      <c r="E38" s="132">
        <v>28</v>
      </c>
      <c r="F38" s="133">
        <v>59</v>
      </c>
      <c r="G38" s="150"/>
      <c r="H38" s="151">
        <v>59</v>
      </c>
      <c r="I38" s="151"/>
      <c r="J38" s="151"/>
      <c r="K38" s="151"/>
      <c r="L38" s="151"/>
      <c r="M38" s="171"/>
      <c r="N38" s="240"/>
      <c r="O38" s="106"/>
    </row>
    <row r="39" spans="2:15" ht="18" customHeight="1">
      <c r="B39" s="661"/>
      <c r="C39" s="609" t="s">
        <v>76</v>
      </c>
      <c r="D39" s="610"/>
      <c r="E39" s="132">
        <v>74</v>
      </c>
      <c r="F39" s="133">
        <v>89</v>
      </c>
      <c r="G39" s="150"/>
      <c r="H39" s="151">
        <v>86</v>
      </c>
      <c r="I39" s="151">
        <v>2</v>
      </c>
      <c r="J39" s="151"/>
      <c r="K39" s="151"/>
      <c r="L39" s="151"/>
      <c r="M39" s="171">
        <v>1</v>
      </c>
      <c r="N39" s="240"/>
      <c r="O39" s="106"/>
    </row>
    <row r="40" spans="2:15" ht="18" customHeight="1">
      <c r="B40" s="661"/>
      <c r="C40" s="609" t="s">
        <v>77</v>
      </c>
      <c r="D40" s="610"/>
      <c r="E40" s="132">
        <v>24</v>
      </c>
      <c r="F40" s="133">
        <v>33</v>
      </c>
      <c r="G40" s="150"/>
      <c r="H40" s="151">
        <v>32</v>
      </c>
      <c r="I40" s="151"/>
      <c r="J40" s="151"/>
      <c r="K40" s="151"/>
      <c r="L40" s="151"/>
      <c r="M40" s="171">
        <v>1</v>
      </c>
      <c r="N40" s="240"/>
      <c r="O40" s="106"/>
    </row>
    <row r="41" spans="2:15" ht="18" customHeight="1">
      <c r="B41" s="661"/>
      <c r="C41" s="609" t="s">
        <v>78</v>
      </c>
      <c r="D41" s="610"/>
      <c r="E41" s="132">
        <v>11</v>
      </c>
      <c r="F41" s="133">
        <v>31</v>
      </c>
      <c r="G41" s="150"/>
      <c r="H41" s="151">
        <v>28</v>
      </c>
      <c r="I41" s="151">
        <v>3</v>
      </c>
      <c r="J41" s="151"/>
      <c r="K41" s="151"/>
      <c r="L41" s="151"/>
      <c r="M41" s="171"/>
      <c r="N41" s="240"/>
      <c r="O41" s="106"/>
    </row>
    <row r="42" spans="2:15" ht="18" customHeight="1">
      <c r="B42" s="661"/>
      <c r="C42" s="609" t="s">
        <v>79</v>
      </c>
      <c r="D42" s="610"/>
      <c r="E42" s="135">
        <v>23</v>
      </c>
      <c r="F42" s="136">
        <v>33</v>
      </c>
      <c r="G42" s="150"/>
      <c r="H42" s="151"/>
      <c r="I42" s="151">
        <v>2</v>
      </c>
      <c r="J42" s="151"/>
      <c r="K42" s="151"/>
      <c r="L42" s="151"/>
      <c r="M42" s="171">
        <v>31</v>
      </c>
      <c r="N42" s="240"/>
      <c r="O42" s="106"/>
    </row>
    <row r="43" spans="2:15" ht="18" customHeight="1">
      <c r="B43" s="662"/>
      <c r="C43" s="609" t="s">
        <v>80</v>
      </c>
      <c r="D43" s="610"/>
      <c r="E43" s="132">
        <v>16</v>
      </c>
      <c r="F43" s="133">
        <v>35</v>
      </c>
      <c r="G43" s="150"/>
      <c r="H43" s="151">
        <v>3</v>
      </c>
      <c r="I43" s="151">
        <v>2</v>
      </c>
      <c r="J43" s="151"/>
      <c r="K43" s="151"/>
      <c r="L43" s="151"/>
      <c r="M43" s="171">
        <v>30</v>
      </c>
      <c r="N43" s="240"/>
      <c r="O43" s="106"/>
    </row>
    <row r="44" spans="2:15" ht="19.5" customHeight="1" thickBot="1">
      <c r="B44" s="663" t="s">
        <v>134</v>
      </c>
      <c r="C44" s="664"/>
      <c r="D44" s="665"/>
      <c r="E44" s="153">
        <v>642</v>
      </c>
      <c r="F44" s="154">
        <v>967</v>
      </c>
      <c r="G44" s="170">
        <f aca="true" t="shared" si="2" ref="G44:M44">SUM(G31:G43)</f>
        <v>3</v>
      </c>
      <c r="H44" s="152">
        <f t="shared" si="2"/>
        <v>874</v>
      </c>
      <c r="I44" s="152">
        <f t="shared" si="2"/>
        <v>12</v>
      </c>
      <c r="J44" s="152">
        <f t="shared" si="2"/>
        <v>2</v>
      </c>
      <c r="K44" s="152">
        <f t="shared" si="2"/>
        <v>1</v>
      </c>
      <c r="L44" s="152">
        <f t="shared" si="2"/>
        <v>2</v>
      </c>
      <c r="M44" s="152">
        <f t="shared" si="2"/>
        <v>73</v>
      </c>
      <c r="N44" s="241"/>
      <c r="O44" s="106"/>
    </row>
    <row r="45" spans="2:15" ht="19.5" customHeight="1" thickBot="1" thickTop="1">
      <c r="B45" s="666" t="s">
        <v>135</v>
      </c>
      <c r="C45" s="667"/>
      <c r="D45" s="668"/>
      <c r="E45" s="141">
        <v>23</v>
      </c>
      <c r="F45" s="142">
        <v>47</v>
      </c>
      <c r="G45" s="155">
        <v>6</v>
      </c>
      <c r="H45" s="156">
        <v>23</v>
      </c>
      <c r="I45" s="156">
        <v>6</v>
      </c>
      <c r="J45" s="156">
        <v>4</v>
      </c>
      <c r="K45" s="156">
        <v>1</v>
      </c>
      <c r="L45" s="156"/>
      <c r="M45" s="172">
        <v>7</v>
      </c>
      <c r="N45" s="242">
        <v>5</v>
      </c>
      <c r="O45" s="106"/>
    </row>
    <row r="46" spans="2:15" ht="19.5" customHeight="1" thickTop="1">
      <c r="B46" s="669" t="s">
        <v>136</v>
      </c>
      <c r="C46" s="670"/>
      <c r="D46" s="671"/>
      <c r="E46" s="144">
        <f>SUM(E44:E45)</f>
        <v>665</v>
      </c>
      <c r="F46" s="145">
        <f>SUM(F44:F45)</f>
        <v>1014</v>
      </c>
      <c r="G46" s="157">
        <v>9</v>
      </c>
      <c r="H46" s="158">
        <f aca="true" t="shared" si="3" ref="H46:M46">SUM(H44:H45)</f>
        <v>897</v>
      </c>
      <c r="I46" s="158">
        <f t="shared" si="3"/>
        <v>18</v>
      </c>
      <c r="J46" s="158">
        <f t="shared" si="3"/>
        <v>6</v>
      </c>
      <c r="K46" s="158">
        <f t="shared" si="3"/>
        <v>2</v>
      </c>
      <c r="L46" s="158">
        <f t="shared" si="3"/>
        <v>2</v>
      </c>
      <c r="M46" s="166">
        <f t="shared" si="3"/>
        <v>80</v>
      </c>
      <c r="N46" s="243">
        <v>5</v>
      </c>
      <c r="O46" s="106"/>
    </row>
    <row r="47" ht="13.5">
      <c r="M47" s="173"/>
    </row>
  </sheetData>
  <sheetProtection/>
  <mergeCells count="70">
    <mergeCell ref="C41:D41"/>
    <mergeCell ref="C42:D42"/>
    <mergeCell ref="C43:D43"/>
    <mergeCell ref="B44:D44"/>
    <mergeCell ref="B45:D45"/>
    <mergeCell ref="B46:D46"/>
    <mergeCell ref="C35:D35"/>
    <mergeCell ref="C36:D36"/>
    <mergeCell ref="C37:D37"/>
    <mergeCell ref="C38:D38"/>
    <mergeCell ref="C39:D39"/>
    <mergeCell ref="C40:D40"/>
    <mergeCell ref="K29:K30"/>
    <mergeCell ref="L29:L30"/>
    <mergeCell ref="M29:M30"/>
    <mergeCell ref="N29:N30"/>
    <mergeCell ref="B30:D30"/>
    <mergeCell ref="B31:B43"/>
    <mergeCell ref="C31:D31"/>
    <mergeCell ref="C32:D32"/>
    <mergeCell ref="C33:D33"/>
    <mergeCell ref="C34:D34"/>
    <mergeCell ref="E29:E30"/>
    <mergeCell ref="F29:F30"/>
    <mergeCell ref="G29:G30"/>
    <mergeCell ref="H29:H30"/>
    <mergeCell ref="I29:I30"/>
    <mergeCell ref="J29:J30"/>
    <mergeCell ref="B24:D24"/>
    <mergeCell ref="B25:D25"/>
    <mergeCell ref="W27:AD27"/>
    <mergeCell ref="B28:D28"/>
    <mergeCell ref="E28:F28"/>
    <mergeCell ref="G28:N28"/>
    <mergeCell ref="A27:N27"/>
    <mergeCell ref="B23:D23"/>
    <mergeCell ref="K8:K9"/>
    <mergeCell ref="L8:L9"/>
    <mergeCell ref="B9:D9"/>
    <mergeCell ref="B10:B22"/>
    <mergeCell ref="C10:D10"/>
    <mergeCell ref="K10:L23"/>
    <mergeCell ref="C11:D11"/>
    <mergeCell ref="C15:D15"/>
    <mergeCell ref="C16:D16"/>
    <mergeCell ref="C14:D14"/>
    <mergeCell ref="E8:E9"/>
    <mergeCell ref="F8:F9"/>
    <mergeCell ref="G8:G9"/>
    <mergeCell ref="C21:D21"/>
    <mergeCell ref="C22:D22"/>
    <mergeCell ref="C17:D17"/>
    <mergeCell ref="C18:D18"/>
    <mergeCell ref="C19:D19"/>
    <mergeCell ref="C20:D20"/>
    <mergeCell ref="A1:J1"/>
    <mergeCell ref="A2:M2"/>
    <mergeCell ref="A3:M4"/>
    <mergeCell ref="A6:M6"/>
    <mergeCell ref="C12:D12"/>
    <mergeCell ref="C13:D13"/>
    <mergeCell ref="AB6:AJ6"/>
    <mergeCell ref="B7:D8"/>
    <mergeCell ref="E7:F7"/>
    <mergeCell ref="G7:H7"/>
    <mergeCell ref="I7:J7"/>
    <mergeCell ref="K7:L7"/>
    <mergeCell ref="H8:H9"/>
    <mergeCell ref="I8:I9"/>
    <mergeCell ref="J8:J9"/>
  </mergeCells>
  <printOptions horizontalCentered="1"/>
  <pageMargins left="0.5905511811023623" right="0.5905511811023623" top="0.5905511811023623" bottom="0.5905511811023623" header="0.3937007874015748" footer="0.3937007874015748"/>
  <pageSetup fitToHeight="1" fitToWidth="1" horizontalDpi="600" verticalDpi="600" orientation="portrait" paperSize="9" scale="93" r:id="rId2"/>
  <headerFooter alignWithMargins="0">
    <oddFooter>&amp;C&amp;"ＭＳ Ｐ明朝,標準"&amp;10&amp;A</oddFooter>
  </headerFooter>
  <drawing r:id="rId1"/>
</worksheet>
</file>

<file path=xl/worksheets/sheet14.xml><?xml version="1.0" encoding="utf-8"?>
<worksheet xmlns="http://schemas.openxmlformats.org/spreadsheetml/2006/main" xmlns:r="http://schemas.openxmlformats.org/officeDocument/2006/relationships">
  <sheetPr>
    <tabColor rgb="FFFFC000"/>
  </sheetPr>
  <dimension ref="A1:O21"/>
  <sheetViews>
    <sheetView view="pageBreakPreview" zoomScaleSheetLayoutView="100" workbookViewId="0" topLeftCell="A1">
      <selection activeCell="K20" sqref="K20:N20"/>
    </sheetView>
  </sheetViews>
  <sheetFormatPr defaultColWidth="9.00390625" defaultRowHeight="13.5"/>
  <cols>
    <col min="1" max="1" width="2.00390625" style="21" customWidth="1"/>
    <col min="2" max="2" width="15.375" style="21" bestFit="1" customWidth="1"/>
    <col min="3" max="15" width="5.625" style="21" customWidth="1"/>
    <col min="16" max="16" width="15.375" style="21" customWidth="1"/>
    <col min="17" max="16384" width="9.00390625" style="21" customWidth="1"/>
  </cols>
  <sheetData>
    <row r="1" spans="1:15" s="20" customFormat="1" ht="25.5" customHeight="1">
      <c r="A1" s="684" t="s">
        <v>216</v>
      </c>
      <c r="B1" s="684"/>
      <c r="C1" s="684"/>
      <c r="D1" s="684"/>
      <c r="E1" s="23"/>
      <c r="F1" s="23"/>
      <c r="G1" s="23"/>
      <c r="H1" s="23"/>
      <c r="I1" s="23"/>
      <c r="J1" s="23"/>
      <c r="K1" s="23"/>
      <c r="L1" s="42"/>
      <c r="M1" s="42"/>
      <c r="N1" s="42"/>
      <c r="O1" s="42"/>
    </row>
    <row r="2" spans="1:15" s="20" customFormat="1" ht="25.5" customHeight="1">
      <c r="A2" s="23"/>
      <c r="B2" s="451" t="s">
        <v>228</v>
      </c>
      <c r="C2" s="451"/>
      <c r="D2" s="451"/>
      <c r="E2" s="451"/>
      <c r="F2" s="451"/>
      <c r="G2" s="451"/>
      <c r="H2" s="451"/>
      <c r="I2" s="451"/>
      <c r="J2" s="451"/>
      <c r="K2" s="451"/>
      <c r="L2" s="451"/>
      <c r="M2" s="451"/>
      <c r="N2" s="451"/>
      <c r="O2" s="451"/>
    </row>
    <row r="3" spans="2:15" s="20" customFormat="1" ht="20.25" customHeight="1" thickBot="1">
      <c r="B3" s="43" t="s">
        <v>215</v>
      </c>
      <c r="C3" s="43"/>
      <c r="D3" s="43"/>
      <c r="G3" s="43"/>
      <c r="H3" s="43"/>
      <c r="I3" s="43"/>
      <c r="J3" s="43"/>
      <c r="K3" s="44"/>
      <c r="L3" s="44"/>
      <c r="M3" s="44"/>
      <c r="N3" s="44"/>
      <c r="O3" s="45"/>
    </row>
    <row r="4" spans="2:15" ht="20.25" customHeight="1">
      <c r="B4" s="685" t="s">
        <v>265</v>
      </c>
      <c r="C4" s="561">
        <v>17</v>
      </c>
      <c r="D4" s="675">
        <v>18</v>
      </c>
      <c r="E4" s="687">
        <v>19</v>
      </c>
      <c r="F4" s="675">
        <v>20</v>
      </c>
      <c r="G4" s="687">
        <v>21</v>
      </c>
      <c r="H4" s="675">
        <v>22</v>
      </c>
      <c r="I4" s="675">
        <v>23</v>
      </c>
      <c r="J4" s="675">
        <v>24</v>
      </c>
      <c r="K4" s="677">
        <v>25</v>
      </c>
      <c r="L4" s="678"/>
      <c r="M4" s="678"/>
      <c r="N4" s="678"/>
      <c r="O4" s="679"/>
    </row>
    <row r="5" spans="2:15" ht="32.25" customHeight="1" thickBot="1">
      <c r="B5" s="686"/>
      <c r="C5" s="683"/>
      <c r="D5" s="676"/>
      <c r="E5" s="688"/>
      <c r="F5" s="676"/>
      <c r="G5" s="688"/>
      <c r="H5" s="676"/>
      <c r="I5" s="676"/>
      <c r="J5" s="676"/>
      <c r="K5" s="46" t="s">
        <v>314</v>
      </c>
      <c r="L5" s="47" t="s">
        <v>315</v>
      </c>
      <c r="M5" s="47" t="s">
        <v>214</v>
      </c>
      <c r="N5" s="48" t="s">
        <v>316</v>
      </c>
      <c r="O5" s="49" t="s">
        <v>63</v>
      </c>
    </row>
    <row r="6" spans="2:15" s="20" customFormat="1" ht="22.5" customHeight="1" thickTop="1">
      <c r="B6" s="50" t="s">
        <v>69</v>
      </c>
      <c r="C6" s="248">
        <v>11</v>
      </c>
      <c r="D6" s="248">
        <v>13</v>
      </c>
      <c r="E6" s="249">
        <v>25</v>
      </c>
      <c r="F6" s="248">
        <v>17</v>
      </c>
      <c r="G6" s="248">
        <v>14</v>
      </c>
      <c r="H6" s="250">
        <v>17</v>
      </c>
      <c r="I6" s="250">
        <v>18</v>
      </c>
      <c r="J6" s="250">
        <v>24</v>
      </c>
      <c r="K6" s="251">
        <v>8</v>
      </c>
      <c r="L6" s="252">
        <v>12</v>
      </c>
      <c r="M6" s="253">
        <v>3</v>
      </c>
      <c r="N6" s="253">
        <v>2</v>
      </c>
      <c r="O6" s="254">
        <f aca="true" t="shared" si="0" ref="O6:O18">SUM(K6:N6)</f>
        <v>25</v>
      </c>
    </row>
    <row r="7" spans="2:15" s="20" customFormat="1" ht="22.5" customHeight="1">
      <c r="B7" s="51" t="s">
        <v>70</v>
      </c>
      <c r="C7" s="255">
        <v>12</v>
      </c>
      <c r="D7" s="255">
        <v>16</v>
      </c>
      <c r="E7" s="256">
        <v>38</v>
      </c>
      <c r="F7" s="255">
        <v>43</v>
      </c>
      <c r="G7" s="255">
        <v>47</v>
      </c>
      <c r="H7" s="257">
        <v>54</v>
      </c>
      <c r="I7" s="257">
        <v>51</v>
      </c>
      <c r="J7" s="257">
        <v>78</v>
      </c>
      <c r="K7" s="258">
        <v>36</v>
      </c>
      <c r="L7" s="259">
        <v>30</v>
      </c>
      <c r="M7" s="260">
        <v>6</v>
      </c>
      <c r="N7" s="253">
        <v>2</v>
      </c>
      <c r="O7" s="254">
        <f t="shared" si="0"/>
        <v>74</v>
      </c>
    </row>
    <row r="8" spans="2:15" s="20" customFormat="1" ht="22.5" customHeight="1">
      <c r="B8" s="51" t="s">
        <v>71</v>
      </c>
      <c r="C8" s="255">
        <v>15</v>
      </c>
      <c r="D8" s="255">
        <v>15</v>
      </c>
      <c r="E8" s="256">
        <v>26</v>
      </c>
      <c r="F8" s="255">
        <v>39</v>
      </c>
      <c r="G8" s="255">
        <v>34</v>
      </c>
      <c r="H8" s="257">
        <v>52</v>
      </c>
      <c r="I8" s="257">
        <v>58</v>
      </c>
      <c r="J8" s="257">
        <v>52</v>
      </c>
      <c r="K8" s="258">
        <v>11</v>
      </c>
      <c r="L8" s="259">
        <v>37</v>
      </c>
      <c r="M8" s="260">
        <v>2</v>
      </c>
      <c r="N8" s="253">
        <v>0</v>
      </c>
      <c r="O8" s="254">
        <f t="shared" si="0"/>
        <v>50</v>
      </c>
    </row>
    <row r="9" spans="2:15" s="20" customFormat="1" ht="22.5" customHeight="1">
      <c r="B9" s="51" t="s">
        <v>72</v>
      </c>
      <c r="C9" s="255">
        <v>32</v>
      </c>
      <c r="D9" s="255">
        <v>34</v>
      </c>
      <c r="E9" s="256">
        <v>69</v>
      </c>
      <c r="F9" s="255">
        <v>89</v>
      </c>
      <c r="G9" s="255">
        <v>95</v>
      </c>
      <c r="H9" s="257">
        <v>99</v>
      </c>
      <c r="I9" s="257">
        <v>120</v>
      </c>
      <c r="J9" s="257">
        <v>118</v>
      </c>
      <c r="K9" s="258">
        <v>33</v>
      </c>
      <c r="L9" s="259">
        <v>101</v>
      </c>
      <c r="M9" s="260">
        <v>9</v>
      </c>
      <c r="N9" s="253">
        <v>1</v>
      </c>
      <c r="O9" s="254">
        <f t="shared" si="0"/>
        <v>144</v>
      </c>
    </row>
    <row r="10" spans="2:15" s="20" customFormat="1" ht="22.5" customHeight="1">
      <c r="B10" s="51" t="s">
        <v>73</v>
      </c>
      <c r="C10" s="255">
        <v>16</v>
      </c>
      <c r="D10" s="255">
        <v>20</v>
      </c>
      <c r="E10" s="256">
        <v>47</v>
      </c>
      <c r="F10" s="255">
        <v>43</v>
      </c>
      <c r="G10" s="255">
        <v>41</v>
      </c>
      <c r="H10" s="257">
        <v>47</v>
      </c>
      <c r="I10" s="257">
        <v>57</v>
      </c>
      <c r="J10" s="257">
        <v>66</v>
      </c>
      <c r="K10" s="258">
        <v>19</v>
      </c>
      <c r="L10" s="259">
        <v>50</v>
      </c>
      <c r="M10" s="260">
        <v>5</v>
      </c>
      <c r="N10" s="253">
        <v>0</v>
      </c>
      <c r="O10" s="254">
        <f t="shared" si="0"/>
        <v>74</v>
      </c>
    </row>
    <row r="11" spans="2:15" s="20" customFormat="1" ht="22.5" customHeight="1">
      <c r="B11" s="51" t="s">
        <v>74</v>
      </c>
      <c r="C11" s="255">
        <v>4</v>
      </c>
      <c r="D11" s="255">
        <v>5</v>
      </c>
      <c r="E11" s="256">
        <v>12</v>
      </c>
      <c r="F11" s="255">
        <v>16</v>
      </c>
      <c r="G11" s="255">
        <v>18</v>
      </c>
      <c r="H11" s="257">
        <v>15</v>
      </c>
      <c r="I11" s="257">
        <v>15</v>
      </c>
      <c r="J11" s="257">
        <v>20</v>
      </c>
      <c r="K11" s="258">
        <v>7</v>
      </c>
      <c r="L11" s="259">
        <v>9</v>
      </c>
      <c r="M11" s="260">
        <v>1</v>
      </c>
      <c r="N11" s="253">
        <v>0</v>
      </c>
      <c r="O11" s="254">
        <f t="shared" si="0"/>
        <v>17</v>
      </c>
    </row>
    <row r="12" spans="2:15" s="20" customFormat="1" ht="22.5" customHeight="1">
      <c r="B12" s="51" t="s">
        <v>16</v>
      </c>
      <c r="C12" s="255">
        <v>58</v>
      </c>
      <c r="D12" s="255">
        <v>65</v>
      </c>
      <c r="E12" s="256">
        <v>120</v>
      </c>
      <c r="F12" s="255">
        <v>164</v>
      </c>
      <c r="G12" s="255">
        <v>169</v>
      </c>
      <c r="H12" s="257">
        <v>147</v>
      </c>
      <c r="I12" s="257">
        <v>238</v>
      </c>
      <c r="J12" s="257">
        <v>250</v>
      </c>
      <c r="K12" s="258">
        <v>58</v>
      </c>
      <c r="L12" s="259">
        <v>206</v>
      </c>
      <c r="M12" s="260">
        <v>30</v>
      </c>
      <c r="N12" s="253">
        <v>2</v>
      </c>
      <c r="O12" s="254">
        <f t="shared" si="0"/>
        <v>296</v>
      </c>
    </row>
    <row r="13" spans="2:15" s="20" customFormat="1" ht="22.5" customHeight="1">
      <c r="B13" s="52" t="s">
        <v>75</v>
      </c>
      <c r="C13" s="261">
        <v>16</v>
      </c>
      <c r="D13" s="261">
        <v>13</v>
      </c>
      <c r="E13" s="262">
        <v>13</v>
      </c>
      <c r="F13" s="261">
        <v>22</v>
      </c>
      <c r="G13" s="261">
        <v>35</v>
      </c>
      <c r="H13" s="263">
        <v>33</v>
      </c>
      <c r="I13" s="263">
        <v>51</v>
      </c>
      <c r="J13" s="263">
        <v>66</v>
      </c>
      <c r="K13" s="258">
        <v>13</v>
      </c>
      <c r="L13" s="259">
        <v>51</v>
      </c>
      <c r="M13" s="260">
        <v>5</v>
      </c>
      <c r="N13" s="253">
        <v>0</v>
      </c>
      <c r="O13" s="254">
        <f t="shared" si="0"/>
        <v>69</v>
      </c>
    </row>
    <row r="14" spans="2:15" s="20" customFormat="1" ht="22.5" customHeight="1">
      <c r="B14" s="52" t="s">
        <v>76</v>
      </c>
      <c r="C14" s="261">
        <v>24</v>
      </c>
      <c r="D14" s="261">
        <v>34</v>
      </c>
      <c r="E14" s="262">
        <v>63</v>
      </c>
      <c r="F14" s="261">
        <v>61</v>
      </c>
      <c r="G14" s="261">
        <v>69</v>
      </c>
      <c r="H14" s="263">
        <v>105</v>
      </c>
      <c r="I14" s="263">
        <v>136</v>
      </c>
      <c r="J14" s="263">
        <v>122</v>
      </c>
      <c r="K14" s="258">
        <v>43</v>
      </c>
      <c r="L14" s="259">
        <v>84</v>
      </c>
      <c r="M14" s="260">
        <v>7</v>
      </c>
      <c r="N14" s="253">
        <v>2</v>
      </c>
      <c r="O14" s="254">
        <f t="shared" si="0"/>
        <v>136</v>
      </c>
    </row>
    <row r="15" spans="2:15" s="20" customFormat="1" ht="22.5" customHeight="1">
      <c r="B15" s="52" t="s">
        <v>77</v>
      </c>
      <c r="C15" s="261">
        <v>7</v>
      </c>
      <c r="D15" s="261">
        <v>6</v>
      </c>
      <c r="E15" s="262">
        <v>12</v>
      </c>
      <c r="F15" s="261">
        <v>11</v>
      </c>
      <c r="G15" s="261">
        <v>18</v>
      </c>
      <c r="H15" s="263">
        <v>9</v>
      </c>
      <c r="I15" s="263">
        <v>7</v>
      </c>
      <c r="J15" s="263">
        <v>8</v>
      </c>
      <c r="K15" s="258">
        <v>6</v>
      </c>
      <c r="L15" s="259">
        <v>12</v>
      </c>
      <c r="M15" s="260">
        <v>0</v>
      </c>
      <c r="N15" s="253">
        <v>0</v>
      </c>
      <c r="O15" s="254">
        <f t="shared" si="0"/>
        <v>18</v>
      </c>
    </row>
    <row r="16" spans="2:15" s="20" customFormat="1" ht="22.5" customHeight="1">
      <c r="B16" s="52" t="s">
        <v>78</v>
      </c>
      <c r="C16" s="261">
        <v>2</v>
      </c>
      <c r="D16" s="261">
        <v>1</v>
      </c>
      <c r="E16" s="262">
        <v>8</v>
      </c>
      <c r="F16" s="261">
        <v>5</v>
      </c>
      <c r="G16" s="261">
        <v>14</v>
      </c>
      <c r="H16" s="263">
        <v>8</v>
      </c>
      <c r="I16" s="263">
        <v>10</v>
      </c>
      <c r="J16" s="263">
        <v>8</v>
      </c>
      <c r="K16" s="258">
        <v>6</v>
      </c>
      <c r="L16" s="259">
        <v>10</v>
      </c>
      <c r="M16" s="260">
        <v>1</v>
      </c>
      <c r="N16" s="253">
        <v>0</v>
      </c>
      <c r="O16" s="254">
        <f t="shared" si="0"/>
        <v>17</v>
      </c>
    </row>
    <row r="17" spans="2:15" s="20" customFormat="1" ht="22.5" customHeight="1">
      <c r="B17" s="52" t="s">
        <v>79</v>
      </c>
      <c r="C17" s="261">
        <v>11</v>
      </c>
      <c r="D17" s="261">
        <v>14</v>
      </c>
      <c r="E17" s="262">
        <v>18</v>
      </c>
      <c r="F17" s="261">
        <v>14</v>
      </c>
      <c r="G17" s="261">
        <v>15</v>
      </c>
      <c r="H17" s="263">
        <v>24</v>
      </c>
      <c r="I17" s="263">
        <v>24</v>
      </c>
      <c r="J17" s="263">
        <v>41</v>
      </c>
      <c r="K17" s="258">
        <v>5</v>
      </c>
      <c r="L17" s="259">
        <v>30</v>
      </c>
      <c r="M17" s="260">
        <v>3</v>
      </c>
      <c r="N17" s="253">
        <v>0</v>
      </c>
      <c r="O17" s="254">
        <f t="shared" si="0"/>
        <v>38</v>
      </c>
    </row>
    <row r="18" spans="2:15" s="20" customFormat="1" ht="22.5" customHeight="1" thickBot="1">
      <c r="B18" s="53" t="s">
        <v>80</v>
      </c>
      <c r="C18" s="264">
        <v>6</v>
      </c>
      <c r="D18" s="264">
        <v>8</v>
      </c>
      <c r="E18" s="265">
        <v>8</v>
      </c>
      <c r="F18" s="264">
        <v>15</v>
      </c>
      <c r="G18" s="264">
        <v>18</v>
      </c>
      <c r="H18" s="266">
        <v>21</v>
      </c>
      <c r="I18" s="266">
        <v>23</v>
      </c>
      <c r="J18" s="266">
        <v>28</v>
      </c>
      <c r="K18" s="267">
        <v>2</v>
      </c>
      <c r="L18" s="268">
        <v>24</v>
      </c>
      <c r="M18" s="269">
        <v>5</v>
      </c>
      <c r="N18" s="270">
        <v>0</v>
      </c>
      <c r="O18" s="254">
        <f t="shared" si="0"/>
        <v>31</v>
      </c>
    </row>
    <row r="19" spans="2:15" s="20" customFormat="1" ht="30" customHeight="1" thickBot="1" thickTop="1">
      <c r="B19" s="54" t="s">
        <v>146</v>
      </c>
      <c r="C19" s="271">
        <f>SUM(C6:C18)</f>
        <v>214</v>
      </c>
      <c r="D19" s="272">
        <f aca="true" t="shared" si="1" ref="D19:I19">SUM(D6:D18)</f>
        <v>244</v>
      </c>
      <c r="E19" s="273">
        <f t="shared" si="1"/>
        <v>459</v>
      </c>
      <c r="F19" s="272">
        <f t="shared" si="1"/>
        <v>539</v>
      </c>
      <c r="G19" s="273">
        <f t="shared" si="1"/>
        <v>587</v>
      </c>
      <c r="H19" s="272">
        <f t="shared" si="1"/>
        <v>631</v>
      </c>
      <c r="I19" s="272">
        <f t="shared" si="1"/>
        <v>808</v>
      </c>
      <c r="J19" s="272">
        <v>881</v>
      </c>
      <c r="K19" s="274">
        <f>SUM(K6:K18)</f>
        <v>247</v>
      </c>
      <c r="L19" s="275">
        <f>SUM(L6:L18)</f>
        <v>656</v>
      </c>
      <c r="M19" s="275">
        <f>SUM(M6:M18)</f>
        <v>77</v>
      </c>
      <c r="N19" s="275">
        <f>SUM(N6:N18)</f>
        <v>9</v>
      </c>
      <c r="O19" s="276">
        <f>SUM(O6:O18)</f>
        <v>989</v>
      </c>
    </row>
    <row r="20" spans="2:15" s="20" customFormat="1" ht="20.25" customHeight="1" thickBot="1">
      <c r="B20" s="55" t="s">
        <v>147</v>
      </c>
      <c r="C20" s="277">
        <v>158</v>
      </c>
      <c r="D20" s="278">
        <v>177</v>
      </c>
      <c r="E20" s="279">
        <v>294</v>
      </c>
      <c r="F20" s="278">
        <v>405</v>
      </c>
      <c r="G20" s="279">
        <v>392</v>
      </c>
      <c r="H20" s="278">
        <v>467</v>
      </c>
      <c r="I20" s="277">
        <v>580</v>
      </c>
      <c r="J20" s="277">
        <v>623</v>
      </c>
      <c r="K20" s="680"/>
      <c r="L20" s="681"/>
      <c r="M20" s="681"/>
      <c r="N20" s="682"/>
      <c r="O20" s="280">
        <v>812</v>
      </c>
    </row>
    <row r="21" spans="1:15" s="20" customFormat="1" ht="30" customHeight="1" thickBot="1" thickTop="1">
      <c r="A21" s="37"/>
      <c r="B21" s="54" t="s">
        <v>148</v>
      </c>
      <c r="C21" s="281">
        <f aca="true" t="shared" si="2" ref="C21:J21">+C19+C20</f>
        <v>372</v>
      </c>
      <c r="D21" s="282">
        <f t="shared" si="2"/>
        <v>421</v>
      </c>
      <c r="E21" s="283">
        <f t="shared" si="2"/>
        <v>753</v>
      </c>
      <c r="F21" s="282">
        <f t="shared" si="2"/>
        <v>944</v>
      </c>
      <c r="G21" s="283">
        <f t="shared" si="2"/>
        <v>979</v>
      </c>
      <c r="H21" s="285">
        <f t="shared" si="2"/>
        <v>1098</v>
      </c>
      <c r="I21" s="286">
        <f t="shared" si="2"/>
        <v>1388</v>
      </c>
      <c r="J21" s="286">
        <f t="shared" si="2"/>
        <v>1504</v>
      </c>
      <c r="K21" s="672"/>
      <c r="L21" s="673"/>
      <c r="M21" s="673"/>
      <c r="N21" s="674"/>
      <c r="O21" s="284">
        <f>O19+O20</f>
        <v>1801</v>
      </c>
    </row>
  </sheetData>
  <sheetProtection/>
  <mergeCells count="14">
    <mergeCell ref="A1:D1"/>
    <mergeCell ref="B4:B5"/>
    <mergeCell ref="F4:F5"/>
    <mergeCell ref="G4:G5"/>
    <mergeCell ref="D4:D5"/>
    <mergeCell ref="E4:E5"/>
    <mergeCell ref="K21:N21"/>
    <mergeCell ref="B2:O2"/>
    <mergeCell ref="H4:H5"/>
    <mergeCell ref="K4:O4"/>
    <mergeCell ref="K20:N20"/>
    <mergeCell ref="C4:C5"/>
    <mergeCell ref="I4:I5"/>
    <mergeCell ref="J4:J5"/>
  </mergeCells>
  <printOptions horizontalCentered="1"/>
  <pageMargins left="0.5905511811023623" right="0.5905511811023623" top="0.5905511811023623" bottom="0.5905511811023623" header="0.3937007874015748" footer="0.3937007874015748"/>
  <pageSetup horizontalDpi="600" verticalDpi="600" orientation="portrait" paperSize="9" r:id="rId1"/>
  <headerFooter alignWithMargins="0">
    <oddFooter>&amp;C&amp;"ＭＳ Ｐ明朝,標準"&amp;10&amp;A</oddFooter>
  </headerFooter>
</worksheet>
</file>

<file path=xl/worksheets/sheet15.xml><?xml version="1.0" encoding="utf-8"?>
<worksheet xmlns="http://schemas.openxmlformats.org/spreadsheetml/2006/main" xmlns:r="http://schemas.openxmlformats.org/officeDocument/2006/relationships">
  <sheetPr>
    <tabColor rgb="FFFFC000"/>
  </sheetPr>
  <dimension ref="A1:AJ48"/>
  <sheetViews>
    <sheetView view="pageBreakPreview" zoomScaleSheetLayoutView="100" workbookViewId="0" topLeftCell="A37">
      <selection activeCell="V42" sqref="V42"/>
    </sheetView>
  </sheetViews>
  <sheetFormatPr defaultColWidth="9.00390625" defaultRowHeight="13.5"/>
  <cols>
    <col min="1" max="1" width="2.25390625" style="131" customWidth="1"/>
    <col min="2" max="2" width="2.625" style="131" bestFit="1" customWidth="1"/>
    <col min="3" max="4" width="5.125" style="131" customWidth="1"/>
    <col min="5" max="13" width="8.375" style="131" customWidth="1"/>
    <col min="14" max="14" width="4.625" style="40" customWidth="1"/>
    <col min="15" max="23" width="2.125" style="40" customWidth="1"/>
    <col min="24" max="24" width="3.00390625" style="40" customWidth="1"/>
    <col min="25" max="36" width="2.125" style="40" customWidth="1"/>
    <col min="37" max="16384" width="9.00390625" style="40" customWidth="1"/>
  </cols>
  <sheetData>
    <row r="1" spans="1:10" s="3" customFormat="1" ht="24.75" customHeight="1">
      <c r="A1" s="450" t="s">
        <v>335</v>
      </c>
      <c r="B1" s="450"/>
      <c r="C1" s="450"/>
      <c r="D1" s="450"/>
      <c r="E1" s="450"/>
      <c r="F1" s="450"/>
      <c r="G1" s="450"/>
      <c r="H1" s="450"/>
      <c r="I1" s="450"/>
      <c r="J1" s="450"/>
    </row>
    <row r="2" spans="1:13" s="9" customFormat="1" ht="21" customHeight="1">
      <c r="A2" s="608" t="s">
        <v>334</v>
      </c>
      <c r="B2" s="608"/>
      <c r="C2" s="608"/>
      <c r="D2" s="608"/>
      <c r="E2" s="608"/>
      <c r="F2" s="608"/>
      <c r="G2" s="608"/>
      <c r="H2" s="608"/>
      <c r="I2" s="608"/>
      <c r="J2" s="608"/>
      <c r="K2" s="608"/>
      <c r="L2" s="608"/>
      <c r="M2" s="608"/>
    </row>
    <row r="3" spans="1:36" s="5" customFormat="1" ht="18" customHeight="1">
      <c r="A3" s="451" t="s">
        <v>339</v>
      </c>
      <c r="B3" s="451"/>
      <c r="C3" s="451"/>
      <c r="D3" s="451"/>
      <c r="E3" s="451"/>
      <c r="F3" s="451"/>
      <c r="G3" s="451"/>
      <c r="H3" s="451"/>
      <c r="I3" s="451"/>
      <c r="J3" s="451"/>
      <c r="K3" s="451"/>
      <c r="L3" s="451"/>
      <c r="M3" s="451"/>
      <c r="N3" s="36"/>
      <c r="O3" s="36"/>
      <c r="P3" s="36"/>
      <c r="Q3" s="36"/>
      <c r="R3" s="36"/>
      <c r="S3" s="36"/>
      <c r="T3" s="36"/>
      <c r="U3" s="36"/>
      <c r="V3" s="36"/>
      <c r="W3" s="36"/>
      <c r="X3" s="36"/>
      <c r="Y3" s="36"/>
      <c r="Z3" s="36"/>
      <c r="AA3" s="36"/>
      <c r="AB3" s="36"/>
      <c r="AC3" s="36"/>
      <c r="AD3" s="36"/>
      <c r="AE3" s="36"/>
      <c r="AF3" s="36"/>
      <c r="AG3" s="36"/>
      <c r="AH3" s="36"/>
      <c r="AI3" s="36"/>
      <c r="AJ3" s="36"/>
    </row>
    <row r="4" spans="1:36" s="5" customFormat="1" ht="18" customHeight="1">
      <c r="A4" s="451"/>
      <c r="B4" s="451"/>
      <c r="C4" s="451"/>
      <c r="D4" s="451"/>
      <c r="E4" s="451"/>
      <c r="F4" s="451"/>
      <c r="G4" s="451"/>
      <c r="H4" s="451"/>
      <c r="I4" s="451"/>
      <c r="J4" s="451"/>
      <c r="K4" s="451"/>
      <c r="L4" s="451"/>
      <c r="M4" s="451"/>
      <c r="N4" s="36"/>
      <c r="O4" s="36"/>
      <c r="P4" s="36"/>
      <c r="Q4" s="36"/>
      <c r="R4" s="36"/>
      <c r="S4" s="36"/>
      <c r="T4" s="36"/>
      <c r="U4" s="36"/>
      <c r="V4" s="36"/>
      <c r="W4" s="36"/>
      <c r="X4" s="36"/>
      <c r="Y4" s="36"/>
      <c r="Z4" s="36"/>
      <c r="AA4" s="36"/>
      <c r="AB4" s="36"/>
      <c r="AC4" s="36"/>
      <c r="AD4" s="36"/>
      <c r="AE4" s="36"/>
      <c r="AF4" s="36"/>
      <c r="AG4" s="36"/>
      <c r="AH4" s="36"/>
      <c r="AI4" s="36"/>
      <c r="AJ4" s="36"/>
    </row>
    <row r="5" spans="1:36" s="5" customFormat="1" ht="12">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row>
    <row r="6" spans="1:36" s="9" customFormat="1" ht="14.25">
      <c r="A6" s="493" t="s">
        <v>363</v>
      </c>
      <c r="B6" s="493"/>
      <c r="C6" s="493"/>
      <c r="D6" s="493"/>
      <c r="E6" s="493"/>
      <c r="F6" s="493"/>
      <c r="G6" s="493"/>
      <c r="H6" s="493"/>
      <c r="I6" s="493"/>
      <c r="J6" s="493"/>
      <c r="K6" s="493"/>
      <c r="L6" s="493"/>
      <c r="M6" s="493"/>
      <c r="AB6" s="595"/>
      <c r="AC6" s="595"/>
      <c r="AD6" s="595"/>
      <c r="AE6" s="595"/>
      <c r="AF6" s="595"/>
      <c r="AG6" s="595"/>
      <c r="AH6" s="595"/>
      <c r="AI6" s="595"/>
      <c r="AJ6" s="595"/>
    </row>
    <row r="7" spans="1:12" ht="24" customHeight="1">
      <c r="A7" s="130"/>
      <c r="B7" s="596" t="s">
        <v>128</v>
      </c>
      <c r="C7" s="597"/>
      <c r="D7" s="598"/>
      <c r="E7" s="602" t="s">
        <v>324</v>
      </c>
      <c r="F7" s="603"/>
      <c r="G7" s="604" t="s">
        <v>325</v>
      </c>
      <c r="H7" s="605"/>
      <c r="I7" s="602" t="s">
        <v>326</v>
      </c>
      <c r="J7" s="605"/>
      <c r="K7" s="602" t="s">
        <v>337</v>
      </c>
      <c r="L7" s="605"/>
    </row>
    <row r="8" spans="2:12" ht="15" customHeight="1">
      <c r="B8" s="599"/>
      <c r="C8" s="600"/>
      <c r="D8" s="601"/>
      <c r="E8" s="606" t="s">
        <v>130</v>
      </c>
      <c r="F8" s="611" t="s">
        <v>131</v>
      </c>
      <c r="G8" s="613" t="s">
        <v>130</v>
      </c>
      <c r="H8" s="606" t="s">
        <v>131</v>
      </c>
      <c r="I8" s="606" t="s">
        <v>130</v>
      </c>
      <c r="J8" s="606" t="s">
        <v>131</v>
      </c>
      <c r="K8" s="606" t="s">
        <v>130</v>
      </c>
      <c r="L8" s="606" t="s">
        <v>131</v>
      </c>
    </row>
    <row r="9" spans="2:12" ht="15" customHeight="1">
      <c r="B9" s="618" t="s">
        <v>132</v>
      </c>
      <c r="C9" s="619"/>
      <c r="D9" s="620"/>
      <c r="E9" s="607"/>
      <c r="F9" s="612"/>
      <c r="G9" s="614"/>
      <c r="H9" s="607"/>
      <c r="I9" s="607"/>
      <c r="J9" s="607"/>
      <c r="K9" s="607"/>
      <c r="L9" s="607"/>
    </row>
    <row r="10" spans="2:12" ht="18" customHeight="1">
      <c r="B10" s="621" t="s">
        <v>133</v>
      </c>
      <c r="C10" s="609" t="s">
        <v>69</v>
      </c>
      <c r="D10" s="610"/>
      <c r="E10" s="132">
        <v>3</v>
      </c>
      <c r="F10" s="133">
        <v>3</v>
      </c>
      <c r="G10" s="134"/>
      <c r="H10" s="132"/>
      <c r="I10" s="132">
        <v>3</v>
      </c>
      <c r="J10" s="132">
        <v>3</v>
      </c>
      <c r="K10" s="624"/>
      <c r="L10" s="625"/>
    </row>
    <row r="11" spans="2:12" ht="18" customHeight="1">
      <c r="B11" s="622"/>
      <c r="C11" s="609" t="s">
        <v>70</v>
      </c>
      <c r="D11" s="610"/>
      <c r="E11" s="132">
        <v>3</v>
      </c>
      <c r="F11" s="133">
        <v>7</v>
      </c>
      <c r="G11" s="134">
        <v>1</v>
      </c>
      <c r="H11" s="132">
        <v>1</v>
      </c>
      <c r="I11" s="132">
        <v>3</v>
      </c>
      <c r="J11" s="132">
        <v>6</v>
      </c>
      <c r="K11" s="626"/>
      <c r="L11" s="627"/>
    </row>
    <row r="12" spans="2:12" ht="18" customHeight="1">
      <c r="B12" s="622"/>
      <c r="C12" s="609" t="s">
        <v>71</v>
      </c>
      <c r="D12" s="610"/>
      <c r="E12" s="132">
        <v>3</v>
      </c>
      <c r="F12" s="133">
        <v>11</v>
      </c>
      <c r="G12" s="134">
        <v>1</v>
      </c>
      <c r="H12" s="132">
        <v>2</v>
      </c>
      <c r="I12" s="132">
        <v>3</v>
      </c>
      <c r="J12" s="132">
        <v>9</v>
      </c>
      <c r="K12" s="626"/>
      <c r="L12" s="627"/>
    </row>
    <row r="13" spans="2:12" ht="18" customHeight="1">
      <c r="B13" s="622"/>
      <c r="C13" s="609" t="s">
        <v>72</v>
      </c>
      <c r="D13" s="610"/>
      <c r="E13" s="132">
        <v>1</v>
      </c>
      <c r="F13" s="133">
        <v>1</v>
      </c>
      <c r="G13" s="134"/>
      <c r="H13" s="132"/>
      <c r="I13" s="132">
        <v>1</v>
      </c>
      <c r="J13" s="132">
        <v>1</v>
      </c>
      <c r="K13" s="626"/>
      <c r="L13" s="627"/>
    </row>
    <row r="14" spans="2:12" ht="18" customHeight="1">
      <c r="B14" s="622"/>
      <c r="C14" s="609" t="s">
        <v>73</v>
      </c>
      <c r="D14" s="610"/>
      <c r="E14" s="132">
        <v>4</v>
      </c>
      <c r="F14" s="133">
        <v>4</v>
      </c>
      <c r="G14" s="134">
        <v>2</v>
      </c>
      <c r="H14" s="132">
        <v>2</v>
      </c>
      <c r="I14" s="132">
        <v>2</v>
      </c>
      <c r="J14" s="132">
        <v>2</v>
      </c>
      <c r="K14" s="626"/>
      <c r="L14" s="627"/>
    </row>
    <row r="15" spans="2:12" ht="18" customHeight="1">
      <c r="B15" s="622"/>
      <c r="C15" s="609" t="s">
        <v>74</v>
      </c>
      <c r="D15" s="610"/>
      <c r="E15" s="132">
        <v>0</v>
      </c>
      <c r="F15" s="133">
        <v>0</v>
      </c>
      <c r="G15" s="134">
        <v>0</v>
      </c>
      <c r="H15" s="132">
        <v>0</v>
      </c>
      <c r="I15" s="132">
        <v>0</v>
      </c>
      <c r="J15" s="132">
        <v>0</v>
      </c>
      <c r="K15" s="626"/>
      <c r="L15" s="627"/>
    </row>
    <row r="16" spans="2:12" ht="18" customHeight="1">
      <c r="B16" s="622"/>
      <c r="C16" s="609" t="s">
        <v>16</v>
      </c>
      <c r="D16" s="610"/>
      <c r="E16" s="132">
        <v>6</v>
      </c>
      <c r="F16" s="133">
        <v>8</v>
      </c>
      <c r="G16" s="134">
        <v>3</v>
      </c>
      <c r="H16" s="132">
        <v>3</v>
      </c>
      <c r="I16" s="132">
        <v>4</v>
      </c>
      <c r="J16" s="132">
        <v>5</v>
      </c>
      <c r="K16" s="626"/>
      <c r="L16" s="627"/>
    </row>
    <row r="17" spans="2:12" ht="18" customHeight="1">
      <c r="B17" s="622"/>
      <c r="C17" s="609" t="s">
        <v>75</v>
      </c>
      <c r="D17" s="610"/>
      <c r="E17" s="132">
        <v>2</v>
      </c>
      <c r="F17" s="133">
        <v>2</v>
      </c>
      <c r="G17" s="134">
        <v>1</v>
      </c>
      <c r="H17" s="132">
        <v>1</v>
      </c>
      <c r="I17" s="132">
        <v>1</v>
      </c>
      <c r="J17" s="132">
        <v>1</v>
      </c>
      <c r="K17" s="626"/>
      <c r="L17" s="627"/>
    </row>
    <row r="18" spans="2:12" ht="18" customHeight="1">
      <c r="B18" s="622"/>
      <c r="C18" s="609" t="s">
        <v>76</v>
      </c>
      <c r="D18" s="610"/>
      <c r="E18" s="132">
        <v>1</v>
      </c>
      <c r="F18" s="133">
        <v>7</v>
      </c>
      <c r="G18" s="134">
        <v>0</v>
      </c>
      <c r="H18" s="132">
        <v>0</v>
      </c>
      <c r="I18" s="132">
        <v>1</v>
      </c>
      <c r="J18" s="132">
        <v>7</v>
      </c>
      <c r="K18" s="626"/>
      <c r="L18" s="627"/>
    </row>
    <row r="19" spans="2:12" ht="18" customHeight="1">
      <c r="B19" s="622"/>
      <c r="C19" s="609" t="s">
        <v>77</v>
      </c>
      <c r="D19" s="610"/>
      <c r="E19" s="132">
        <v>2</v>
      </c>
      <c r="F19" s="133">
        <v>5</v>
      </c>
      <c r="G19" s="134"/>
      <c r="H19" s="132"/>
      <c r="I19" s="132">
        <v>2</v>
      </c>
      <c r="J19" s="132">
        <v>5</v>
      </c>
      <c r="K19" s="626"/>
      <c r="L19" s="627"/>
    </row>
    <row r="20" spans="2:12" ht="18" customHeight="1">
      <c r="B20" s="622"/>
      <c r="C20" s="609" t="s">
        <v>78</v>
      </c>
      <c r="D20" s="610"/>
      <c r="E20" s="132">
        <v>2</v>
      </c>
      <c r="F20" s="133">
        <v>2</v>
      </c>
      <c r="G20" s="134">
        <v>2</v>
      </c>
      <c r="H20" s="132">
        <v>2</v>
      </c>
      <c r="I20" s="132"/>
      <c r="J20" s="132"/>
      <c r="K20" s="626"/>
      <c r="L20" s="627"/>
    </row>
    <row r="21" spans="2:12" ht="18" customHeight="1">
      <c r="B21" s="622"/>
      <c r="C21" s="609" t="s">
        <v>79</v>
      </c>
      <c r="D21" s="610"/>
      <c r="E21" s="135">
        <v>5</v>
      </c>
      <c r="F21" s="136">
        <v>5</v>
      </c>
      <c r="G21" s="137"/>
      <c r="H21" s="135"/>
      <c r="I21" s="135">
        <v>5</v>
      </c>
      <c r="J21" s="135">
        <v>5</v>
      </c>
      <c r="K21" s="626"/>
      <c r="L21" s="627"/>
    </row>
    <row r="22" spans="2:12" ht="18" customHeight="1">
      <c r="B22" s="623"/>
      <c r="C22" s="609" t="s">
        <v>80</v>
      </c>
      <c r="D22" s="610"/>
      <c r="E22" s="132">
        <v>17</v>
      </c>
      <c r="F22" s="133">
        <v>42</v>
      </c>
      <c r="G22" s="134">
        <v>11</v>
      </c>
      <c r="H22" s="132">
        <v>12</v>
      </c>
      <c r="I22" s="132">
        <v>20</v>
      </c>
      <c r="J22" s="132">
        <v>30</v>
      </c>
      <c r="K22" s="626"/>
      <c r="L22" s="627"/>
    </row>
    <row r="23" spans="2:12" ht="18" customHeight="1">
      <c r="B23" s="639" t="s">
        <v>338</v>
      </c>
      <c r="C23" s="640"/>
      <c r="D23" s="689"/>
      <c r="E23" s="132">
        <v>14</v>
      </c>
      <c r="F23" s="133">
        <v>21</v>
      </c>
      <c r="G23" s="134">
        <v>0</v>
      </c>
      <c r="H23" s="132">
        <v>0</v>
      </c>
      <c r="I23" s="132">
        <v>14</v>
      </c>
      <c r="J23" s="132">
        <v>21</v>
      </c>
      <c r="K23" s="626"/>
      <c r="L23" s="627"/>
    </row>
    <row r="24" spans="2:12" ht="18" customHeight="1" thickBot="1">
      <c r="B24" s="615" t="s">
        <v>134</v>
      </c>
      <c r="C24" s="616"/>
      <c r="D24" s="617"/>
      <c r="E24" s="138">
        <f aca="true" t="shared" si="0" ref="E24:J24">SUM(E10:E23)</f>
        <v>63</v>
      </c>
      <c r="F24" s="139">
        <f t="shared" si="0"/>
        <v>118</v>
      </c>
      <c r="G24" s="140">
        <f t="shared" si="0"/>
        <v>21</v>
      </c>
      <c r="H24" s="138">
        <f t="shared" si="0"/>
        <v>23</v>
      </c>
      <c r="I24" s="138">
        <f t="shared" si="0"/>
        <v>59</v>
      </c>
      <c r="J24" s="138">
        <f t="shared" si="0"/>
        <v>95</v>
      </c>
      <c r="K24" s="628"/>
      <c r="L24" s="629"/>
    </row>
    <row r="25" spans="2:12" ht="18" customHeight="1" thickBot="1" thickTop="1">
      <c r="B25" s="666" t="s">
        <v>135</v>
      </c>
      <c r="C25" s="667"/>
      <c r="D25" s="668"/>
      <c r="E25" s="141">
        <v>3</v>
      </c>
      <c r="F25" s="142">
        <v>12</v>
      </c>
      <c r="G25" s="143"/>
      <c r="H25" s="141"/>
      <c r="I25" s="141">
        <v>2</v>
      </c>
      <c r="J25" s="141">
        <v>6</v>
      </c>
      <c r="K25" s="159">
        <v>2</v>
      </c>
      <c r="L25" s="159">
        <v>6</v>
      </c>
    </row>
    <row r="26" spans="2:14" ht="18" customHeight="1" thickTop="1">
      <c r="B26" s="633" t="s">
        <v>136</v>
      </c>
      <c r="C26" s="634"/>
      <c r="D26" s="635"/>
      <c r="E26" s="144">
        <f aca="true" t="shared" si="1" ref="E26:L26">SUM(E24,E25)</f>
        <v>66</v>
      </c>
      <c r="F26" s="145">
        <f t="shared" si="1"/>
        <v>130</v>
      </c>
      <c r="G26" s="167">
        <f t="shared" si="1"/>
        <v>21</v>
      </c>
      <c r="H26" s="144">
        <f t="shared" si="1"/>
        <v>23</v>
      </c>
      <c r="I26" s="144">
        <f t="shared" si="1"/>
        <v>61</v>
      </c>
      <c r="J26" s="144">
        <f t="shared" si="1"/>
        <v>101</v>
      </c>
      <c r="K26" s="146">
        <f t="shared" si="1"/>
        <v>2</v>
      </c>
      <c r="L26" s="146">
        <f t="shared" si="1"/>
        <v>6</v>
      </c>
      <c r="N26" s="41"/>
    </row>
    <row r="28" spans="1:30" s="9" customFormat="1" ht="14.25">
      <c r="A28" s="493" t="s">
        <v>447</v>
      </c>
      <c r="B28" s="493"/>
      <c r="C28" s="493"/>
      <c r="D28" s="493"/>
      <c r="E28" s="493"/>
      <c r="F28" s="493"/>
      <c r="G28" s="493"/>
      <c r="H28" s="493"/>
      <c r="I28" s="493"/>
      <c r="J28" s="493"/>
      <c r="K28" s="493"/>
      <c r="L28" s="493"/>
      <c r="M28" s="493"/>
      <c r="W28" s="595"/>
      <c r="X28" s="595"/>
      <c r="Y28" s="595"/>
      <c r="Z28" s="595"/>
      <c r="AA28" s="595"/>
      <c r="AB28" s="595"/>
      <c r="AC28" s="595"/>
      <c r="AD28" s="595"/>
    </row>
    <row r="29" spans="1:30" ht="20.25" customHeight="1">
      <c r="A29" s="130"/>
      <c r="B29" s="636" t="s">
        <v>173</v>
      </c>
      <c r="C29" s="637"/>
      <c r="D29" s="638"/>
      <c r="E29" s="639" t="s">
        <v>129</v>
      </c>
      <c r="F29" s="640"/>
      <c r="G29" s="690" t="s">
        <v>137</v>
      </c>
      <c r="H29" s="691"/>
      <c r="I29" s="691"/>
      <c r="J29" s="691"/>
      <c r="K29" s="691"/>
      <c r="L29" s="691"/>
      <c r="M29" s="691"/>
      <c r="N29" s="67"/>
      <c r="O29" s="67"/>
      <c r="P29" s="67"/>
      <c r="Q29" s="67"/>
      <c r="R29" s="67"/>
      <c r="S29" s="67"/>
      <c r="T29" s="67"/>
      <c r="U29" s="67"/>
      <c r="V29" s="67"/>
      <c r="W29" s="67"/>
      <c r="X29" s="67"/>
      <c r="Y29" s="39"/>
      <c r="Z29" s="39"/>
      <c r="AA29" s="39"/>
      <c r="AB29" s="39"/>
      <c r="AC29" s="39"/>
      <c r="AD29" s="39"/>
    </row>
    <row r="30" spans="2:13" ht="21" customHeight="1">
      <c r="B30" s="147"/>
      <c r="C30" s="148"/>
      <c r="D30" s="149"/>
      <c r="E30" s="643" t="s">
        <v>130</v>
      </c>
      <c r="F30" s="645" t="s">
        <v>131</v>
      </c>
      <c r="G30" s="647" t="s">
        <v>340</v>
      </c>
      <c r="H30" s="649" t="s">
        <v>341</v>
      </c>
      <c r="I30" s="651" t="s">
        <v>342</v>
      </c>
      <c r="J30" s="651" t="s">
        <v>343</v>
      </c>
      <c r="K30" s="651" t="s">
        <v>344</v>
      </c>
      <c r="L30" s="651" t="s">
        <v>345</v>
      </c>
      <c r="M30" s="651" t="s">
        <v>68</v>
      </c>
    </row>
    <row r="31" spans="2:13" ht="21" customHeight="1">
      <c r="B31" s="657" t="s">
        <v>144</v>
      </c>
      <c r="C31" s="658"/>
      <c r="D31" s="659"/>
      <c r="E31" s="644"/>
      <c r="F31" s="646"/>
      <c r="G31" s="648"/>
      <c r="H31" s="650"/>
      <c r="I31" s="652"/>
      <c r="J31" s="652"/>
      <c r="K31" s="652"/>
      <c r="L31" s="652"/>
      <c r="M31" s="652"/>
    </row>
    <row r="32" spans="2:14" ht="18" customHeight="1">
      <c r="B32" s="660" t="s">
        <v>145</v>
      </c>
      <c r="C32" s="609" t="s">
        <v>69</v>
      </c>
      <c r="D32" s="610"/>
      <c r="E32" s="132">
        <v>3</v>
      </c>
      <c r="F32" s="133">
        <v>3</v>
      </c>
      <c r="G32" s="150">
        <v>1</v>
      </c>
      <c r="H32" s="151">
        <v>1</v>
      </c>
      <c r="I32" s="151"/>
      <c r="J32" s="151">
        <v>1</v>
      </c>
      <c r="K32" s="151"/>
      <c r="L32" s="151"/>
      <c r="M32" s="151"/>
      <c r="N32" s="106"/>
    </row>
    <row r="33" spans="2:14" ht="18" customHeight="1">
      <c r="B33" s="661"/>
      <c r="C33" s="609" t="s">
        <v>70</v>
      </c>
      <c r="D33" s="610"/>
      <c r="E33" s="132">
        <v>3</v>
      </c>
      <c r="F33" s="133">
        <v>7</v>
      </c>
      <c r="G33" s="150"/>
      <c r="H33" s="151"/>
      <c r="I33" s="151"/>
      <c r="J33" s="151"/>
      <c r="K33" s="151">
        <v>4</v>
      </c>
      <c r="L33" s="151"/>
      <c r="M33" s="151">
        <v>3</v>
      </c>
      <c r="N33" s="106"/>
    </row>
    <row r="34" spans="2:14" ht="18" customHeight="1">
      <c r="B34" s="661"/>
      <c r="C34" s="609" t="s">
        <v>71</v>
      </c>
      <c r="D34" s="610"/>
      <c r="E34" s="132">
        <v>3</v>
      </c>
      <c r="F34" s="133">
        <v>11</v>
      </c>
      <c r="G34" s="150"/>
      <c r="H34" s="151"/>
      <c r="I34" s="151"/>
      <c r="J34" s="151"/>
      <c r="K34" s="151">
        <v>3</v>
      </c>
      <c r="L34" s="151"/>
      <c r="M34" s="151">
        <v>8</v>
      </c>
      <c r="N34" s="106"/>
    </row>
    <row r="35" spans="2:14" ht="18" customHeight="1">
      <c r="B35" s="661"/>
      <c r="C35" s="609" t="s">
        <v>72</v>
      </c>
      <c r="D35" s="610"/>
      <c r="E35" s="132">
        <v>1</v>
      </c>
      <c r="F35" s="133">
        <v>1</v>
      </c>
      <c r="G35" s="150"/>
      <c r="H35" s="151"/>
      <c r="I35" s="151"/>
      <c r="J35" s="151"/>
      <c r="K35" s="151"/>
      <c r="L35" s="151">
        <v>1</v>
      </c>
      <c r="M35" s="151"/>
      <c r="N35" s="106"/>
    </row>
    <row r="36" spans="2:14" ht="18" customHeight="1">
      <c r="B36" s="661"/>
      <c r="C36" s="609" t="s">
        <v>73</v>
      </c>
      <c r="D36" s="610"/>
      <c r="E36" s="132">
        <v>4</v>
      </c>
      <c r="F36" s="133">
        <v>4</v>
      </c>
      <c r="G36" s="150">
        <v>1</v>
      </c>
      <c r="H36" s="151">
        <v>1</v>
      </c>
      <c r="I36" s="151">
        <v>1</v>
      </c>
      <c r="J36" s="151"/>
      <c r="K36" s="151"/>
      <c r="L36" s="151"/>
      <c r="M36" s="151">
        <v>1</v>
      </c>
      <c r="N36" s="106"/>
    </row>
    <row r="37" spans="2:14" ht="18" customHeight="1">
      <c r="B37" s="661"/>
      <c r="C37" s="609" t="s">
        <v>74</v>
      </c>
      <c r="D37" s="610"/>
      <c r="E37" s="132">
        <v>0</v>
      </c>
      <c r="F37" s="133">
        <v>0</v>
      </c>
      <c r="G37" s="150"/>
      <c r="H37" s="151"/>
      <c r="I37" s="151"/>
      <c r="J37" s="151"/>
      <c r="K37" s="151"/>
      <c r="L37" s="151"/>
      <c r="M37" s="151"/>
      <c r="N37" s="106"/>
    </row>
    <row r="38" spans="2:14" ht="18" customHeight="1">
      <c r="B38" s="661"/>
      <c r="C38" s="609" t="s">
        <v>16</v>
      </c>
      <c r="D38" s="610"/>
      <c r="E38" s="132">
        <v>6</v>
      </c>
      <c r="F38" s="133">
        <v>8</v>
      </c>
      <c r="G38" s="150"/>
      <c r="H38" s="151"/>
      <c r="I38" s="151"/>
      <c r="J38" s="151"/>
      <c r="K38" s="151">
        <v>3</v>
      </c>
      <c r="L38" s="151"/>
      <c r="M38" s="151">
        <v>5</v>
      </c>
      <c r="N38" s="106"/>
    </row>
    <row r="39" spans="2:14" ht="18" customHeight="1">
      <c r="B39" s="661"/>
      <c r="C39" s="609" t="s">
        <v>75</v>
      </c>
      <c r="D39" s="610"/>
      <c r="E39" s="132">
        <v>2</v>
      </c>
      <c r="F39" s="133">
        <v>2</v>
      </c>
      <c r="G39" s="150"/>
      <c r="H39" s="151">
        <v>1</v>
      </c>
      <c r="I39" s="151"/>
      <c r="J39" s="151"/>
      <c r="K39" s="151">
        <v>1</v>
      </c>
      <c r="L39" s="151"/>
      <c r="M39" s="151"/>
      <c r="N39" s="106"/>
    </row>
    <row r="40" spans="2:14" ht="18" customHeight="1">
      <c r="B40" s="661"/>
      <c r="C40" s="609" t="s">
        <v>76</v>
      </c>
      <c r="D40" s="610"/>
      <c r="E40" s="132">
        <v>1</v>
      </c>
      <c r="F40" s="133">
        <v>7</v>
      </c>
      <c r="G40" s="150"/>
      <c r="H40" s="151"/>
      <c r="I40" s="151">
        <v>7</v>
      </c>
      <c r="J40" s="151"/>
      <c r="K40" s="151"/>
      <c r="L40" s="151"/>
      <c r="M40" s="151"/>
      <c r="N40" s="106"/>
    </row>
    <row r="41" spans="2:14" ht="18" customHeight="1">
      <c r="B41" s="661"/>
      <c r="C41" s="609" t="s">
        <v>77</v>
      </c>
      <c r="D41" s="610"/>
      <c r="E41" s="132">
        <v>2</v>
      </c>
      <c r="F41" s="133">
        <v>5</v>
      </c>
      <c r="G41" s="150"/>
      <c r="H41" s="151"/>
      <c r="I41" s="151"/>
      <c r="J41" s="151"/>
      <c r="K41" s="151"/>
      <c r="L41" s="151">
        <v>5</v>
      </c>
      <c r="M41" s="151"/>
      <c r="N41" s="106"/>
    </row>
    <row r="42" spans="2:14" ht="18" customHeight="1">
      <c r="B42" s="661"/>
      <c r="C42" s="609" t="s">
        <v>78</v>
      </c>
      <c r="D42" s="610"/>
      <c r="E42" s="132">
        <v>2</v>
      </c>
      <c r="F42" s="133">
        <v>2</v>
      </c>
      <c r="G42" s="150"/>
      <c r="H42" s="151">
        <v>1</v>
      </c>
      <c r="I42" s="151"/>
      <c r="J42" s="151"/>
      <c r="K42" s="151">
        <v>1</v>
      </c>
      <c r="L42" s="151"/>
      <c r="M42" s="151"/>
      <c r="N42" s="106"/>
    </row>
    <row r="43" spans="2:14" ht="18" customHeight="1">
      <c r="B43" s="661"/>
      <c r="C43" s="609" t="s">
        <v>79</v>
      </c>
      <c r="D43" s="610"/>
      <c r="E43" s="135">
        <v>5</v>
      </c>
      <c r="F43" s="136">
        <v>5</v>
      </c>
      <c r="G43" s="150"/>
      <c r="H43" s="151">
        <v>1</v>
      </c>
      <c r="I43" s="151"/>
      <c r="J43" s="151">
        <v>1</v>
      </c>
      <c r="K43" s="151"/>
      <c r="L43" s="151">
        <v>1</v>
      </c>
      <c r="M43" s="151">
        <v>2</v>
      </c>
      <c r="N43" s="106"/>
    </row>
    <row r="44" spans="2:14" ht="18" customHeight="1">
      <c r="B44" s="662"/>
      <c r="C44" s="609" t="s">
        <v>80</v>
      </c>
      <c r="D44" s="610"/>
      <c r="E44" s="132">
        <v>17</v>
      </c>
      <c r="F44" s="133">
        <v>42</v>
      </c>
      <c r="G44" s="150"/>
      <c r="H44" s="151">
        <v>7</v>
      </c>
      <c r="I44" s="151"/>
      <c r="J44" s="151">
        <v>35</v>
      </c>
      <c r="K44" s="151"/>
      <c r="L44" s="151"/>
      <c r="M44" s="151"/>
      <c r="N44" s="106"/>
    </row>
    <row r="45" spans="2:14" ht="18" customHeight="1">
      <c r="B45" s="639" t="s">
        <v>338</v>
      </c>
      <c r="C45" s="640"/>
      <c r="D45" s="689"/>
      <c r="E45" s="132">
        <v>14</v>
      </c>
      <c r="F45" s="133">
        <v>21</v>
      </c>
      <c r="G45" s="134"/>
      <c r="H45" s="132">
        <v>2</v>
      </c>
      <c r="I45" s="132">
        <v>5</v>
      </c>
      <c r="J45" s="132"/>
      <c r="K45" s="152">
        <v>7</v>
      </c>
      <c r="L45" s="152"/>
      <c r="M45" s="152">
        <v>7</v>
      </c>
      <c r="N45" s="106"/>
    </row>
    <row r="46" spans="2:14" ht="19.5" customHeight="1" thickBot="1">
      <c r="B46" s="663" t="s">
        <v>134</v>
      </c>
      <c r="C46" s="664"/>
      <c r="D46" s="665"/>
      <c r="E46" s="138">
        <f aca="true" t="shared" si="2" ref="E46:M46">SUM(E32:E45)</f>
        <v>63</v>
      </c>
      <c r="F46" s="139">
        <f t="shared" si="2"/>
        <v>118</v>
      </c>
      <c r="G46" s="170">
        <f t="shared" si="2"/>
        <v>2</v>
      </c>
      <c r="H46" s="152">
        <f t="shared" si="2"/>
        <v>14</v>
      </c>
      <c r="I46" s="152">
        <f t="shared" si="2"/>
        <v>13</v>
      </c>
      <c r="J46" s="152">
        <f t="shared" si="2"/>
        <v>37</v>
      </c>
      <c r="K46" s="152">
        <f t="shared" si="2"/>
        <v>19</v>
      </c>
      <c r="L46" s="152">
        <f t="shared" si="2"/>
        <v>7</v>
      </c>
      <c r="M46" s="152">
        <f t="shared" si="2"/>
        <v>26</v>
      </c>
      <c r="N46" s="106"/>
    </row>
    <row r="47" spans="2:14" ht="19.5" customHeight="1" thickBot="1" thickTop="1">
      <c r="B47" s="666" t="s">
        <v>135</v>
      </c>
      <c r="C47" s="667"/>
      <c r="D47" s="668"/>
      <c r="E47" s="141">
        <v>3</v>
      </c>
      <c r="F47" s="142">
        <v>12</v>
      </c>
      <c r="G47" s="155"/>
      <c r="H47" s="156"/>
      <c r="I47" s="156"/>
      <c r="J47" s="156"/>
      <c r="K47" s="156">
        <v>3</v>
      </c>
      <c r="L47" s="156">
        <v>6</v>
      </c>
      <c r="M47" s="156">
        <v>3</v>
      </c>
      <c r="N47" s="106"/>
    </row>
    <row r="48" spans="2:14" ht="19.5" customHeight="1" thickTop="1">
      <c r="B48" s="669" t="s">
        <v>136</v>
      </c>
      <c r="C48" s="670"/>
      <c r="D48" s="671"/>
      <c r="E48" s="144">
        <f>SUM(E46:E47)</f>
        <v>66</v>
      </c>
      <c r="F48" s="145">
        <f>SUM(F46:F47)</f>
        <v>130</v>
      </c>
      <c r="G48" s="167">
        <f aca="true" t="shared" si="3" ref="G48:M48">SUM(G46:G47)</f>
        <v>2</v>
      </c>
      <c r="H48" s="145">
        <f t="shared" si="3"/>
        <v>14</v>
      </c>
      <c r="I48" s="145">
        <f t="shared" si="3"/>
        <v>13</v>
      </c>
      <c r="J48" s="145">
        <f t="shared" si="3"/>
        <v>37</v>
      </c>
      <c r="K48" s="145">
        <f t="shared" si="3"/>
        <v>22</v>
      </c>
      <c r="L48" s="145">
        <f t="shared" si="3"/>
        <v>13</v>
      </c>
      <c r="M48" s="145">
        <f t="shared" si="3"/>
        <v>29</v>
      </c>
      <c r="N48" s="106"/>
    </row>
  </sheetData>
  <sheetProtection/>
  <mergeCells count="71">
    <mergeCell ref="C37:D37"/>
    <mergeCell ref="C40:D40"/>
    <mergeCell ref="C41:D41"/>
    <mergeCell ref="K30:K31"/>
    <mergeCell ref="B48:D48"/>
    <mergeCell ref="B46:D46"/>
    <mergeCell ref="B47:D47"/>
    <mergeCell ref="C33:D33"/>
    <mergeCell ref="C34:D34"/>
    <mergeCell ref="C42:D42"/>
    <mergeCell ref="C43:D43"/>
    <mergeCell ref="C44:D44"/>
    <mergeCell ref="B45:D45"/>
    <mergeCell ref="A28:M28"/>
    <mergeCell ref="M30:M31"/>
    <mergeCell ref="B31:D31"/>
    <mergeCell ref="B32:B44"/>
    <mergeCell ref="C32:D32"/>
    <mergeCell ref="C36:D36"/>
    <mergeCell ref="C35:D35"/>
    <mergeCell ref="C38:D38"/>
    <mergeCell ref="C39:D39"/>
    <mergeCell ref="J30:J31"/>
    <mergeCell ref="W28:AD28"/>
    <mergeCell ref="B29:D29"/>
    <mergeCell ref="E29:F29"/>
    <mergeCell ref="G29:M29"/>
    <mergeCell ref="E30:E31"/>
    <mergeCell ref="F30:F31"/>
    <mergeCell ref="G30:G31"/>
    <mergeCell ref="H30:H31"/>
    <mergeCell ref="I30:I31"/>
    <mergeCell ref="L30:L31"/>
    <mergeCell ref="C21:D21"/>
    <mergeCell ref="C22:D22"/>
    <mergeCell ref="B23:D23"/>
    <mergeCell ref="B24:D24"/>
    <mergeCell ref="B25:D25"/>
    <mergeCell ref="B26:D26"/>
    <mergeCell ref="C15:D15"/>
    <mergeCell ref="C16:D16"/>
    <mergeCell ref="C17:D17"/>
    <mergeCell ref="C18:D18"/>
    <mergeCell ref="C19:D19"/>
    <mergeCell ref="C20:D20"/>
    <mergeCell ref="K8:K9"/>
    <mergeCell ref="L8:L9"/>
    <mergeCell ref="B9:D9"/>
    <mergeCell ref="B10:B22"/>
    <mergeCell ref="C10:D10"/>
    <mergeCell ref="K10:L24"/>
    <mergeCell ref="C11:D11"/>
    <mergeCell ref="C12:D12"/>
    <mergeCell ref="C13:D13"/>
    <mergeCell ref="C14:D14"/>
    <mergeCell ref="E8:E9"/>
    <mergeCell ref="F8:F9"/>
    <mergeCell ref="G8:G9"/>
    <mergeCell ref="H8:H9"/>
    <mergeCell ref="I8:I9"/>
    <mergeCell ref="J8:J9"/>
    <mergeCell ref="A1:J1"/>
    <mergeCell ref="A2:M2"/>
    <mergeCell ref="A3:M4"/>
    <mergeCell ref="A6:M6"/>
    <mergeCell ref="AB6:AJ6"/>
    <mergeCell ref="B7:D8"/>
    <mergeCell ref="E7:F7"/>
    <mergeCell ref="G7:H7"/>
    <mergeCell ref="I7:J7"/>
    <mergeCell ref="K7:L7"/>
  </mergeCells>
  <printOptions horizontalCentered="1"/>
  <pageMargins left="0.5905511811023623" right="0.5905511811023623" top="0.5905511811023623" bottom="0.5905511811023623" header="0.3937007874015748" footer="0.3937007874015748"/>
  <pageSetup horizontalDpi="600" verticalDpi="600" orientation="portrait" paperSize="9" scale="93" r:id="rId2"/>
  <headerFooter alignWithMargins="0">
    <oddFooter>&amp;C&amp;"ＭＳ Ｐ明朝,標準"&amp;10&amp;A</oddFooter>
  </headerFooter>
  <drawing r:id="rId1"/>
</worksheet>
</file>

<file path=xl/worksheets/sheet16.xml><?xml version="1.0" encoding="utf-8"?>
<worksheet xmlns="http://schemas.openxmlformats.org/spreadsheetml/2006/main" xmlns:r="http://schemas.openxmlformats.org/officeDocument/2006/relationships">
  <dimension ref="A1:P55"/>
  <sheetViews>
    <sheetView view="pageBreakPreview" zoomScaleSheetLayoutView="100" zoomScalePageLayoutView="0" workbookViewId="0" topLeftCell="A1">
      <selection activeCell="M57" sqref="M57"/>
    </sheetView>
  </sheetViews>
  <sheetFormatPr defaultColWidth="9.00390625" defaultRowHeight="13.5"/>
  <cols>
    <col min="1" max="1" width="17.00390625" style="20" customWidth="1"/>
    <col min="2" max="2" width="7.50390625" style="22" hidden="1" customWidth="1"/>
    <col min="3" max="12" width="7.50390625" style="22" customWidth="1"/>
    <col min="13" max="16384" width="9.00390625" style="20" customWidth="1"/>
  </cols>
  <sheetData>
    <row r="1" spans="1:3" ht="19.5" customHeight="1">
      <c r="A1" s="699" t="s">
        <v>217</v>
      </c>
      <c r="B1" s="699"/>
      <c r="C1" s="699"/>
    </row>
    <row r="2" ht="12.75" customHeight="1">
      <c r="A2" s="23"/>
    </row>
    <row r="3" spans="1:4" ht="16.5" customHeight="1">
      <c r="A3" s="700" t="s">
        <v>301</v>
      </c>
      <c r="B3" s="700"/>
      <c r="C3" s="700"/>
      <c r="D3" s="700"/>
    </row>
    <row r="4" spans="1:12" ht="12.75" customHeight="1">
      <c r="A4" s="491" t="s">
        <v>300</v>
      </c>
      <c r="B4" s="491"/>
      <c r="C4" s="491"/>
      <c r="D4" s="491"/>
      <c r="E4" s="491"/>
      <c r="F4" s="491"/>
      <c r="G4" s="491"/>
      <c r="H4" s="491"/>
      <c r="I4" s="491"/>
      <c r="J4" s="491"/>
      <c r="K4" s="491"/>
      <c r="L4" s="491"/>
    </row>
    <row r="5" spans="1:12" ht="13.5">
      <c r="A5" s="3"/>
      <c r="B5" s="82"/>
      <c r="C5" s="83"/>
      <c r="D5" s="82"/>
      <c r="E5" s="82"/>
      <c r="F5" s="82"/>
      <c r="G5" s="82"/>
      <c r="H5" s="82"/>
      <c r="I5" s="82"/>
      <c r="J5" s="84"/>
      <c r="K5" s="84"/>
      <c r="L5" s="78" t="s">
        <v>320</v>
      </c>
    </row>
    <row r="6" spans="1:12" ht="15" customHeight="1">
      <c r="A6" s="85" t="s">
        <v>282</v>
      </c>
      <c r="B6" s="86" t="s">
        <v>220</v>
      </c>
      <c r="C6" s="65" t="s">
        <v>220</v>
      </c>
      <c r="D6" s="25"/>
      <c r="E6" s="24"/>
      <c r="F6" s="24"/>
      <c r="G6" s="24"/>
      <c r="H6" s="24"/>
      <c r="I6" s="24"/>
      <c r="J6" s="24"/>
      <c r="K6" s="24"/>
      <c r="L6" s="24"/>
    </row>
    <row r="7" spans="1:12" ht="15" customHeight="1">
      <c r="A7" s="87"/>
      <c r="B7" s="26">
        <v>13</v>
      </c>
      <c r="C7" s="27">
        <v>16</v>
      </c>
      <c r="D7" s="26">
        <v>17</v>
      </c>
      <c r="E7" s="26">
        <v>18</v>
      </c>
      <c r="F7" s="26">
        <v>19</v>
      </c>
      <c r="G7" s="26">
        <v>20</v>
      </c>
      <c r="H7" s="26">
        <v>21</v>
      </c>
      <c r="I7" s="26">
        <v>22</v>
      </c>
      <c r="J7" s="26">
        <v>23</v>
      </c>
      <c r="K7" s="26">
        <v>24</v>
      </c>
      <c r="L7" s="26">
        <v>25</v>
      </c>
    </row>
    <row r="8" spans="1:12" ht="15" customHeight="1">
      <c r="A8" s="88" t="s">
        <v>150</v>
      </c>
      <c r="B8" s="28"/>
      <c r="C8" s="29"/>
      <c r="D8" s="28"/>
      <c r="E8" s="28"/>
      <c r="F8" s="28"/>
      <c r="G8" s="28"/>
      <c r="H8" s="28"/>
      <c r="I8" s="28"/>
      <c r="J8" s="28"/>
      <c r="K8" s="28"/>
      <c r="L8" s="28"/>
    </row>
    <row r="9" spans="1:12" ht="15" customHeight="1">
      <c r="A9" s="696" t="s">
        <v>283</v>
      </c>
      <c r="B9" s="62">
        <v>36</v>
      </c>
      <c r="C9" s="62">
        <v>61</v>
      </c>
      <c r="D9" s="62">
        <v>51</v>
      </c>
      <c r="E9" s="62">
        <v>52</v>
      </c>
      <c r="F9" s="62">
        <v>45</v>
      </c>
      <c r="G9" s="62">
        <v>50</v>
      </c>
      <c r="H9" s="62">
        <v>36</v>
      </c>
      <c r="I9" s="62">
        <v>43</v>
      </c>
      <c r="J9" s="62">
        <v>57</v>
      </c>
      <c r="K9" s="62">
        <v>55</v>
      </c>
      <c r="L9" s="62">
        <v>48</v>
      </c>
    </row>
    <row r="10" spans="1:12" ht="15" customHeight="1">
      <c r="A10" s="697"/>
      <c r="B10" s="61">
        <v>52</v>
      </c>
      <c r="C10" s="61">
        <v>79</v>
      </c>
      <c r="D10" s="61">
        <v>90</v>
      </c>
      <c r="E10" s="61">
        <v>93</v>
      </c>
      <c r="F10" s="61">
        <v>84</v>
      </c>
      <c r="G10" s="61">
        <v>75</v>
      </c>
      <c r="H10" s="61">
        <v>69</v>
      </c>
      <c r="I10" s="61">
        <v>67</v>
      </c>
      <c r="J10" s="61">
        <v>87</v>
      </c>
      <c r="K10" s="61">
        <v>83</v>
      </c>
      <c r="L10" s="61">
        <v>75</v>
      </c>
    </row>
    <row r="11" spans="1:12" ht="15" customHeight="1">
      <c r="A11" s="696" t="s">
        <v>304</v>
      </c>
      <c r="B11" s="62">
        <v>58</v>
      </c>
      <c r="C11" s="62">
        <v>69</v>
      </c>
      <c r="D11" s="62">
        <v>68</v>
      </c>
      <c r="E11" s="62">
        <v>55</v>
      </c>
      <c r="F11" s="62">
        <v>52</v>
      </c>
      <c r="G11" s="62">
        <v>74</v>
      </c>
      <c r="H11" s="62">
        <v>59</v>
      </c>
      <c r="I11" s="62">
        <v>65</v>
      </c>
      <c r="J11" s="62">
        <v>68</v>
      </c>
      <c r="K11" s="62">
        <v>56</v>
      </c>
      <c r="L11" s="62">
        <v>47</v>
      </c>
    </row>
    <row r="12" spans="1:12" ht="15" customHeight="1">
      <c r="A12" s="697"/>
      <c r="B12" s="61">
        <v>91</v>
      </c>
      <c r="C12" s="61">
        <v>104</v>
      </c>
      <c r="D12" s="61">
        <v>108</v>
      </c>
      <c r="E12" s="61">
        <v>85</v>
      </c>
      <c r="F12" s="61">
        <v>97</v>
      </c>
      <c r="G12" s="61">
        <v>116</v>
      </c>
      <c r="H12" s="61">
        <v>90</v>
      </c>
      <c r="I12" s="61">
        <v>107</v>
      </c>
      <c r="J12" s="61">
        <v>104</v>
      </c>
      <c r="K12" s="61">
        <v>94</v>
      </c>
      <c r="L12" s="61">
        <v>77</v>
      </c>
    </row>
    <row r="13" spans="1:12" ht="15" customHeight="1">
      <c r="A13" s="696" t="s">
        <v>305</v>
      </c>
      <c r="B13" s="62">
        <v>48</v>
      </c>
      <c r="C13" s="62">
        <v>62</v>
      </c>
      <c r="D13" s="62">
        <v>77</v>
      </c>
      <c r="E13" s="62">
        <v>60</v>
      </c>
      <c r="F13" s="62">
        <v>58</v>
      </c>
      <c r="G13" s="62">
        <v>57</v>
      </c>
      <c r="H13" s="62">
        <v>60</v>
      </c>
      <c r="I13" s="62">
        <v>55</v>
      </c>
      <c r="J13" s="62">
        <v>48</v>
      </c>
      <c r="K13" s="62">
        <v>50</v>
      </c>
      <c r="L13" s="62">
        <v>62</v>
      </c>
    </row>
    <row r="14" spans="1:12" ht="15" customHeight="1">
      <c r="A14" s="697"/>
      <c r="B14" s="61">
        <v>80</v>
      </c>
      <c r="C14" s="61">
        <v>102</v>
      </c>
      <c r="D14" s="61">
        <v>114</v>
      </c>
      <c r="E14" s="61">
        <v>110</v>
      </c>
      <c r="F14" s="61">
        <v>94</v>
      </c>
      <c r="G14" s="61">
        <v>84</v>
      </c>
      <c r="H14" s="61">
        <v>97</v>
      </c>
      <c r="I14" s="61">
        <v>92</v>
      </c>
      <c r="J14" s="61">
        <v>86</v>
      </c>
      <c r="K14" s="61">
        <v>96</v>
      </c>
      <c r="L14" s="61">
        <v>106</v>
      </c>
    </row>
    <row r="15" spans="1:12" ht="15" customHeight="1">
      <c r="A15" s="696" t="s">
        <v>306</v>
      </c>
      <c r="B15" s="62">
        <v>69</v>
      </c>
      <c r="C15" s="62">
        <v>81</v>
      </c>
      <c r="D15" s="62">
        <v>55</v>
      </c>
      <c r="E15" s="62">
        <v>64</v>
      </c>
      <c r="F15" s="62">
        <v>68</v>
      </c>
      <c r="G15" s="62">
        <v>72</v>
      </c>
      <c r="H15" s="62">
        <v>60</v>
      </c>
      <c r="I15" s="62">
        <v>67</v>
      </c>
      <c r="J15" s="62">
        <v>58</v>
      </c>
      <c r="K15" s="62">
        <v>55</v>
      </c>
      <c r="L15" s="62">
        <v>59</v>
      </c>
    </row>
    <row r="16" spans="1:12" ht="15" customHeight="1">
      <c r="A16" s="697"/>
      <c r="B16" s="61">
        <v>98</v>
      </c>
      <c r="C16" s="61">
        <v>116</v>
      </c>
      <c r="D16" s="61">
        <v>88</v>
      </c>
      <c r="E16" s="61">
        <v>107</v>
      </c>
      <c r="F16" s="61">
        <v>109</v>
      </c>
      <c r="G16" s="61">
        <v>111</v>
      </c>
      <c r="H16" s="61">
        <v>99</v>
      </c>
      <c r="I16" s="61">
        <v>100</v>
      </c>
      <c r="J16" s="61">
        <v>105</v>
      </c>
      <c r="K16" s="61">
        <v>101</v>
      </c>
      <c r="L16" s="61">
        <v>101</v>
      </c>
    </row>
    <row r="17" spans="1:12" ht="15" customHeight="1">
      <c r="A17" s="696" t="s">
        <v>307</v>
      </c>
      <c r="B17" s="62">
        <v>57</v>
      </c>
      <c r="C17" s="62">
        <v>59</v>
      </c>
      <c r="D17" s="62">
        <v>47</v>
      </c>
      <c r="E17" s="62">
        <v>68</v>
      </c>
      <c r="F17" s="62">
        <v>52</v>
      </c>
      <c r="G17" s="62">
        <v>42</v>
      </c>
      <c r="H17" s="62">
        <v>47</v>
      </c>
      <c r="I17" s="62">
        <v>39</v>
      </c>
      <c r="J17" s="62">
        <v>70</v>
      </c>
      <c r="K17" s="62">
        <v>50</v>
      </c>
      <c r="L17" s="62">
        <v>72</v>
      </c>
    </row>
    <row r="18" spans="1:12" ht="15" customHeight="1">
      <c r="A18" s="697"/>
      <c r="B18" s="61">
        <v>96</v>
      </c>
      <c r="C18" s="61">
        <v>75</v>
      </c>
      <c r="D18" s="61">
        <v>83</v>
      </c>
      <c r="E18" s="61">
        <v>111</v>
      </c>
      <c r="F18" s="61">
        <v>87</v>
      </c>
      <c r="G18" s="61">
        <v>87</v>
      </c>
      <c r="H18" s="61">
        <v>89</v>
      </c>
      <c r="I18" s="61">
        <v>90</v>
      </c>
      <c r="J18" s="61">
        <v>123</v>
      </c>
      <c r="K18" s="61">
        <v>101</v>
      </c>
      <c r="L18" s="61">
        <v>104</v>
      </c>
    </row>
    <row r="19" spans="1:12" ht="15" customHeight="1">
      <c r="A19" s="696" t="s">
        <v>308</v>
      </c>
      <c r="B19" s="62">
        <v>19</v>
      </c>
      <c r="C19" s="62">
        <v>32</v>
      </c>
      <c r="D19" s="62">
        <v>30</v>
      </c>
      <c r="E19" s="62">
        <v>23</v>
      </c>
      <c r="F19" s="62">
        <v>20</v>
      </c>
      <c r="G19" s="62">
        <v>24</v>
      </c>
      <c r="H19" s="62">
        <v>28</v>
      </c>
      <c r="I19" s="62">
        <v>22</v>
      </c>
      <c r="J19" s="62">
        <v>29</v>
      </c>
      <c r="K19" s="62">
        <v>18</v>
      </c>
      <c r="L19" s="62">
        <v>39</v>
      </c>
    </row>
    <row r="20" spans="1:12" ht="15" customHeight="1">
      <c r="A20" s="697"/>
      <c r="B20" s="61">
        <v>31</v>
      </c>
      <c r="C20" s="61">
        <v>71</v>
      </c>
      <c r="D20" s="61">
        <v>47</v>
      </c>
      <c r="E20" s="61">
        <v>42</v>
      </c>
      <c r="F20" s="61">
        <v>36</v>
      </c>
      <c r="G20" s="61">
        <v>47</v>
      </c>
      <c r="H20" s="61">
        <v>56</v>
      </c>
      <c r="I20" s="61">
        <v>45</v>
      </c>
      <c r="J20" s="61">
        <v>52</v>
      </c>
      <c r="K20" s="61">
        <v>41</v>
      </c>
      <c r="L20" s="61">
        <v>58</v>
      </c>
    </row>
    <row r="21" spans="1:12" ht="15" customHeight="1">
      <c r="A21" s="696" t="s">
        <v>309</v>
      </c>
      <c r="B21" s="62">
        <v>65</v>
      </c>
      <c r="C21" s="62">
        <v>87</v>
      </c>
      <c r="D21" s="62">
        <v>55</v>
      </c>
      <c r="E21" s="62">
        <v>71</v>
      </c>
      <c r="F21" s="62">
        <v>44</v>
      </c>
      <c r="G21" s="62">
        <v>28</v>
      </c>
      <c r="H21" s="62">
        <v>33</v>
      </c>
      <c r="I21" s="62">
        <v>33</v>
      </c>
      <c r="J21" s="62">
        <v>32</v>
      </c>
      <c r="K21" s="62">
        <v>40</v>
      </c>
      <c r="L21" s="62">
        <v>34</v>
      </c>
    </row>
    <row r="22" spans="1:12" ht="15" customHeight="1">
      <c r="A22" s="697"/>
      <c r="B22" s="61">
        <v>97</v>
      </c>
      <c r="C22" s="61">
        <v>161</v>
      </c>
      <c r="D22" s="61">
        <v>106</v>
      </c>
      <c r="E22" s="61">
        <v>140</v>
      </c>
      <c r="F22" s="61">
        <v>68</v>
      </c>
      <c r="G22" s="61">
        <v>43</v>
      </c>
      <c r="H22" s="61">
        <v>56</v>
      </c>
      <c r="I22" s="61">
        <v>62</v>
      </c>
      <c r="J22" s="61">
        <v>63</v>
      </c>
      <c r="K22" s="61">
        <v>62</v>
      </c>
      <c r="L22" s="61">
        <v>56</v>
      </c>
    </row>
    <row r="23" spans="1:12" ht="15" customHeight="1">
      <c r="A23" s="696" t="s">
        <v>310</v>
      </c>
      <c r="B23" s="62">
        <f>B9+B11+B13+B15+B17+B19+B21</f>
        <v>352</v>
      </c>
      <c r="C23" s="62">
        <f aca="true" t="shared" si="0" ref="C23:I23">C9+C11+C13+C15+C17+C19+C21</f>
        <v>451</v>
      </c>
      <c r="D23" s="62">
        <f t="shared" si="0"/>
        <v>383</v>
      </c>
      <c r="E23" s="62">
        <f t="shared" si="0"/>
        <v>393</v>
      </c>
      <c r="F23" s="62">
        <f t="shared" si="0"/>
        <v>339</v>
      </c>
      <c r="G23" s="62">
        <f t="shared" si="0"/>
        <v>347</v>
      </c>
      <c r="H23" s="62">
        <f t="shared" si="0"/>
        <v>323</v>
      </c>
      <c r="I23" s="62">
        <f t="shared" si="0"/>
        <v>324</v>
      </c>
      <c r="J23" s="62">
        <f>J9+J11+J13+J15+J17+J19+J21</f>
        <v>362</v>
      </c>
      <c r="K23" s="62">
        <f>K9+K11+K13+K15+K17+K19+K21</f>
        <v>324</v>
      </c>
      <c r="L23" s="62">
        <v>361</v>
      </c>
    </row>
    <row r="24" spans="1:12" ht="15" customHeight="1">
      <c r="A24" s="697"/>
      <c r="B24" s="61">
        <f>B10+B12+B14+B16+B18+B20+B22</f>
        <v>545</v>
      </c>
      <c r="C24" s="61">
        <f aca="true" t="shared" si="1" ref="C24:I24">C10+C12+C14+C16+C18+C20+C22</f>
        <v>708</v>
      </c>
      <c r="D24" s="61">
        <f t="shared" si="1"/>
        <v>636</v>
      </c>
      <c r="E24" s="61">
        <f t="shared" si="1"/>
        <v>688</v>
      </c>
      <c r="F24" s="61">
        <f t="shared" si="1"/>
        <v>575</v>
      </c>
      <c r="G24" s="61">
        <f t="shared" si="1"/>
        <v>563</v>
      </c>
      <c r="H24" s="61">
        <f t="shared" si="1"/>
        <v>556</v>
      </c>
      <c r="I24" s="61">
        <f t="shared" si="1"/>
        <v>563</v>
      </c>
      <c r="J24" s="61">
        <f>J10+J12+J14+J16+J18+J20+J22</f>
        <v>620</v>
      </c>
      <c r="K24" s="61">
        <f>K10+K12+K14+K16+K18+K20+K22</f>
        <v>578</v>
      </c>
      <c r="L24" s="61">
        <v>577</v>
      </c>
    </row>
    <row r="25" spans="1:12" s="32" customFormat="1" ht="10.5">
      <c r="A25" s="452" t="s">
        <v>221</v>
      </c>
      <c r="B25" s="452"/>
      <c r="C25" s="452"/>
      <c r="D25" s="452"/>
      <c r="E25" s="89"/>
      <c r="F25" s="89"/>
      <c r="G25" s="89"/>
      <c r="H25" s="89"/>
      <c r="I25" s="89"/>
      <c r="J25" s="89"/>
      <c r="K25" s="89"/>
      <c r="L25" s="89"/>
    </row>
    <row r="26" spans="1:12" ht="15.75" customHeight="1">
      <c r="A26" s="4"/>
      <c r="B26" s="82"/>
      <c r="C26" s="82"/>
      <c r="D26" s="82"/>
      <c r="E26" s="82"/>
      <c r="F26" s="82"/>
      <c r="G26" s="82"/>
      <c r="H26" s="82"/>
      <c r="I26" s="82"/>
      <c r="J26" s="82"/>
      <c r="K26" s="82"/>
      <c r="L26" s="82"/>
    </row>
    <row r="27" spans="1:12" ht="15.75" customHeight="1">
      <c r="A27" s="3"/>
      <c r="B27" s="82"/>
      <c r="C27" s="82"/>
      <c r="D27" s="82"/>
      <c r="E27" s="82"/>
      <c r="F27" s="82"/>
      <c r="G27" s="82"/>
      <c r="H27" s="82"/>
      <c r="I27" s="82"/>
      <c r="J27" s="82"/>
      <c r="K27" s="82"/>
      <c r="L27" s="82"/>
    </row>
    <row r="28" spans="1:12" ht="16.5" customHeight="1">
      <c r="A28" s="698" t="s">
        <v>302</v>
      </c>
      <c r="B28" s="698"/>
      <c r="C28" s="698"/>
      <c r="D28" s="698"/>
      <c r="E28" s="698"/>
      <c r="F28" s="698"/>
      <c r="G28" s="82"/>
      <c r="H28" s="82"/>
      <c r="I28" s="82"/>
      <c r="J28" s="82"/>
      <c r="K28" s="82"/>
      <c r="L28" s="82"/>
    </row>
    <row r="29" spans="1:12" ht="12.75" customHeight="1">
      <c r="A29" s="491" t="s">
        <v>303</v>
      </c>
      <c r="B29" s="491"/>
      <c r="C29" s="491"/>
      <c r="D29" s="491"/>
      <c r="E29" s="491"/>
      <c r="F29" s="491"/>
      <c r="G29" s="491"/>
      <c r="H29" s="491"/>
      <c r="I29" s="491"/>
      <c r="J29" s="491"/>
      <c r="K29" s="491"/>
      <c r="L29" s="491"/>
    </row>
    <row r="30" spans="1:12" ht="12.75" customHeight="1">
      <c r="A30" s="491"/>
      <c r="B30" s="491"/>
      <c r="C30" s="491"/>
      <c r="D30" s="491"/>
      <c r="E30" s="491"/>
      <c r="F30" s="491"/>
      <c r="G30" s="491"/>
      <c r="H30" s="491"/>
      <c r="I30" s="491"/>
      <c r="J30" s="491"/>
      <c r="K30" s="491"/>
      <c r="L30" s="491"/>
    </row>
    <row r="31" spans="1:16" ht="12.75" customHeight="1">
      <c r="A31" s="3"/>
      <c r="B31" s="83"/>
      <c r="C31" s="82"/>
      <c r="D31" s="82"/>
      <c r="E31" s="82"/>
      <c r="F31" s="82"/>
      <c r="G31" s="82"/>
      <c r="H31" s="82"/>
      <c r="I31" s="82"/>
      <c r="J31" s="82"/>
      <c r="K31" s="82"/>
      <c r="L31" s="84" t="s">
        <v>321</v>
      </c>
      <c r="M31" s="59"/>
      <c r="N31" s="59"/>
      <c r="O31" s="59"/>
      <c r="P31" s="59"/>
    </row>
    <row r="32" spans="1:12" ht="15" customHeight="1">
      <c r="A32" s="85" t="s">
        <v>282</v>
      </c>
      <c r="B32" s="65" t="s">
        <v>220</v>
      </c>
      <c r="C32" s="65" t="s">
        <v>220</v>
      </c>
      <c r="D32" s="24"/>
      <c r="E32" s="24"/>
      <c r="F32" s="24"/>
      <c r="G32" s="24"/>
      <c r="H32" s="24"/>
      <c r="I32" s="24"/>
      <c r="J32" s="24"/>
      <c r="K32" s="24"/>
      <c r="L32" s="24"/>
    </row>
    <row r="33" spans="1:12" ht="15" customHeight="1">
      <c r="A33" s="87"/>
      <c r="B33" s="26">
        <v>13</v>
      </c>
      <c r="C33" s="26">
        <v>16</v>
      </c>
      <c r="D33" s="26">
        <v>17</v>
      </c>
      <c r="E33" s="26">
        <v>18</v>
      </c>
      <c r="F33" s="26">
        <v>19</v>
      </c>
      <c r="G33" s="26">
        <v>20</v>
      </c>
      <c r="H33" s="31">
        <v>21</v>
      </c>
      <c r="I33" s="31">
        <v>22</v>
      </c>
      <c r="J33" s="31">
        <v>23</v>
      </c>
      <c r="K33" s="31">
        <v>24</v>
      </c>
      <c r="L33" s="31">
        <v>25</v>
      </c>
    </row>
    <row r="34" spans="1:12" ht="15" customHeight="1">
      <c r="A34" s="90" t="s">
        <v>151</v>
      </c>
      <c r="B34" s="28"/>
      <c r="C34" s="28"/>
      <c r="D34" s="28"/>
      <c r="E34" s="28"/>
      <c r="F34" s="28"/>
      <c r="G34" s="28"/>
      <c r="H34" s="28"/>
      <c r="I34" s="28"/>
      <c r="J34" s="28"/>
      <c r="K34" s="28"/>
      <c r="L34" s="28"/>
    </row>
    <row r="35" spans="1:12" ht="15" customHeight="1">
      <c r="A35" s="692" t="s">
        <v>152</v>
      </c>
      <c r="B35" s="91">
        <v>174</v>
      </c>
      <c r="C35" s="68">
        <v>162</v>
      </c>
      <c r="D35" s="68">
        <v>135</v>
      </c>
      <c r="E35" s="68">
        <v>219</v>
      </c>
      <c r="F35" s="68">
        <v>187</v>
      </c>
      <c r="G35" s="68">
        <v>172</v>
      </c>
      <c r="H35" s="68">
        <v>211</v>
      </c>
      <c r="I35" s="68">
        <v>175</v>
      </c>
      <c r="J35" s="68">
        <v>175</v>
      </c>
      <c r="K35" s="68">
        <v>189</v>
      </c>
      <c r="L35" s="68">
        <v>195</v>
      </c>
    </row>
    <row r="36" spans="1:12" ht="15" customHeight="1">
      <c r="A36" s="693"/>
      <c r="B36" s="92">
        <v>266</v>
      </c>
      <c r="C36" s="69">
        <v>285</v>
      </c>
      <c r="D36" s="69">
        <v>239</v>
      </c>
      <c r="E36" s="69">
        <v>338</v>
      </c>
      <c r="F36" s="69">
        <v>273</v>
      </c>
      <c r="G36" s="69">
        <v>264</v>
      </c>
      <c r="H36" s="69">
        <v>322</v>
      </c>
      <c r="I36" s="69">
        <v>280</v>
      </c>
      <c r="J36" s="69">
        <v>287</v>
      </c>
      <c r="K36" s="69">
        <v>297</v>
      </c>
      <c r="L36" s="69">
        <v>338</v>
      </c>
    </row>
    <row r="37" spans="1:12" ht="15" customHeight="1">
      <c r="A37" s="692" t="s">
        <v>153</v>
      </c>
      <c r="B37" s="91">
        <v>71</v>
      </c>
      <c r="C37" s="68">
        <v>61</v>
      </c>
      <c r="D37" s="68">
        <v>51</v>
      </c>
      <c r="E37" s="68">
        <v>62</v>
      </c>
      <c r="F37" s="68">
        <v>82</v>
      </c>
      <c r="G37" s="68">
        <v>79</v>
      </c>
      <c r="H37" s="68">
        <v>78</v>
      </c>
      <c r="I37" s="68">
        <v>71</v>
      </c>
      <c r="J37" s="68">
        <v>63</v>
      </c>
      <c r="K37" s="68">
        <v>69</v>
      </c>
      <c r="L37" s="68">
        <v>51</v>
      </c>
    </row>
    <row r="38" spans="1:12" ht="15" customHeight="1">
      <c r="A38" s="693"/>
      <c r="B38" s="92">
        <v>93</v>
      </c>
      <c r="C38" s="69">
        <v>94</v>
      </c>
      <c r="D38" s="69">
        <v>81</v>
      </c>
      <c r="E38" s="69">
        <v>83</v>
      </c>
      <c r="F38" s="69">
        <v>104</v>
      </c>
      <c r="G38" s="69">
        <v>113</v>
      </c>
      <c r="H38" s="69">
        <v>111</v>
      </c>
      <c r="I38" s="69">
        <v>108</v>
      </c>
      <c r="J38" s="69">
        <v>93</v>
      </c>
      <c r="K38" s="69">
        <v>98</v>
      </c>
      <c r="L38" s="69">
        <v>108</v>
      </c>
    </row>
    <row r="39" spans="1:12" ht="15" customHeight="1">
      <c r="A39" s="692" t="s">
        <v>154</v>
      </c>
      <c r="B39" s="91">
        <v>15</v>
      </c>
      <c r="C39" s="68">
        <v>14</v>
      </c>
      <c r="D39" s="68">
        <v>10</v>
      </c>
      <c r="E39" s="68">
        <v>19</v>
      </c>
      <c r="F39" s="68">
        <v>28</v>
      </c>
      <c r="G39" s="68">
        <v>19</v>
      </c>
      <c r="H39" s="68">
        <v>22</v>
      </c>
      <c r="I39" s="68">
        <v>16</v>
      </c>
      <c r="J39" s="68">
        <v>25</v>
      </c>
      <c r="K39" s="68">
        <v>36</v>
      </c>
      <c r="L39" s="68">
        <v>28</v>
      </c>
    </row>
    <row r="40" spans="1:12" ht="15" customHeight="1">
      <c r="A40" s="693"/>
      <c r="B40" s="92">
        <v>23</v>
      </c>
      <c r="C40" s="69">
        <v>18</v>
      </c>
      <c r="D40" s="69">
        <v>17</v>
      </c>
      <c r="E40" s="69">
        <v>31</v>
      </c>
      <c r="F40" s="69">
        <v>36</v>
      </c>
      <c r="G40" s="69">
        <v>30</v>
      </c>
      <c r="H40" s="69">
        <v>27</v>
      </c>
      <c r="I40" s="69">
        <v>24</v>
      </c>
      <c r="J40" s="69">
        <v>35</v>
      </c>
      <c r="K40" s="69">
        <v>53</v>
      </c>
      <c r="L40" s="69">
        <v>56</v>
      </c>
    </row>
    <row r="41" spans="1:12" ht="15" customHeight="1">
      <c r="A41" s="692" t="s">
        <v>155</v>
      </c>
      <c r="B41" s="91">
        <v>199</v>
      </c>
      <c r="C41" s="68">
        <v>212</v>
      </c>
      <c r="D41" s="68">
        <v>192</v>
      </c>
      <c r="E41" s="68">
        <v>369</v>
      </c>
      <c r="F41" s="68">
        <v>241</v>
      </c>
      <c r="G41" s="68">
        <v>293</v>
      </c>
      <c r="H41" s="68">
        <v>285</v>
      </c>
      <c r="I41" s="68">
        <v>284</v>
      </c>
      <c r="J41" s="68">
        <v>222</v>
      </c>
      <c r="K41" s="68">
        <v>256</v>
      </c>
      <c r="L41" s="68">
        <v>295</v>
      </c>
    </row>
    <row r="42" spans="1:12" ht="15" customHeight="1">
      <c r="A42" s="693"/>
      <c r="B42" s="92">
        <v>270</v>
      </c>
      <c r="C42" s="69">
        <v>317</v>
      </c>
      <c r="D42" s="69">
        <v>318</v>
      </c>
      <c r="E42" s="69">
        <v>534</v>
      </c>
      <c r="F42" s="69">
        <v>424</v>
      </c>
      <c r="G42" s="69">
        <v>461</v>
      </c>
      <c r="H42" s="69">
        <v>470</v>
      </c>
      <c r="I42" s="69">
        <v>471</v>
      </c>
      <c r="J42" s="69">
        <v>429</v>
      </c>
      <c r="K42" s="69">
        <v>475</v>
      </c>
      <c r="L42" s="69">
        <v>512</v>
      </c>
    </row>
    <row r="43" spans="1:12" ht="15" customHeight="1">
      <c r="A43" s="692" t="s">
        <v>156</v>
      </c>
      <c r="B43" s="91">
        <v>85</v>
      </c>
      <c r="C43" s="68">
        <v>87</v>
      </c>
      <c r="D43" s="68">
        <v>89</v>
      </c>
      <c r="E43" s="68">
        <v>109</v>
      </c>
      <c r="F43" s="68">
        <v>90</v>
      </c>
      <c r="G43" s="68">
        <v>85</v>
      </c>
      <c r="H43" s="68">
        <v>104</v>
      </c>
      <c r="I43" s="68">
        <v>121</v>
      </c>
      <c r="J43" s="68">
        <v>115</v>
      </c>
      <c r="K43" s="68">
        <v>100</v>
      </c>
      <c r="L43" s="68">
        <v>107</v>
      </c>
    </row>
    <row r="44" spans="1:12" ht="15" customHeight="1">
      <c r="A44" s="693"/>
      <c r="B44" s="92">
        <v>125</v>
      </c>
      <c r="C44" s="69">
        <v>133</v>
      </c>
      <c r="D44" s="69">
        <v>141</v>
      </c>
      <c r="E44" s="69">
        <v>155</v>
      </c>
      <c r="F44" s="69">
        <v>151</v>
      </c>
      <c r="G44" s="69">
        <v>136</v>
      </c>
      <c r="H44" s="69">
        <v>151</v>
      </c>
      <c r="I44" s="69">
        <v>157</v>
      </c>
      <c r="J44" s="69">
        <v>168</v>
      </c>
      <c r="K44" s="69">
        <v>161</v>
      </c>
      <c r="L44" s="69">
        <v>188</v>
      </c>
    </row>
    <row r="45" spans="1:12" ht="15" customHeight="1">
      <c r="A45" s="692" t="s">
        <v>157</v>
      </c>
      <c r="B45" s="91">
        <v>45</v>
      </c>
      <c r="C45" s="68">
        <v>50</v>
      </c>
      <c r="D45" s="68">
        <v>30</v>
      </c>
      <c r="E45" s="68">
        <v>24</v>
      </c>
      <c r="F45" s="68">
        <v>7</v>
      </c>
      <c r="G45" s="68">
        <v>7</v>
      </c>
      <c r="H45" s="68">
        <v>11</v>
      </c>
      <c r="I45" s="68">
        <v>8</v>
      </c>
      <c r="J45" s="68">
        <v>3</v>
      </c>
      <c r="K45" s="68">
        <v>3</v>
      </c>
      <c r="L45" s="68">
        <v>0</v>
      </c>
    </row>
    <row r="46" spans="1:12" ht="15" customHeight="1">
      <c r="A46" s="693"/>
      <c r="B46" s="92">
        <v>55</v>
      </c>
      <c r="C46" s="69">
        <v>72</v>
      </c>
      <c r="D46" s="69">
        <v>39</v>
      </c>
      <c r="E46" s="69">
        <v>39</v>
      </c>
      <c r="F46" s="69">
        <v>17</v>
      </c>
      <c r="G46" s="69">
        <v>17</v>
      </c>
      <c r="H46" s="69">
        <v>23</v>
      </c>
      <c r="I46" s="69">
        <v>11</v>
      </c>
      <c r="J46" s="69">
        <v>3</v>
      </c>
      <c r="K46" s="69">
        <v>4</v>
      </c>
      <c r="L46" s="69">
        <v>0</v>
      </c>
    </row>
    <row r="47" spans="1:13" ht="15" customHeight="1">
      <c r="A47" s="692" t="s">
        <v>322</v>
      </c>
      <c r="B47" s="93"/>
      <c r="C47" s="94" t="s">
        <v>376</v>
      </c>
      <c r="D47" s="94" t="s">
        <v>376</v>
      </c>
      <c r="E47" s="94" t="s">
        <v>376</v>
      </c>
      <c r="F47" s="94" t="s">
        <v>376</v>
      </c>
      <c r="G47" s="94" t="s">
        <v>376</v>
      </c>
      <c r="H47" s="94" t="s">
        <v>376</v>
      </c>
      <c r="I47" s="94">
        <v>0</v>
      </c>
      <c r="J47" s="68">
        <v>25</v>
      </c>
      <c r="K47" s="68">
        <v>4</v>
      </c>
      <c r="L47" s="68">
        <v>2</v>
      </c>
      <c r="M47" s="3"/>
    </row>
    <row r="48" spans="1:13" ht="15" customHeight="1">
      <c r="A48" s="693"/>
      <c r="B48" s="93"/>
      <c r="C48" s="72" t="s">
        <v>376</v>
      </c>
      <c r="D48" s="72" t="s">
        <v>376</v>
      </c>
      <c r="E48" s="72" t="s">
        <v>376</v>
      </c>
      <c r="F48" s="72" t="s">
        <v>376</v>
      </c>
      <c r="G48" s="72" t="s">
        <v>376</v>
      </c>
      <c r="H48" s="72" t="s">
        <v>376</v>
      </c>
      <c r="I48" s="72">
        <v>157</v>
      </c>
      <c r="J48" s="69">
        <v>25</v>
      </c>
      <c r="K48" s="69">
        <v>7</v>
      </c>
      <c r="L48" s="69">
        <v>3</v>
      </c>
      <c r="M48" s="3"/>
    </row>
    <row r="49" spans="1:13" ht="15" customHeight="1">
      <c r="A49" s="692" t="s">
        <v>323</v>
      </c>
      <c r="B49" s="93"/>
      <c r="C49" s="94" t="s">
        <v>376</v>
      </c>
      <c r="D49" s="94" t="s">
        <v>376</v>
      </c>
      <c r="E49" s="94" t="s">
        <v>376</v>
      </c>
      <c r="F49" s="94" t="s">
        <v>376</v>
      </c>
      <c r="G49" s="94" t="s">
        <v>376</v>
      </c>
      <c r="H49" s="94">
        <v>11</v>
      </c>
      <c r="I49" s="68">
        <v>15</v>
      </c>
      <c r="J49" s="68">
        <v>36</v>
      </c>
      <c r="K49" s="68">
        <v>15</v>
      </c>
      <c r="L49" s="68">
        <v>10</v>
      </c>
      <c r="M49" s="3"/>
    </row>
    <row r="50" spans="1:13" ht="15" customHeight="1">
      <c r="A50" s="693"/>
      <c r="B50" s="93"/>
      <c r="C50" s="72" t="s">
        <v>376</v>
      </c>
      <c r="D50" s="72" t="s">
        <v>376</v>
      </c>
      <c r="E50" s="72" t="s">
        <v>376</v>
      </c>
      <c r="F50" s="72" t="s">
        <v>376</v>
      </c>
      <c r="G50" s="72" t="s">
        <v>376</v>
      </c>
      <c r="H50" s="72">
        <v>23</v>
      </c>
      <c r="I50" s="69">
        <v>11</v>
      </c>
      <c r="J50" s="69">
        <v>42</v>
      </c>
      <c r="K50" s="69">
        <v>17</v>
      </c>
      <c r="L50" s="69">
        <v>14</v>
      </c>
      <c r="M50" s="3"/>
    </row>
    <row r="51" spans="1:13" ht="15" customHeight="1">
      <c r="A51" s="692" t="s">
        <v>172</v>
      </c>
      <c r="B51" s="91">
        <v>134</v>
      </c>
      <c r="C51" s="68">
        <v>146</v>
      </c>
      <c r="D51" s="68">
        <v>115</v>
      </c>
      <c r="E51" s="68">
        <v>225</v>
      </c>
      <c r="F51" s="68">
        <v>155</v>
      </c>
      <c r="G51" s="68">
        <v>177</v>
      </c>
      <c r="H51" s="68">
        <v>190</v>
      </c>
      <c r="I51" s="68">
        <v>139</v>
      </c>
      <c r="J51" s="68">
        <v>103</v>
      </c>
      <c r="K51" s="68">
        <v>133</v>
      </c>
      <c r="L51" s="68">
        <v>157</v>
      </c>
      <c r="M51" s="3"/>
    </row>
    <row r="52" spans="1:13" ht="15" customHeight="1">
      <c r="A52" s="693"/>
      <c r="B52" s="92">
        <v>159</v>
      </c>
      <c r="C52" s="69">
        <v>198</v>
      </c>
      <c r="D52" s="69">
        <v>187</v>
      </c>
      <c r="E52" s="69">
        <v>319</v>
      </c>
      <c r="F52" s="69">
        <v>235</v>
      </c>
      <c r="G52" s="69">
        <v>249</v>
      </c>
      <c r="H52" s="69">
        <v>262</v>
      </c>
      <c r="I52" s="69">
        <v>215</v>
      </c>
      <c r="J52" s="69">
        <v>160</v>
      </c>
      <c r="K52" s="69">
        <v>197</v>
      </c>
      <c r="L52" s="69">
        <v>256</v>
      </c>
      <c r="M52" s="3"/>
    </row>
    <row r="53" spans="1:13" ht="15" customHeight="1">
      <c r="A53" s="694" t="s">
        <v>19</v>
      </c>
      <c r="B53" s="91">
        <f>B35+B37+B39+B41+B43+B45+B51</f>
        <v>723</v>
      </c>
      <c r="C53" s="68">
        <v>732</v>
      </c>
      <c r="D53" s="68">
        <v>622</v>
      </c>
      <c r="E53" s="68">
        <v>1027</v>
      </c>
      <c r="F53" s="68">
        <v>790</v>
      </c>
      <c r="G53" s="68">
        <v>832</v>
      </c>
      <c r="H53" s="68">
        <v>912</v>
      </c>
      <c r="I53" s="68">
        <v>814</v>
      </c>
      <c r="J53" s="68">
        <v>767</v>
      </c>
      <c r="K53" s="68">
        <v>805</v>
      </c>
      <c r="L53" s="68">
        <v>845</v>
      </c>
      <c r="M53" s="3"/>
    </row>
    <row r="54" spans="1:13" ht="15" customHeight="1">
      <c r="A54" s="695"/>
      <c r="B54" s="92">
        <f>B36+B38+B40+B42+B44+B46+B52</f>
        <v>991</v>
      </c>
      <c r="C54" s="69">
        <v>1117</v>
      </c>
      <c r="D54" s="69">
        <v>1022</v>
      </c>
      <c r="E54" s="69">
        <v>1499</v>
      </c>
      <c r="F54" s="69">
        <v>1240</v>
      </c>
      <c r="G54" s="69">
        <v>1270</v>
      </c>
      <c r="H54" s="69">
        <v>1389</v>
      </c>
      <c r="I54" s="69">
        <v>1266</v>
      </c>
      <c r="J54" s="69">
        <v>1242</v>
      </c>
      <c r="K54" s="69">
        <v>1309</v>
      </c>
      <c r="L54" s="69">
        <f>SUM(L36,L38,L40,L42,L44,L46,L48,L50,L52)</f>
        <v>1475</v>
      </c>
      <c r="M54" s="3"/>
    </row>
    <row r="55" spans="1:12" ht="13.5">
      <c r="A55" s="79" t="s">
        <v>222</v>
      </c>
      <c r="B55" s="82"/>
      <c r="C55" s="82"/>
      <c r="D55" s="82"/>
      <c r="E55" s="82"/>
      <c r="F55" s="82"/>
      <c r="G55" s="82"/>
      <c r="H55" s="82"/>
      <c r="I55" s="82"/>
      <c r="J55" s="82"/>
      <c r="K55" s="82"/>
      <c r="L55" s="82"/>
    </row>
  </sheetData>
  <sheetProtection/>
  <mergeCells count="24">
    <mergeCell ref="A11:A12"/>
    <mergeCell ref="A13:A14"/>
    <mergeCell ref="A4:L4"/>
    <mergeCell ref="A1:C1"/>
    <mergeCell ref="A3:D3"/>
    <mergeCell ref="A9:A10"/>
    <mergeCell ref="A23:A24"/>
    <mergeCell ref="A35:A36"/>
    <mergeCell ref="A15:A16"/>
    <mergeCell ref="A17:A18"/>
    <mergeCell ref="A19:A20"/>
    <mergeCell ref="A21:A22"/>
    <mergeCell ref="A29:L30"/>
    <mergeCell ref="A25:D25"/>
    <mergeCell ref="A28:F28"/>
    <mergeCell ref="A45:A46"/>
    <mergeCell ref="A51:A52"/>
    <mergeCell ref="A53:A54"/>
    <mergeCell ref="A37:A38"/>
    <mergeCell ref="A39:A40"/>
    <mergeCell ref="A43:A44"/>
    <mergeCell ref="A41:A42"/>
    <mergeCell ref="A47:A48"/>
    <mergeCell ref="A49:A50"/>
  </mergeCells>
  <printOptions horizontalCentered="1"/>
  <pageMargins left="0.5905511811023623" right="0.5905511811023623" top="0.5905511811023623" bottom="0.5905511811023623" header="0.3937007874015748" footer="0.3937007874015748"/>
  <pageSetup horizontalDpi="600" verticalDpi="600" orientation="portrait" paperSize="9" r:id="rId2"/>
  <headerFooter alignWithMargins="0">
    <oddFooter>&amp;C&amp;"ＭＳ Ｐ明朝,標準"&amp;10&amp;A</oddFooter>
  </headerFooter>
  <drawing r:id="rId1"/>
</worksheet>
</file>

<file path=xl/worksheets/sheet17.xml><?xml version="1.0" encoding="utf-8"?>
<worksheet xmlns="http://schemas.openxmlformats.org/spreadsheetml/2006/main" xmlns:r="http://schemas.openxmlformats.org/officeDocument/2006/relationships">
  <sheetPr>
    <tabColor rgb="FFFFC000"/>
  </sheetPr>
  <dimension ref="A1:R51"/>
  <sheetViews>
    <sheetView view="pageBreakPreview" zoomScaleSheetLayoutView="100" zoomScalePageLayoutView="0" workbookViewId="0" topLeftCell="A1">
      <selection activeCell="C48" sqref="C48:D48"/>
    </sheetView>
  </sheetViews>
  <sheetFormatPr defaultColWidth="9.00390625" defaultRowHeight="13.5"/>
  <cols>
    <col min="1" max="1" width="6.375" style="38" bestFit="1" customWidth="1"/>
    <col min="2" max="2" width="13.125" style="38" customWidth="1"/>
    <col min="3" max="9" width="6.00390625" style="38" customWidth="1"/>
    <col min="10" max="12" width="6.50390625" style="38" bestFit="1" customWidth="1"/>
    <col min="13" max="13" width="6.125" style="38" customWidth="1"/>
    <col min="14" max="14" width="4.125" style="38" bestFit="1" customWidth="1"/>
    <col min="15" max="15" width="6.50390625" style="21" bestFit="1" customWidth="1"/>
    <col min="16" max="16384" width="9.00390625" style="21" customWidth="1"/>
  </cols>
  <sheetData>
    <row r="1" spans="1:14" s="20" customFormat="1" ht="24" customHeight="1">
      <c r="A1" s="698" t="s">
        <v>218</v>
      </c>
      <c r="B1" s="698"/>
      <c r="C1" s="698"/>
      <c r="D1" s="698"/>
      <c r="E1" s="698"/>
      <c r="F1" s="698"/>
      <c r="G1" s="698"/>
      <c r="H1" s="3"/>
      <c r="I1" s="3"/>
      <c r="J1" s="3"/>
      <c r="K1" s="3"/>
      <c r="L1" s="3"/>
      <c r="M1" s="3"/>
      <c r="N1" s="3"/>
    </row>
    <row r="2" spans="1:14" s="20" customFormat="1" ht="13.5">
      <c r="A2" s="491" t="s">
        <v>311</v>
      </c>
      <c r="B2" s="491"/>
      <c r="C2" s="491"/>
      <c r="D2" s="491"/>
      <c r="E2" s="491"/>
      <c r="F2" s="491"/>
      <c r="G2" s="491"/>
      <c r="H2" s="491"/>
      <c r="I2" s="491"/>
      <c r="J2" s="491"/>
      <c r="K2" s="491"/>
      <c r="L2" s="491"/>
      <c r="M2" s="491"/>
      <c r="N2" s="491"/>
    </row>
    <row r="3" spans="1:14" s="20" customFormat="1" ht="13.5">
      <c r="A3" s="491"/>
      <c r="B3" s="491"/>
      <c r="C3" s="491"/>
      <c r="D3" s="491"/>
      <c r="E3" s="491"/>
      <c r="F3" s="491"/>
      <c r="G3" s="491"/>
      <c r="H3" s="491"/>
      <c r="I3" s="491"/>
      <c r="J3" s="491"/>
      <c r="K3" s="491"/>
      <c r="L3" s="491"/>
      <c r="M3" s="491"/>
      <c r="N3" s="491"/>
    </row>
    <row r="4" spans="1:14" s="20" customFormat="1" ht="18.75" customHeight="1">
      <c r="A4" s="3"/>
      <c r="B4" s="3"/>
      <c r="C4" s="3"/>
      <c r="D4" s="3"/>
      <c r="E4" s="3"/>
      <c r="F4" s="3"/>
      <c r="G4" s="4"/>
      <c r="H4" s="4"/>
      <c r="I4" s="3"/>
      <c r="J4" s="3"/>
      <c r="K4" s="95"/>
      <c r="L4" s="96" t="s">
        <v>319</v>
      </c>
      <c r="M4" s="96"/>
      <c r="N4" s="3"/>
    </row>
    <row r="5" spans="1:14" s="20" customFormat="1" ht="27" customHeight="1">
      <c r="A5" s="720" t="s">
        <v>276</v>
      </c>
      <c r="B5" s="721"/>
      <c r="C5" s="6" t="s">
        <v>378</v>
      </c>
      <c r="D5" s="7">
        <v>17</v>
      </c>
      <c r="E5" s="7">
        <v>18</v>
      </c>
      <c r="F5" s="7">
        <v>19</v>
      </c>
      <c r="G5" s="7">
        <v>20</v>
      </c>
      <c r="H5" s="7">
        <v>21</v>
      </c>
      <c r="I5" s="7">
        <v>22</v>
      </c>
      <c r="J5" s="7">
        <v>23</v>
      </c>
      <c r="K5" s="6">
        <v>24</v>
      </c>
      <c r="L5" s="6">
        <v>25</v>
      </c>
      <c r="M5" s="3"/>
      <c r="N5" s="3"/>
    </row>
    <row r="6" spans="1:14" s="20" customFormat="1" ht="12" customHeight="1">
      <c r="A6" s="722"/>
      <c r="B6" s="723"/>
      <c r="C6" s="70" t="s">
        <v>377</v>
      </c>
      <c r="D6" s="70" t="s">
        <v>377</v>
      </c>
      <c r="E6" s="70" t="s">
        <v>377</v>
      </c>
      <c r="F6" s="70" t="s">
        <v>377</v>
      </c>
      <c r="G6" s="70" t="s">
        <v>377</v>
      </c>
      <c r="H6" s="70" t="s">
        <v>231</v>
      </c>
      <c r="I6" s="70" t="s">
        <v>231</v>
      </c>
      <c r="J6" s="70" t="s">
        <v>377</v>
      </c>
      <c r="K6" s="70" t="s">
        <v>377</v>
      </c>
      <c r="L6" s="70" t="s">
        <v>277</v>
      </c>
      <c r="M6" s="3"/>
      <c r="N6" s="3"/>
    </row>
    <row r="7" spans="1:14" s="20" customFormat="1" ht="13.5">
      <c r="A7" s="728" t="s">
        <v>158</v>
      </c>
      <c r="B7" s="729"/>
      <c r="C7" s="97">
        <v>236</v>
      </c>
      <c r="D7" s="97">
        <v>198</v>
      </c>
      <c r="E7" s="97">
        <v>143</v>
      </c>
      <c r="F7" s="97">
        <v>135</v>
      </c>
      <c r="G7" s="71">
        <v>137</v>
      </c>
      <c r="H7" s="71">
        <v>149</v>
      </c>
      <c r="I7" s="71">
        <v>160</v>
      </c>
      <c r="J7" s="71">
        <v>165</v>
      </c>
      <c r="K7" s="71">
        <v>173</v>
      </c>
      <c r="L7" s="71">
        <v>162</v>
      </c>
      <c r="M7" s="3"/>
      <c r="N7" s="3"/>
    </row>
    <row r="8" spans="1:14" s="20" customFormat="1" ht="13.5">
      <c r="A8" s="718"/>
      <c r="B8" s="719"/>
      <c r="C8" s="104"/>
      <c r="D8" s="104"/>
      <c r="E8" s="104"/>
      <c r="F8" s="72">
        <v>215</v>
      </c>
      <c r="G8" s="72">
        <v>215</v>
      </c>
      <c r="H8" s="72">
        <v>228</v>
      </c>
      <c r="I8" s="72">
        <v>244</v>
      </c>
      <c r="J8" s="72">
        <v>250</v>
      </c>
      <c r="K8" s="72">
        <v>245</v>
      </c>
      <c r="L8" s="72">
        <v>236</v>
      </c>
      <c r="M8" s="3"/>
      <c r="N8" s="3"/>
    </row>
    <row r="9" spans="1:14" s="20" customFormat="1" ht="13.5">
      <c r="A9" s="716" t="s">
        <v>159</v>
      </c>
      <c r="B9" s="717"/>
      <c r="C9" s="98">
        <v>39</v>
      </c>
      <c r="D9" s="98">
        <v>56</v>
      </c>
      <c r="E9" s="98">
        <v>76</v>
      </c>
      <c r="F9" s="98">
        <v>89</v>
      </c>
      <c r="G9" s="71">
        <v>104</v>
      </c>
      <c r="H9" s="71">
        <v>118</v>
      </c>
      <c r="I9" s="71">
        <v>120</v>
      </c>
      <c r="J9" s="71">
        <v>129</v>
      </c>
      <c r="K9" s="71">
        <v>138</v>
      </c>
      <c r="L9" s="71">
        <v>144</v>
      </c>
      <c r="M9" s="3"/>
      <c r="N9" s="3"/>
    </row>
    <row r="10" spans="1:14" s="20" customFormat="1" ht="13.5">
      <c r="A10" s="718"/>
      <c r="B10" s="719"/>
      <c r="C10" s="104"/>
      <c r="D10" s="104"/>
      <c r="E10" s="104"/>
      <c r="F10" s="72">
        <v>136</v>
      </c>
      <c r="G10" s="72">
        <v>147</v>
      </c>
      <c r="H10" s="72">
        <v>165</v>
      </c>
      <c r="I10" s="72">
        <v>166</v>
      </c>
      <c r="J10" s="72">
        <v>178</v>
      </c>
      <c r="K10" s="72">
        <v>196</v>
      </c>
      <c r="L10" s="72">
        <v>211</v>
      </c>
      <c r="M10" s="3"/>
      <c r="N10" s="3"/>
    </row>
    <row r="11" spans="1:14" s="20" customFormat="1" ht="13.5">
      <c r="A11" s="716" t="s">
        <v>55</v>
      </c>
      <c r="B11" s="717"/>
      <c r="C11" s="99">
        <v>27</v>
      </c>
      <c r="D11" s="99">
        <v>15</v>
      </c>
      <c r="E11" s="99">
        <v>20</v>
      </c>
      <c r="F11" s="99">
        <v>31</v>
      </c>
      <c r="G11" s="71">
        <v>31</v>
      </c>
      <c r="H11" s="71">
        <v>33</v>
      </c>
      <c r="I11" s="71">
        <v>33</v>
      </c>
      <c r="J11" s="71">
        <v>35</v>
      </c>
      <c r="K11" s="71">
        <v>42</v>
      </c>
      <c r="L11" s="71">
        <v>44</v>
      </c>
      <c r="M11" s="3"/>
      <c r="N11" s="3"/>
    </row>
    <row r="12" spans="1:14" s="20" customFormat="1" ht="13.5">
      <c r="A12" s="718"/>
      <c r="B12" s="719"/>
      <c r="C12" s="104"/>
      <c r="D12" s="104"/>
      <c r="E12" s="104"/>
      <c r="F12" s="72">
        <v>36</v>
      </c>
      <c r="G12" s="72">
        <v>39</v>
      </c>
      <c r="H12" s="72">
        <v>42</v>
      </c>
      <c r="I12" s="72">
        <v>41</v>
      </c>
      <c r="J12" s="72">
        <v>45</v>
      </c>
      <c r="K12" s="72">
        <v>55</v>
      </c>
      <c r="L12" s="72">
        <v>61</v>
      </c>
      <c r="M12" s="3"/>
      <c r="N12" s="3"/>
    </row>
    <row r="13" spans="1:14" s="20" customFormat="1" ht="13.5">
      <c r="A13" s="716" t="s">
        <v>160</v>
      </c>
      <c r="B13" s="717"/>
      <c r="C13" s="99">
        <v>24</v>
      </c>
      <c r="D13" s="99">
        <v>101</v>
      </c>
      <c r="E13" s="99">
        <v>119</v>
      </c>
      <c r="F13" s="99">
        <v>160</v>
      </c>
      <c r="G13" s="71">
        <v>175</v>
      </c>
      <c r="H13" s="71">
        <v>213</v>
      </c>
      <c r="I13" s="71">
        <v>249</v>
      </c>
      <c r="J13" s="71">
        <v>283</v>
      </c>
      <c r="K13" s="71">
        <v>312</v>
      </c>
      <c r="L13" s="71">
        <v>324</v>
      </c>
      <c r="M13" s="3"/>
      <c r="N13" s="3"/>
    </row>
    <row r="14" spans="1:14" s="20" customFormat="1" ht="13.5">
      <c r="A14" s="718"/>
      <c r="B14" s="719"/>
      <c r="C14" s="104"/>
      <c r="D14" s="104"/>
      <c r="E14" s="104"/>
      <c r="F14" s="72">
        <v>274</v>
      </c>
      <c r="G14" s="72">
        <v>299</v>
      </c>
      <c r="H14" s="72">
        <v>365</v>
      </c>
      <c r="I14" s="72">
        <v>419</v>
      </c>
      <c r="J14" s="72">
        <v>497</v>
      </c>
      <c r="K14" s="72">
        <v>570</v>
      </c>
      <c r="L14" s="72">
        <v>606</v>
      </c>
      <c r="M14" s="3"/>
      <c r="N14" s="3"/>
    </row>
    <row r="15" spans="1:14" s="20" customFormat="1" ht="13.5">
      <c r="A15" s="716" t="s">
        <v>161</v>
      </c>
      <c r="B15" s="717"/>
      <c r="C15" s="99">
        <v>386</v>
      </c>
      <c r="D15" s="99">
        <v>383</v>
      </c>
      <c r="E15" s="99">
        <v>340</v>
      </c>
      <c r="F15" s="99">
        <v>359</v>
      </c>
      <c r="G15" s="71">
        <v>374</v>
      </c>
      <c r="H15" s="71">
        <v>417</v>
      </c>
      <c r="I15" s="71">
        <v>456</v>
      </c>
      <c r="J15" s="71">
        <v>482</v>
      </c>
      <c r="K15" s="71">
        <v>499</v>
      </c>
      <c r="L15" s="71">
        <v>516</v>
      </c>
      <c r="M15" s="3"/>
      <c r="N15" s="3"/>
    </row>
    <row r="16" spans="1:14" s="20" customFormat="1" ht="13.5">
      <c r="A16" s="718"/>
      <c r="B16" s="719"/>
      <c r="C16" s="104"/>
      <c r="D16" s="104"/>
      <c r="E16" s="104"/>
      <c r="F16" s="72">
        <v>594</v>
      </c>
      <c r="G16" s="72">
        <v>615</v>
      </c>
      <c r="H16" s="72">
        <v>660</v>
      </c>
      <c r="I16" s="72">
        <v>710</v>
      </c>
      <c r="J16" s="72">
        <v>748</v>
      </c>
      <c r="K16" s="72">
        <v>764</v>
      </c>
      <c r="L16" s="72">
        <v>790</v>
      </c>
      <c r="M16" s="3"/>
      <c r="N16" s="3"/>
    </row>
    <row r="17" spans="1:14" s="20" customFormat="1" ht="13.5">
      <c r="A17" s="716" t="s">
        <v>162</v>
      </c>
      <c r="B17" s="717"/>
      <c r="C17" s="99">
        <v>43</v>
      </c>
      <c r="D17" s="99">
        <v>47</v>
      </c>
      <c r="E17" s="99">
        <v>39</v>
      </c>
      <c r="F17" s="99">
        <v>36</v>
      </c>
      <c r="G17" s="71">
        <v>37</v>
      </c>
      <c r="H17" s="71">
        <v>38</v>
      </c>
      <c r="I17" s="71">
        <v>45</v>
      </c>
      <c r="J17" s="71">
        <v>49</v>
      </c>
      <c r="K17" s="71">
        <v>55</v>
      </c>
      <c r="L17" s="71">
        <v>52</v>
      </c>
      <c r="M17" s="3"/>
      <c r="N17" s="3"/>
    </row>
    <row r="18" spans="1:14" s="20" customFormat="1" ht="13.5">
      <c r="A18" s="718"/>
      <c r="B18" s="719"/>
      <c r="C18" s="104"/>
      <c r="D18" s="104"/>
      <c r="E18" s="104"/>
      <c r="F18" s="72">
        <v>54</v>
      </c>
      <c r="G18" s="72">
        <v>62</v>
      </c>
      <c r="H18" s="72">
        <v>67</v>
      </c>
      <c r="I18" s="72">
        <v>74</v>
      </c>
      <c r="J18" s="72">
        <v>80</v>
      </c>
      <c r="K18" s="72">
        <v>87</v>
      </c>
      <c r="L18" s="72">
        <v>84</v>
      </c>
      <c r="M18" s="3"/>
      <c r="N18" s="3"/>
    </row>
    <row r="19" spans="1:14" s="20" customFormat="1" ht="13.5">
      <c r="A19" s="716" t="s">
        <v>163</v>
      </c>
      <c r="B19" s="717"/>
      <c r="C19" s="99">
        <v>84</v>
      </c>
      <c r="D19" s="99">
        <v>81</v>
      </c>
      <c r="E19" s="99">
        <v>82</v>
      </c>
      <c r="F19" s="99">
        <v>82</v>
      </c>
      <c r="G19" s="71">
        <v>86</v>
      </c>
      <c r="H19" s="71">
        <v>94</v>
      </c>
      <c r="I19" s="71">
        <v>99</v>
      </c>
      <c r="J19" s="71">
        <v>110</v>
      </c>
      <c r="K19" s="71">
        <v>97</v>
      </c>
      <c r="L19" s="71">
        <v>93</v>
      </c>
      <c r="M19" s="3"/>
      <c r="N19" s="3"/>
    </row>
    <row r="20" spans="1:14" s="20" customFormat="1" ht="13.5">
      <c r="A20" s="718"/>
      <c r="B20" s="719"/>
      <c r="C20" s="104"/>
      <c r="D20" s="104"/>
      <c r="E20" s="104"/>
      <c r="F20" s="72">
        <v>132</v>
      </c>
      <c r="G20" s="72">
        <v>132</v>
      </c>
      <c r="H20" s="72">
        <v>142</v>
      </c>
      <c r="I20" s="72">
        <v>148</v>
      </c>
      <c r="J20" s="72">
        <v>157</v>
      </c>
      <c r="K20" s="72">
        <v>150</v>
      </c>
      <c r="L20" s="72">
        <v>143</v>
      </c>
      <c r="M20" s="3"/>
      <c r="N20" s="3"/>
    </row>
    <row r="21" spans="1:14" s="20" customFormat="1" ht="13.5">
      <c r="A21" s="716" t="s">
        <v>164</v>
      </c>
      <c r="B21" s="717"/>
      <c r="C21" s="99">
        <v>103</v>
      </c>
      <c r="D21" s="99">
        <v>73</v>
      </c>
      <c r="E21" s="99">
        <v>47</v>
      </c>
      <c r="F21" s="99">
        <v>51</v>
      </c>
      <c r="G21" s="71">
        <v>54</v>
      </c>
      <c r="H21" s="71">
        <v>55</v>
      </c>
      <c r="I21" s="71">
        <v>47</v>
      </c>
      <c r="J21" s="71">
        <v>50</v>
      </c>
      <c r="K21" s="71">
        <v>43</v>
      </c>
      <c r="L21" s="71">
        <v>42</v>
      </c>
      <c r="M21" s="3"/>
      <c r="N21" s="3"/>
    </row>
    <row r="22" spans="1:14" s="20" customFormat="1" ht="13.5">
      <c r="A22" s="718"/>
      <c r="B22" s="719"/>
      <c r="C22" s="104"/>
      <c r="D22" s="104"/>
      <c r="E22" s="104"/>
      <c r="F22" s="72">
        <v>66</v>
      </c>
      <c r="G22" s="72">
        <v>67</v>
      </c>
      <c r="H22" s="72">
        <v>65</v>
      </c>
      <c r="I22" s="72">
        <v>60</v>
      </c>
      <c r="J22" s="72">
        <v>69</v>
      </c>
      <c r="K22" s="72">
        <v>66</v>
      </c>
      <c r="L22" s="72">
        <v>67</v>
      </c>
      <c r="M22" s="3"/>
      <c r="N22" s="3"/>
    </row>
    <row r="23" spans="1:14" s="20" customFormat="1" ht="13.5">
      <c r="A23" s="716" t="s">
        <v>318</v>
      </c>
      <c r="B23" s="717"/>
      <c r="C23" s="99">
        <v>201</v>
      </c>
      <c r="D23" s="99">
        <v>135</v>
      </c>
      <c r="E23" s="99">
        <v>44</v>
      </c>
      <c r="F23" s="99">
        <v>37</v>
      </c>
      <c r="G23" s="71">
        <v>31</v>
      </c>
      <c r="H23" s="71">
        <v>30</v>
      </c>
      <c r="I23" s="71">
        <v>35</v>
      </c>
      <c r="J23" s="71">
        <v>43</v>
      </c>
      <c r="K23" s="71">
        <v>45</v>
      </c>
      <c r="L23" s="71">
        <v>51</v>
      </c>
      <c r="M23" s="3"/>
      <c r="N23" s="3"/>
    </row>
    <row r="24" spans="1:14" s="20" customFormat="1" ht="13.5">
      <c r="A24" s="718"/>
      <c r="B24" s="719"/>
      <c r="C24" s="104"/>
      <c r="D24" s="104"/>
      <c r="E24" s="104"/>
      <c r="F24" s="72">
        <v>58</v>
      </c>
      <c r="G24" s="72">
        <v>58</v>
      </c>
      <c r="H24" s="72">
        <v>51</v>
      </c>
      <c r="I24" s="72">
        <v>60</v>
      </c>
      <c r="J24" s="72">
        <v>67</v>
      </c>
      <c r="K24" s="72">
        <v>59</v>
      </c>
      <c r="L24" s="72">
        <v>65</v>
      </c>
      <c r="M24" s="3"/>
      <c r="N24" s="3"/>
    </row>
    <row r="25" spans="1:14" s="20" customFormat="1" ht="13.5">
      <c r="A25" s="716" t="s">
        <v>165</v>
      </c>
      <c r="B25" s="717"/>
      <c r="C25" s="99">
        <v>11</v>
      </c>
      <c r="D25" s="99">
        <v>17</v>
      </c>
      <c r="E25" s="99">
        <v>24</v>
      </c>
      <c r="F25" s="99">
        <v>35</v>
      </c>
      <c r="G25" s="71">
        <v>46</v>
      </c>
      <c r="H25" s="71">
        <v>59</v>
      </c>
      <c r="I25" s="71">
        <v>59</v>
      </c>
      <c r="J25" s="71">
        <v>62</v>
      </c>
      <c r="K25" s="71">
        <v>56</v>
      </c>
      <c r="L25" s="71">
        <v>55</v>
      </c>
      <c r="M25" s="3"/>
      <c r="N25" s="3"/>
    </row>
    <row r="26" spans="1:14" s="20" customFormat="1" ht="13.5">
      <c r="A26" s="718"/>
      <c r="B26" s="719"/>
      <c r="C26" s="104"/>
      <c r="D26" s="104"/>
      <c r="E26" s="104"/>
      <c r="F26" s="72">
        <v>41</v>
      </c>
      <c r="G26" s="72">
        <v>56</v>
      </c>
      <c r="H26" s="72">
        <v>71</v>
      </c>
      <c r="I26" s="72">
        <v>73</v>
      </c>
      <c r="J26" s="72">
        <v>76</v>
      </c>
      <c r="K26" s="72">
        <v>72</v>
      </c>
      <c r="L26" s="72">
        <v>79</v>
      </c>
      <c r="M26" s="3"/>
      <c r="N26" s="3"/>
    </row>
    <row r="27" spans="1:14" s="20" customFormat="1" ht="13.5">
      <c r="A27" s="716" t="s">
        <v>57</v>
      </c>
      <c r="B27" s="717"/>
      <c r="C27" s="99"/>
      <c r="D27" s="99">
        <v>24</v>
      </c>
      <c r="E27" s="99">
        <v>24</v>
      </c>
      <c r="F27" s="99">
        <v>25</v>
      </c>
      <c r="G27" s="71">
        <v>25</v>
      </c>
      <c r="H27" s="71">
        <v>26</v>
      </c>
      <c r="I27" s="71">
        <v>32</v>
      </c>
      <c r="J27" s="71">
        <v>32</v>
      </c>
      <c r="K27" s="71">
        <v>27</v>
      </c>
      <c r="L27" s="71">
        <v>26</v>
      </c>
      <c r="M27" s="3"/>
      <c r="N27" s="3"/>
    </row>
    <row r="28" spans="1:14" s="20" customFormat="1" ht="13.5">
      <c r="A28" s="718"/>
      <c r="B28" s="719"/>
      <c r="C28" s="100"/>
      <c r="D28" s="100"/>
      <c r="E28" s="104"/>
      <c r="F28" s="72">
        <v>42</v>
      </c>
      <c r="G28" s="72">
        <v>42</v>
      </c>
      <c r="H28" s="72">
        <v>45</v>
      </c>
      <c r="I28" s="72">
        <v>44</v>
      </c>
      <c r="J28" s="72">
        <v>51</v>
      </c>
      <c r="K28" s="72">
        <v>40</v>
      </c>
      <c r="L28" s="72">
        <v>41</v>
      </c>
      <c r="M28" s="3"/>
      <c r="N28" s="3"/>
    </row>
    <row r="29" spans="1:14" s="20" customFormat="1" ht="13.5">
      <c r="A29" s="724" t="s">
        <v>166</v>
      </c>
      <c r="B29" s="725"/>
      <c r="C29" s="99">
        <f>SUM(C7:C28)</f>
        <v>1154</v>
      </c>
      <c r="D29" s="99">
        <f>SUM(D7:D28)</f>
        <v>1130</v>
      </c>
      <c r="E29" s="99">
        <f>SUM(E7:E28)</f>
        <v>958</v>
      </c>
      <c r="F29" s="99">
        <f>SUM(F7,F9,F11,F13,F15,F17,F19,F21,F23,F25,F27)</f>
        <v>1040</v>
      </c>
      <c r="G29" s="71">
        <f aca="true" t="shared" si="0" ref="G29:L30">G7+G9+G11+G13+G15+G17+G19+G21+G23+G25+G27</f>
        <v>1100</v>
      </c>
      <c r="H29" s="71">
        <f t="shared" si="0"/>
        <v>1232</v>
      </c>
      <c r="I29" s="71">
        <f t="shared" si="0"/>
        <v>1335</v>
      </c>
      <c r="J29" s="71">
        <f t="shared" si="0"/>
        <v>1440</v>
      </c>
      <c r="K29" s="71">
        <f t="shared" si="0"/>
        <v>1487</v>
      </c>
      <c r="L29" s="71">
        <f t="shared" si="0"/>
        <v>1509</v>
      </c>
      <c r="M29" s="3"/>
      <c r="N29" s="3"/>
    </row>
    <row r="30" spans="1:14" s="20" customFormat="1" ht="13.5">
      <c r="A30" s="726"/>
      <c r="B30" s="727"/>
      <c r="C30" s="100"/>
      <c r="D30" s="100"/>
      <c r="E30" s="100"/>
      <c r="F30" s="72">
        <f>SUM(F8,F10,F12,F14,F16,F18,F20,F22,F24,F26,F28)</f>
        <v>1648</v>
      </c>
      <c r="G30" s="72">
        <f t="shared" si="0"/>
        <v>1732</v>
      </c>
      <c r="H30" s="72">
        <f t="shared" si="0"/>
        <v>1901</v>
      </c>
      <c r="I30" s="72">
        <f t="shared" si="0"/>
        <v>2039</v>
      </c>
      <c r="J30" s="72">
        <f t="shared" si="0"/>
        <v>2218</v>
      </c>
      <c r="K30" s="72">
        <f t="shared" si="0"/>
        <v>2304</v>
      </c>
      <c r="L30" s="72">
        <f>L8+L10+L12+L14+L16+L18+L20+L22+L24+L26+L28</f>
        <v>2383</v>
      </c>
      <c r="M30" s="3"/>
      <c r="N30" s="3"/>
    </row>
    <row r="31" spans="1:15" s="30" customFormat="1" ht="34.5" customHeight="1">
      <c r="A31" s="101" t="s">
        <v>0</v>
      </c>
      <c r="B31" s="713" t="s">
        <v>2</v>
      </c>
      <c r="C31" s="713"/>
      <c r="D31" s="713"/>
      <c r="E31" s="713"/>
      <c r="F31" s="713"/>
      <c r="G31" s="713"/>
      <c r="H31" s="713"/>
      <c r="I31" s="713"/>
      <c r="J31" s="713"/>
      <c r="K31" s="713"/>
      <c r="L31" s="713"/>
      <c r="M31" s="713"/>
      <c r="N31" s="713"/>
      <c r="O31" s="33"/>
    </row>
    <row r="32" spans="1:15" s="30" customFormat="1" ht="11.25">
      <c r="A32" s="4" t="s">
        <v>1</v>
      </c>
      <c r="B32" s="714" t="s">
        <v>3</v>
      </c>
      <c r="C32" s="714"/>
      <c r="D32" s="714"/>
      <c r="E32" s="714"/>
      <c r="F32" s="714"/>
      <c r="G32" s="714"/>
      <c r="H32" s="714"/>
      <c r="I32" s="714"/>
      <c r="J32" s="714"/>
      <c r="K32" s="714"/>
      <c r="L32" s="714"/>
      <c r="M32" s="714"/>
      <c r="N32" s="714"/>
      <c r="O32" s="714"/>
    </row>
    <row r="33" spans="1:14" s="20" customFormat="1" ht="13.5">
      <c r="A33" s="36"/>
      <c r="B33" s="3"/>
      <c r="C33" s="3"/>
      <c r="D33" s="3"/>
      <c r="E33" s="3"/>
      <c r="F33" s="3"/>
      <c r="G33" s="3"/>
      <c r="H33" s="3"/>
      <c r="I33" s="3"/>
      <c r="J33" s="3"/>
      <c r="K33" s="3"/>
      <c r="L33" s="3"/>
      <c r="M33" s="3"/>
      <c r="N33" s="3"/>
    </row>
    <row r="34" spans="1:14" s="20" customFormat="1" ht="18.75" customHeight="1">
      <c r="A34" s="715" t="s">
        <v>375</v>
      </c>
      <c r="B34" s="715"/>
      <c r="C34" s="715"/>
      <c r="D34" s="715"/>
      <c r="E34" s="715"/>
      <c r="F34" s="3"/>
      <c r="G34" s="3"/>
      <c r="H34" s="3"/>
      <c r="I34" s="3"/>
      <c r="J34" s="3"/>
      <c r="K34" s="3"/>
      <c r="L34" s="3"/>
      <c r="M34" s="3"/>
      <c r="N34" s="3"/>
    </row>
    <row r="35" spans="1:14" s="20" customFormat="1" ht="13.5">
      <c r="A35" s="491" t="s">
        <v>312</v>
      </c>
      <c r="B35" s="491"/>
      <c r="C35" s="491"/>
      <c r="D35" s="491"/>
      <c r="E35" s="491"/>
      <c r="F35" s="491"/>
      <c r="G35" s="491"/>
      <c r="H35" s="491"/>
      <c r="I35" s="491"/>
      <c r="J35" s="491"/>
      <c r="K35" s="491"/>
      <c r="L35" s="491"/>
      <c r="M35" s="491"/>
      <c r="N35" s="491"/>
    </row>
    <row r="36" spans="1:14" s="20" customFormat="1" ht="13.5">
      <c r="A36" s="491"/>
      <c r="B36" s="491"/>
      <c r="C36" s="491"/>
      <c r="D36" s="491"/>
      <c r="E36" s="491"/>
      <c r="F36" s="491"/>
      <c r="G36" s="491"/>
      <c r="H36" s="491"/>
      <c r="I36" s="491"/>
      <c r="J36" s="491"/>
      <c r="K36" s="491"/>
      <c r="L36" s="491"/>
      <c r="M36" s="491"/>
      <c r="N36" s="491"/>
    </row>
    <row r="37" spans="1:14" s="20" customFormat="1" ht="13.5">
      <c r="A37" s="3"/>
      <c r="B37" s="3"/>
      <c r="C37" s="3"/>
      <c r="D37" s="3"/>
      <c r="E37" s="3"/>
      <c r="F37" s="3"/>
      <c r="G37" s="3"/>
      <c r="H37" s="3"/>
      <c r="I37" s="3"/>
      <c r="J37" s="3"/>
      <c r="K37" s="3"/>
      <c r="L37" s="3"/>
      <c r="M37" s="444" t="s">
        <v>149</v>
      </c>
      <c r="N37" s="444"/>
    </row>
    <row r="38" spans="1:14" s="20" customFormat="1" ht="13.5">
      <c r="A38" s="709" t="s">
        <v>167</v>
      </c>
      <c r="B38" s="710"/>
      <c r="C38" s="447" t="s">
        <v>278</v>
      </c>
      <c r="D38" s="448"/>
      <c r="E38" s="448"/>
      <c r="F38" s="448"/>
      <c r="G38" s="448"/>
      <c r="H38" s="448"/>
      <c r="I38" s="448"/>
      <c r="J38" s="448"/>
      <c r="K38" s="448"/>
      <c r="L38" s="448"/>
      <c r="M38" s="448"/>
      <c r="N38" s="449"/>
    </row>
    <row r="39" spans="1:14" s="20" customFormat="1" ht="33.75" customHeight="1">
      <c r="A39" s="711" t="s">
        <v>4</v>
      </c>
      <c r="B39" s="712"/>
      <c r="C39" s="484" t="s">
        <v>374</v>
      </c>
      <c r="D39" s="449"/>
      <c r="E39" s="447" t="s">
        <v>333</v>
      </c>
      <c r="F39" s="449"/>
      <c r="G39" s="447" t="s">
        <v>168</v>
      </c>
      <c r="H39" s="449"/>
      <c r="I39" s="447" t="s">
        <v>169</v>
      </c>
      <c r="J39" s="449"/>
      <c r="K39" s="447" t="s">
        <v>170</v>
      </c>
      <c r="L39" s="449"/>
      <c r="M39" s="447" t="s">
        <v>279</v>
      </c>
      <c r="N39" s="449"/>
    </row>
    <row r="40" spans="1:14" s="20" customFormat="1" ht="24" customHeight="1" hidden="1">
      <c r="A40" s="707" t="s">
        <v>313</v>
      </c>
      <c r="B40" s="706"/>
      <c r="C40" s="704">
        <v>2</v>
      </c>
      <c r="D40" s="706"/>
      <c r="E40" s="704"/>
      <c r="F40" s="706"/>
      <c r="G40" s="702"/>
      <c r="H40" s="706"/>
      <c r="I40" s="702">
        <v>1</v>
      </c>
      <c r="J40" s="706"/>
      <c r="K40" s="702"/>
      <c r="L40" s="706"/>
      <c r="M40" s="704">
        <f aca="true" t="shared" si="1" ref="M40:M50">SUM(C40:L40)</f>
        <v>3</v>
      </c>
      <c r="N40" s="705"/>
    </row>
    <row r="41" spans="1:14" s="20" customFormat="1" ht="24" customHeight="1">
      <c r="A41" s="707" t="s">
        <v>373</v>
      </c>
      <c r="B41" s="708"/>
      <c r="C41" s="704">
        <v>3</v>
      </c>
      <c r="D41" s="705"/>
      <c r="E41" s="102"/>
      <c r="F41" s="105"/>
      <c r="G41" s="702">
        <v>1</v>
      </c>
      <c r="H41" s="703"/>
      <c r="I41" s="80"/>
      <c r="J41" s="105"/>
      <c r="K41" s="80"/>
      <c r="L41" s="105"/>
      <c r="M41" s="704">
        <f t="shared" si="1"/>
        <v>4</v>
      </c>
      <c r="N41" s="705"/>
    </row>
    <row r="42" spans="1:14" s="20" customFormat="1" ht="24" customHeight="1">
      <c r="A42" s="707" t="s">
        <v>223</v>
      </c>
      <c r="B42" s="708"/>
      <c r="C42" s="704">
        <v>2</v>
      </c>
      <c r="D42" s="705"/>
      <c r="E42" s="102"/>
      <c r="F42" s="105"/>
      <c r="G42" s="702">
        <v>1</v>
      </c>
      <c r="H42" s="703"/>
      <c r="I42" s="80"/>
      <c r="J42" s="105"/>
      <c r="K42" s="80"/>
      <c r="L42" s="105"/>
      <c r="M42" s="704">
        <f t="shared" si="1"/>
        <v>3</v>
      </c>
      <c r="N42" s="705"/>
    </row>
    <row r="43" spans="1:14" s="20" customFormat="1" ht="24" customHeight="1">
      <c r="A43" s="707" t="s">
        <v>224</v>
      </c>
      <c r="B43" s="708"/>
      <c r="C43" s="702" t="s">
        <v>280</v>
      </c>
      <c r="D43" s="703"/>
      <c r="E43" s="102"/>
      <c r="F43" s="105"/>
      <c r="G43" s="80" t="s">
        <v>280</v>
      </c>
      <c r="H43" s="105"/>
      <c r="I43" s="80"/>
      <c r="J43" s="105"/>
      <c r="K43" s="80"/>
      <c r="L43" s="105"/>
      <c r="M43" s="704">
        <f t="shared" si="1"/>
        <v>0</v>
      </c>
      <c r="N43" s="705"/>
    </row>
    <row r="44" spans="1:14" s="20" customFormat="1" ht="24" customHeight="1">
      <c r="A44" s="707" t="s">
        <v>171</v>
      </c>
      <c r="B44" s="708"/>
      <c r="C44" s="702">
        <v>3</v>
      </c>
      <c r="D44" s="703"/>
      <c r="E44" s="704">
        <v>2</v>
      </c>
      <c r="F44" s="705"/>
      <c r="G44" s="80" t="s">
        <v>280</v>
      </c>
      <c r="H44" s="105"/>
      <c r="I44" s="80"/>
      <c r="J44" s="105"/>
      <c r="K44" s="80"/>
      <c r="L44" s="105"/>
      <c r="M44" s="704">
        <f t="shared" si="1"/>
        <v>5</v>
      </c>
      <c r="N44" s="705"/>
    </row>
    <row r="45" spans="1:17" s="20" customFormat="1" ht="24" customHeight="1">
      <c r="A45" s="707" t="s">
        <v>225</v>
      </c>
      <c r="B45" s="708"/>
      <c r="C45" s="702">
        <v>2</v>
      </c>
      <c r="D45" s="703"/>
      <c r="E45" s="704">
        <v>2</v>
      </c>
      <c r="F45" s="705"/>
      <c r="G45" s="80" t="s">
        <v>280</v>
      </c>
      <c r="H45" s="105"/>
      <c r="I45" s="80"/>
      <c r="J45" s="105"/>
      <c r="K45" s="80"/>
      <c r="L45" s="105"/>
      <c r="M45" s="704">
        <f t="shared" si="1"/>
        <v>4</v>
      </c>
      <c r="N45" s="705"/>
      <c r="Q45" s="75"/>
    </row>
    <row r="46" spans="1:14" s="20" customFormat="1" ht="24" customHeight="1">
      <c r="A46" s="707" t="s">
        <v>281</v>
      </c>
      <c r="B46" s="708"/>
      <c r="C46" s="702">
        <v>4</v>
      </c>
      <c r="D46" s="703"/>
      <c r="E46" s="704">
        <v>1</v>
      </c>
      <c r="F46" s="705"/>
      <c r="G46" s="80" t="s">
        <v>280</v>
      </c>
      <c r="H46" s="81"/>
      <c r="I46" s="80"/>
      <c r="J46" s="81"/>
      <c r="K46" s="80"/>
      <c r="L46" s="81"/>
      <c r="M46" s="704">
        <f t="shared" si="1"/>
        <v>5</v>
      </c>
      <c r="N46" s="705"/>
    </row>
    <row r="47" spans="1:18" s="20" customFormat="1" ht="24" customHeight="1">
      <c r="A47" s="707" t="s">
        <v>317</v>
      </c>
      <c r="B47" s="708"/>
      <c r="C47" s="702">
        <v>8</v>
      </c>
      <c r="D47" s="703"/>
      <c r="E47" s="704">
        <v>1</v>
      </c>
      <c r="F47" s="705"/>
      <c r="G47" s="80"/>
      <c r="H47" s="81"/>
      <c r="I47" s="80"/>
      <c r="J47" s="81"/>
      <c r="K47" s="80"/>
      <c r="L47" s="81"/>
      <c r="M47" s="704">
        <f t="shared" si="1"/>
        <v>9</v>
      </c>
      <c r="N47" s="705"/>
      <c r="R47" s="66"/>
    </row>
    <row r="48" spans="1:18" s="20" customFormat="1" ht="24" customHeight="1">
      <c r="A48" s="707">
        <v>23</v>
      </c>
      <c r="B48" s="708"/>
      <c r="C48" s="702">
        <v>6</v>
      </c>
      <c r="D48" s="703"/>
      <c r="E48" s="702">
        <v>2</v>
      </c>
      <c r="F48" s="703"/>
      <c r="G48" s="702"/>
      <c r="H48" s="703"/>
      <c r="I48" s="702"/>
      <c r="J48" s="703"/>
      <c r="K48" s="702"/>
      <c r="L48" s="703"/>
      <c r="M48" s="704">
        <f t="shared" si="1"/>
        <v>8</v>
      </c>
      <c r="N48" s="705"/>
      <c r="R48" s="66"/>
    </row>
    <row r="49" spans="1:18" s="20" customFormat="1" ht="24" customHeight="1">
      <c r="A49" s="707">
        <v>24</v>
      </c>
      <c r="B49" s="708"/>
      <c r="C49" s="702">
        <v>2</v>
      </c>
      <c r="D49" s="703"/>
      <c r="E49" s="702">
        <v>2</v>
      </c>
      <c r="F49" s="703"/>
      <c r="G49" s="702"/>
      <c r="H49" s="703"/>
      <c r="I49" s="702"/>
      <c r="J49" s="703"/>
      <c r="K49" s="702"/>
      <c r="L49" s="703"/>
      <c r="M49" s="704">
        <f t="shared" si="1"/>
        <v>4</v>
      </c>
      <c r="N49" s="705"/>
      <c r="P49" s="76"/>
      <c r="Q49" s="76"/>
      <c r="R49" s="77"/>
    </row>
    <row r="50" spans="1:14" s="20" customFormat="1" ht="24" customHeight="1">
      <c r="A50" s="707">
        <v>25</v>
      </c>
      <c r="B50" s="708"/>
      <c r="C50" s="704">
        <v>2</v>
      </c>
      <c r="D50" s="705"/>
      <c r="E50" s="704"/>
      <c r="F50" s="705"/>
      <c r="G50" s="80"/>
      <c r="H50" s="105"/>
      <c r="I50" s="702"/>
      <c r="J50" s="703"/>
      <c r="K50" s="80"/>
      <c r="L50" s="105"/>
      <c r="M50" s="704">
        <f t="shared" si="1"/>
        <v>2</v>
      </c>
      <c r="N50" s="705"/>
    </row>
    <row r="51" spans="1:14" s="63" customFormat="1" ht="11.25">
      <c r="A51" s="701" t="s">
        <v>226</v>
      </c>
      <c r="B51" s="701"/>
      <c r="C51" s="701"/>
      <c r="D51" s="701"/>
      <c r="E51" s="701"/>
      <c r="F51" s="701"/>
      <c r="G51" s="701"/>
      <c r="H51" s="701"/>
      <c r="I51" s="103"/>
      <c r="J51" s="103"/>
      <c r="K51" s="103"/>
      <c r="L51" s="103"/>
      <c r="M51" s="103"/>
      <c r="N51" s="103"/>
    </row>
  </sheetData>
  <sheetProtection/>
  <mergeCells count="84">
    <mergeCell ref="A48:B48"/>
    <mergeCell ref="C48:D48"/>
    <mergeCell ref="E48:F48"/>
    <mergeCell ref="G48:H48"/>
    <mergeCell ref="M49:N49"/>
    <mergeCell ref="E49:F49"/>
    <mergeCell ref="G49:H49"/>
    <mergeCell ref="I49:J49"/>
    <mergeCell ref="K49:L49"/>
    <mergeCell ref="I48:J48"/>
    <mergeCell ref="C41:D41"/>
    <mergeCell ref="I39:J39"/>
    <mergeCell ref="K39:L39"/>
    <mergeCell ref="E39:F39"/>
    <mergeCell ref="E40:F40"/>
    <mergeCell ref="G39:H39"/>
    <mergeCell ref="K40:L40"/>
    <mergeCell ref="A47:B47"/>
    <mergeCell ref="A44:B44"/>
    <mergeCell ref="A45:B45"/>
    <mergeCell ref="A41:B41"/>
    <mergeCell ref="A42:B42"/>
    <mergeCell ref="A43:B43"/>
    <mergeCell ref="A46:B46"/>
    <mergeCell ref="A25:B26"/>
    <mergeCell ref="A27:B28"/>
    <mergeCell ref="A29:B30"/>
    <mergeCell ref="A7:B8"/>
    <mergeCell ref="A49:B49"/>
    <mergeCell ref="C49:D49"/>
    <mergeCell ref="A9:B10"/>
    <mergeCell ref="A11:B12"/>
    <mergeCell ref="A13:B14"/>
    <mergeCell ref="A15:B16"/>
    <mergeCell ref="A17:B18"/>
    <mergeCell ref="A23:B24"/>
    <mergeCell ref="A5:B5"/>
    <mergeCell ref="A6:B6"/>
    <mergeCell ref="M46:N46"/>
    <mergeCell ref="A1:G1"/>
    <mergeCell ref="A2:N3"/>
    <mergeCell ref="A19:B20"/>
    <mergeCell ref="A21:B22"/>
    <mergeCell ref="M40:N40"/>
    <mergeCell ref="E47:F47"/>
    <mergeCell ref="M50:N50"/>
    <mergeCell ref="M41:N41"/>
    <mergeCell ref="M42:N42"/>
    <mergeCell ref="M44:N44"/>
    <mergeCell ref="M43:N43"/>
    <mergeCell ref="M45:N45"/>
    <mergeCell ref="K48:L48"/>
    <mergeCell ref="M48:N48"/>
    <mergeCell ref="M47:N47"/>
    <mergeCell ref="E44:F44"/>
    <mergeCell ref="C42:D42"/>
    <mergeCell ref="C43:D43"/>
    <mergeCell ref="C38:N38"/>
    <mergeCell ref="E50:F50"/>
    <mergeCell ref="G40:H40"/>
    <mergeCell ref="G41:H41"/>
    <mergeCell ref="C47:D47"/>
    <mergeCell ref="C44:D44"/>
    <mergeCell ref="E45:F45"/>
    <mergeCell ref="B31:N31"/>
    <mergeCell ref="B32:O32"/>
    <mergeCell ref="M37:N37"/>
    <mergeCell ref="M39:N39"/>
    <mergeCell ref="I40:J40"/>
    <mergeCell ref="C50:D50"/>
    <mergeCell ref="A34:E34"/>
    <mergeCell ref="A40:B40"/>
    <mergeCell ref="I50:J50"/>
    <mergeCell ref="G42:H42"/>
    <mergeCell ref="A51:H51"/>
    <mergeCell ref="A35:N36"/>
    <mergeCell ref="C46:D46"/>
    <mergeCell ref="E46:F46"/>
    <mergeCell ref="C45:D45"/>
    <mergeCell ref="C40:D40"/>
    <mergeCell ref="A50:B50"/>
    <mergeCell ref="A38:B38"/>
    <mergeCell ref="A39:B39"/>
    <mergeCell ref="C39:D39"/>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2"/>
  <headerFooter alignWithMargins="0">
    <oddFooter>&amp;C&amp;"ＭＳ Ｐ明朝,標準"&amp;10&amp;A</oddFooter>
  </headerFooter>
  <drawing r:id="rId1"/>
</worksheet>
</file>

<file path=xl/worksheets/sheet18.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G15" sqref="G15"/>
    </sheetView>
  </sheetViews>
  <sheetFormatPr defaultColWidth="9.00390625" defaultRowHeight="13.5"/>
  <cols>
    <col min="1" max="16384" width="9.00390625" style="1" customWidth="1"/>
  </cols>
  <sheetData>
    <row r="13" spans="1:9" ht="32.25">
      <c r="A13" s="428"/>
      <c r="B13" s="428"/>
      <c r="C13" s="428"/>
      <c r="D13" s="428"/>
      <c r="E13" s="428"/>
      <c r="F13" s="428"/>
      <c r="G13" s="428"/>
      <c r="H13" s="428"/>
      <c r="I13" s="42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429"/>
      <c r="B19" s="429"/>
      <c r="C19" s="429"/>
      <c r="D19" s="429"/>
      <c r="E19" s="429"/>
      <c r="F19" s="429"/>
      <c r="G19" s="429"/>
      <c r="H19" s="429"/>
      <c r="I19" s="42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J25" sqref="J25"/>
    </sheetView>
  </sheetViews>
  <sheetFormatPr defaultColWidth="9.00390625" defaultRowHeight="13.5"/>
  <cols>
    <col min="1" max="3" width="9.00390625" style="1" customWidth="1"/>
    <col min="4" max="4" width="6.375" style="1" customWidth="1"/>
    <col min="5" max="16384" width="9.00390625" style="1" customWidth="1"/>
  </cols>
  <sheetData>
    <row r="13" spans="1:9" ht="32.25">
      <c r="A13" s="428"/>
      <c r="B13" s="428"/>
      <c r="C13" s="428"/>
      <c r="D13" s="428"/>
      <c r="E13" s="428"/>
      <c r="F13" s="428"/>
      <c r="G13" s="428"/>
      <c r="H13" s="428"/>
      <c r="I13" s="42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429"/>
      <c r="B19" s="429"/>
      <c r="C19" s="429"/>
      <c r="D19" s="429"/>
      <c r="E19" s="429"/>
      <c r="F19" s="429"/>
      <c r="G19" s="429"/>
      <c r="H19" s="429"/>
      <c r="I19" s="42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20:J23"/>
  <sheetViews>
    <sheetView view="pageBreakPreview" zoomScaleSheetLayoutView="100" zoomScalePageLayoutView="0" workbookViewId="0" topLeftCell="A1">
      <selection activeCell="J25" sqref="J25"/>
    </sheetView>
  </sheetViews>
  <sheetFormatPr defaultColWidth="9.00390625" defaultRowHeight="13.5"/>
  <cols>
    <col min="1" max="3" width="9.00390625" style="425" customWidth="1"/>
    <col min="4" max="4" width="6.375" style="425" customWidth="1"/>
    <col min="5" max="16384" width="9.00390625" style="425" customWidth="1"/>
  </cols>
  <sheetData>
    <row r="20" spans="2:10" ht="32.25">
      <c r="B20" s="426" t="s">
        <v>444</v>
      </c>
      <c r="C20" s="430" t="s">
        <v>445</v>
      </c>
      <c r="D20" s="430"/>
      <c r="E20" s="430"/>
      <c r="F20" s="430"/>
      <c r="G20" s="430"/>
      <c r="H20" s="430"/>
      <c r="I20" s="430"/>
      <c r="J20" s="430"/>
    </row>
    <row r="22" spans="1:9" s="427" customFormat="1" ht="14.25">
      <c r="A22" s="1"/>
      <c r="B22" s="1"/>
      <c r="C22" s="1"/>
      <c r="D22" s="1"/>
      <c r="E22" s="1"/>
      <c r="F22" s="1"/>
      <c r="G22" s="1"/>
      <c r="H22" s="1"/>
      <c r="I22" s="1"/>
    </row>
    <row r="23" spans="3:10" ht="32.25">
      <c r="C23" s="430" t="s">
        <v>446</v>
      </c>
      <c r="D23" s="430"/>
      <c r="E23" s="430"/>
      <c r="F23" s="430"/>
      <c r="G23" s="430"/>
      <c r="H23" s="430"/>
      <c r="I23" s="430"/>
      <c r="J23" s="430"/>
    </row>
  </sheetData>
  <sheetProtection/>
  <mergeCells count="2">
    <mergeCell ref="C20:J20"/>
    <mergeCell ref="C23:J23"/>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J25" sqref="J25"/>
    </sheetView>
  </sheetViews>
  <sheetFormatPr defaultColWidth="9.00390625" defaultRowHeight="13.5"/>
  <cols>
    <col min="1" max="3" width="9.00390625" style="1" customWidth="1"/>
    <col min="4" max="4" width="6.375" style="1" customWidth="1"/>
    <col min="5" max="16384" width="9.00390625" style="1" customWidth="1"/>
  </cols>
  <sheetData>
    <row r="13" spans="1:9" ht="32.25">
      <c r="A13" s="428"/>
      <c r="B13" s="428"/>
      <c r="C13" s="428"/>
      <c r="D13" s="428"/>
      <c r="E13" s="428"/>
      <c r="F13" s="428"/>
      <c r="G13" s="428"/>
      <c r="H13" s="428"/>
      <c r="I13" s="42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429"/>
      <c r="B19" s="429"/>
      <c r="C19" s="429"/>
      <c r="D19" s="429"/>
      <c r="E19" s="429"/>
      <c r="F19" s="429"/>
      <c r="G19" s="429"/>
      <c r="H19" s="429"/>
      <c r="I19" s="42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L80"/>
  <sheetViews>
    <sheetView view="pageBreakPreview" zoomScaleSheetLayoutView="100" zoomScalePageLayoutView="0" workbookViewId="0" topLeftCell="A1">
      <selection activeCell="G32" sqref="G32"/>
    </sheetView>
  </sheetViews>
  <sheetFormatPr defaultColWidth="9.00390625" defaultRowHeight="13.5"/>
  <cols>
    <col min="1" max="1" width="3.875" style="38" customWidth="1"/>
    <col min="2" max="3" width="8.75390625" style="38" customWidth="1"/>
    <col min="4" max="4" width="6.375" style="38" customWidth="1"/>
    <col min="5" max="12" width="8.75390625" style="38" customWidth="1"/>
    <col min="13" max="16384" width="9.00390625" style="38" customWidth="1"/>
  </cols>
  <sheetData>
    <row r="1" spans="1:4" s="3" customFormat="1" ht="17.25">
      <c r="A1" s="35" t="s">
        <v>379</v>
      </c>
      <c r="C1" s="289"/>
      <c r="D1" s="289"/>
    </row>
    <row r="2" spans="1:4" s="3" customFormat="1" ht="9.75" customHeight="1">
      <c r="A2" s="290"/>
      <c r="C2" s="289"/>
      <c r="D2" s="289"/>
    </row>
    <row r="3" spans="1:6" s="3" customFormat="1" ht="14.25">
      <c r="A3" s="450" t="s">
        <v>380</v>
      </c>
      <c r="B3" s="450"/>
      <c r="C3" s="450"/>
      <c r="D3" s="450"/>
      <c r="E3" s="450"/>
      <c r="F3" s="169"/>
    </row>
    <row r="4" spans="2:12" s="5" customFormat="1" ht="12">
      <c r="B4" s="451" t="s">
        <v>381</v>
      </c>
      <c r="C4" s="451"/>
      <c r="D4" s="451"/>
      <c r="E4" s="451"/>
      <c r="F4" s="451"/>
      <c r="G4" s="451"/>
      <c r="H4" s="451"/>
      <c r="I4" s="451"/>
      <c r="J4" s="451"/>
      <c r="K4" s="451"/>
      <c r="L4" s="451"/>
    </row>
    <row r="5" spans="2:12" s="5" customFormat="1" ht="12">
      <c r="B5" s="451"/>
      <c r="C5" s="451"/>
      <c r="D5" s="451"/>
      <c r="E5" s="451"/>
      <c r="F5" s="451"/>
      <c r="G5" s="451"/>
      <c r="H5" s="451"/>
      <c r="I5" s="451"/>
      <c r="J5" s="451"/>
      <c r="K5" s="451"/>
      <c r="L5" s="451"/>
    </row>
    <row r="6" spans="2:12" s="3" customFormat="1" ht="12.75" customHeight="1">
      <c r="B6" s="291"/>
      <c r="C6" s="291"/>
      <c r="D6" s="291"/>
      <c r="E6" s="291"/>
      <c r="F6" s="291"/>
      <c r="G6" s="291"/>
      <c r="H6" s="291"/>
      <c r="I6" s="291"/>
      <c r="J6" s="291"/>
      <c r="K6" s="291"/>
      <c r="L6" s="291"/>
    </row>
    <row r="7" s="3" customFormat="1" ht="18" customHeight="1">
      <c r="B7" s="169" t="s">
        <v>382</v>
      </c>
    </row>
    <row r="8" s="3" customFormat="1" ht="13.5">
      <c r="B8" s="3" t="s">
        <v>383</v>
      </c>
    </row>
    <row r="9" spans="2:12" s="5" customFormat="1" ht="12" customHeight="1">
      <c r="B9" s="292"/>
      <c r="C9" s="293" t="s">
        <v>384</v>
      </c>
      <c r="D9" s="447" t="s">
        <v>385</v>
      </c>
      <c r="E9" s="448"/>
      <c r="F9" s="448"/>
      <c r="G9" s="448"/>
      <c r="H9" s="448"/>
      <c r="I9" s="448"/>
      <c r="J9" s="448"/>
      <c r="K9" s="449"/>
      <c r="L9" s="294"/>
    </row>
    <row r="10" spans="2:12" s="5" customFormat="1" ht="36">
      <c r="B10" s="288" t="s">
        <v>4</v>
      </c>
      <c r="C10" s="287" t="s">
        <v>386</v>
      </c>
      <c r="D10" s="295" t="s">
        <v>387</v>
      </c>
      <c r="E10" s="295" t="s">
        <v>388</v>
      </c>
      <c r="F10" s="295" t="s">
        <v>389</v>
      </c>
      <c r="G10" s="295" t="s">
        <v>391</v>
      </c>
      <c r="H10" s="295" t="s">
        <v>393</v>
      </c>
      <c r="I10" s="295" t="s">
        <v>394</v>
      </c>
      <c r="J10" s="295" t="s">
        <v>395</v>
      </c>
      <c r="K10" s="6" t="s">
        <v>396</v>
      </c>
      <c r="L10" s="296"/>
    </row>
    <row r="11" spans="2:12" s="5" customFormat="1" ht="17.25" customHeight="1">
      <c r="B11" s="6" t="s">
        <v>397</v>
      </c>
      <c r="C11" s="297">
        <v>178686</v>
      </c>
      <c r="D11" s="298">
        <v>0</v>
      </c>
      <c r="E11" s="298">
        <v>2</v>
      </c>
      <c r="F11" s="298">
        <v>18</v>
      </c>
      <c r="G11" s="298">
        <v>1</v>
      </c>
      <c r="H11" s="298">
        <v>0</v>
      </c>
      <c r="I11" s="298">
        <v>5</v>
      </c>
      <c r="J11" s="298">
        <v>51</v>
      </c>
      <c r="K11" s="299">
        <f>SUM(D11:J11)</f>
        <v>77</v>
      </c>
      <c r="L11" s="300"/>
    </row>
    <row r="12" spans="2:12" s="5" customFormat="1" ht="17.25" customHeight="1">
      <c r="B12" s="6" t="s">
        <v>398</v>
      </c>
      <c r="C12" s="297">
        <f>225360+16085+16140+16500</f>
        <v>274085</v>
      </c>
      <c r="D12" s="298">
        <v>1</v>
      </c>
      <c r="E12" s="298">
        <v>0</v>
      </c>
      <c r="F12" s="301"/>
      <c r="G12" s="298">
        <v>2</v>
      </c>
      <c r="H12" s="298">
        <f>12+1</f>
        <v>13</v>
      </c>
      <c r="I12" s="298">
        <f>12+1</f>
        <v>13</v>
      </c>
      <c r="J12" s="298">
        <f>231+23+16+20</f>
        <v>290</v>
      </c>
      <c r="K12" s="299">
        <f>SUM(D12:J12)</f>
        <v>319</v>
      </c>
      <c r="L12" s="300"/>
    </row>
    <row r="13" spans="2:12" s="5" customFormat="1" ht="17.25" customHeight="1">
      <c r="B13" s="302" t="s">
        <v>399</v>
      </c>
      <c r="C13" s="303"/>
      <c r="D13" s="304" t="s">
        <v>400</v>
      </c>
      <c r="E13" s="305" t="s">
        <v>401</v>
      </c>
      <c r="F13" s="304" t="s">
        <v>402</v>
      </c>
      <c r="G13" s="304" t="s">
        <v>403</v>
      </c>
      <c r="H13" s="304" t="s">
        <v>404</v>
      </c>
      <c r="I13" s="304" t="s">
        <v>405</v>
      </c>
      <c r="J13" s="304" t="s">
        <v>406</v>
      </c>
      <c r="K13" s="301"/>
      <c r="L13" s="300"/>
    </row>
    <row r="14" spans="2:12" s="306" customFormat="1" ht="10.5">
      <c r="B14" s="452" t="s">
        <v>407</v>
      </c>
      <c r="C14" s="452"/>
      <c r="D14" s="452"/>
      <c r="E14" s="452"/>
      <c r="F14" s="452"/>
      <c r="G14" s="452"/>
      <c r="H14" s="452"/>
      <c r="I14" s="452"/>
      <c r="J14" s="452"/>
      <c r="K14" s="452"/>
      <c r="L14" s="453"/>
    </row>
    <row r="15" spans="2:12" s="306" customFormat="1" ht="10.5">
      <c r="B15" s="307" t="s">
        <v>408</v>
      </c>
      <c r="C15" s="307"/>
      <c r="D15" s="307"/>
      <c r="E15" s="307"/>
      <c r="F15" s="307"/>
      <c r="G15" s="307"/>
      <c r="H15" s="307"/>
      <c r="I15" s="307"/>
      <c r="J15" s="307"/>
      <c r="K15" s="307"/>
      <c r="L15" s="307"/>
    </row>
    <row r="16" spans="2:12" s="3" customFormat="1" ht="12.75" customHeight="1">
      <c r="B16" s="307"/>
      <c r="C16" s="307"/>
      <c r="D16" s="307"/>
      <c r="E16" s="307"/>
      <c r="F16" s="307"/>
      <c r="G16" s="307"/>
      <c r="H16" s="307"/>
      <c r="I16" s="307"/>
      <c r="J16" s="307"/>
      <c r="K16" s="307"/>
      <c r="L16" s="307"/>
    </row>
    <row r="17" spans="2:12" s="3" customFormat="1" ht="13.5">
      <c r="B17" s="308" t="s">
        <v>409</v>
      </c>
      <c r="C17" s="309"/>
      <c r="D17" s="310"/>
      <c r="E17" s="311"/>
      <c r="F17" s="311"/>
      <c r="G17" s="312"/>
      <c r="H17" s="311"/>
      <c r="I17" s="311"/>
      <c r="J17" s="311"/>
      <c r="K17" s="311"/>
      <c r="L17" s="311"/>
    </row>
    <row r="18" spans="2:12" s="5" customFormat="1" ht="12" customHeight="1">
      <c r="B18" s="292"/>
      <c r="C18" s="292"/>
      <c r="D18" s="293" t="s">
        <v>384</v>
      </c>
      <c r="E18" s="447" t="s">
        <v>411</v>
      </c>
      <c r="F18" s="448"/>
      <c r="G18" s="448"/>
      <c r="H18" s="448"/>
      <c r="I18" s="448"/>
      <c r="J18" s="448"/>
      <c r="K18" s="448"/>
      <c r="L18" s="449"/>
    </row>
    <row r="19" spans="2:12" s="5" customFormat="1" ht="24">
      <c r="B19" s="288" t="s">
        <v>4</v>
      </c>
      <c r="C19" s="288" t="s">
        <v>412</v>
      </c>
      <c r="D19" s="287" t="s">
        <v>386</v>
      </c>
      <c r="E19" s="295" t="s">
        <v>387</v>
      </c>
      <c r="F19" s="295" t="s">
        <v>388</v>
      </c>
      <c r="G19" s="295" t="s">
        <v>413</v>
      </c>
      <c r="H19" s="295" t="s">
        <v>414</v>
      </c>
      <c r="I19" s="295" t="s">
        <v>394</v>
      </c>
      <c r="J19" s="295" t="s">
        <v>395</v>
      </c>
      <c r="K19" s="313" t="s">
        <v>68</v>
      </c>
      <c r="L19" s="295" t="s">
        <v>396</v>
      </c>
    </row>
    <row r="20" spans="2:12" s="5" customFormat="1" ht="17.25" customHeight="1">
      <c r="B20" s="7">
        <v>21</v>
      </c>
      <c r="C20" s="314">
        <v>14920</v>
      </c>
      <c r="D20" s="314">
        <v>16110</v>
      </c>
      <c r="E20" s="314"/>
      <c r="F20" s="314"/>
      <c r="G20" s="314"/>
      <c r="H20" s="314"/>
      <c r="I20" s="314"/>
      <c r="J20" s="314">
        <v>23</v>
      </c>
      <c r="K20" s="315"/>
      <c r="L20" s="316">
        <f>SUM(E20:J20)</f>
        <v>23</v>
      </c>
    </row>
    <row r="21" spans="2:12" s="5" customFormat="1" ht="17.25" customHeight="1">
      <c r="B21" s="7">
        <v>22</v>
      </c>
      <c r="C21" s="314">
        <v>15124</v>
      </c>
      <c r="D21" s="314">
        <v>16462</v>
      </c>
      <c r="E21" s="314">
        <v>1</v>
      </c>
      <c r="F21" s="314"/>
      <c r="G21" s="314"/>
      <c r="H21" s="314">
        <v>1</v>
      </c>
      <c r="I21" s="314">
        <v>1</v>
      </c>
      <c r="J21" s="314">
        <v>28</v>
      </c>
      <c r="K21" s="315"/>
      <c r="L21" s="314">
        <f>SUM(E21:J21)</f>
        <v>31</v>
      </c>
    </row>
    <row r="22" spans="2:12" s="5" customFormat="1" ht="17.25" customHeight="1">
      <c r="B22" s="7">
        <v>23</v>
      </c>
      <c r="C22" s="314">
        <v>15244</v>
      </c>
      <c r="D22" s="314">
        <v>16193</v>
      </c>
      <c r="E22" s="314"/>
      <c r="F22" s="314"/>
      <c r="G22" s="314"/>
      <c r="H22" s="314"/>
      <c r="I22" s="314">
        <v>1</v>
      </c>
      <c r="J22" s="314">
        <v>18</v>
      </c>
      <c r="K22" s="315"/>
      <c r="L22" s="314">
        <f>SUM(E22:J22)</f>
        <v>19</v>
      </c>
    </row>
    <row r="23" spans="2:12" s="5" customFormat="1" ht="17.25" customHeight="1">
      <c r="B23" s="7">
        <v>24</v>
      </c>
      <c r="C23" s="314">
        <v>14841</v>
      </c>
      <c r="D23" s="314">
        <v>15921</v>
      </c>
      <c r="E23" s="314"/>
      <c r="F23" s="314"/>
      <c r="G23" s="314"/>
      <c r="H23" s="314"/>
      <c r="I23" s="314">
        <v>1</v>
      </c>
      <c r="J23" s="314">
        <v>10</v>
      </c>
      <c r="K23" s="314"/>
      <c r="L23" s="314">
        <f>SUM(E23:J23)</f>
        <v>11</v>
      </c>
    </row>
    <row r="24" spans="2:12" s="5" customFormat="1" ht="17.25" customHeight="1">
      <c r="B24" s="454">
        <v>25</v>
      </c>
      <c r="C24" s="314">
        <v>14637</v>
      </c>
      <c r="D24" s="314">
        <v>15541</v>
      </c>
      <c r="E24" s="314">
        <v>1</v>
      </c>
      <c r="F24" s="314"/>
      <c r="G24" s="314"/>
      <c r="H24" s="314"/>
      <c r="I24" s="314"/>
      <c r="J24" s="314">
        <v>12</v>
      </c>
      <c r="K24" s="314"/>
      <c r="L24" s="314">
        <f>SUM(E24:J24)</f>
        <v>13</v>
      </c>
    </row>
    <row r="25" spans="2:12" s="5" customFormat="1" ht="17.25" customHeight="1">
      <c r="B25" s="454"/>
      <c r="C25" s="455" t="s">
        <v>399</v>
      </c>
      <c r="D25" s="455"/>
      <c r="E25" s="317" t="s">
        <v>415</v>
      </c>
      <c r="F25" s="317" t="s">
        <v>416</v>
      </c>
      <c r="G25" s="317" t="s">
        <v>416</v>
      </c>
      <c r="H25" s="317" t="s">
        <v>416</v>
      </c>
      <c r="I25" s="317" t="s">
        <v>416</v>
      </c>
      <c r="J25" s="317" t="s">
        <v>417</v>
      </c>
      <c r="K25" s="317" t="s">
        <v>416</v>
      </c>
      <c r="L25" s="318"/>
    </row>
    <row r="26" spans="2:12" s="5" customFormat="1" ht="17.25" customHeight="1">
      <c r="B26" s="454"/>
      <c r="C26" s="456" t="s">
        <v>418</v>
      </c>
      <c r="D26" s="457"/>
      <c r="E26" s="319" t="s">
        <v>419</v>
      </c>
      <c r="F26" s="319" t="s">
        <v>420</v>
      </c>
      <c r="G26" s="319" t="s">
        <v>421</v>
      </c>
      <c r="H26" s="319" t="s">
        <v>422</v>
      </c>
      <c r="I26" s="319" t="s">
        <v>423</v>
      </c>
      <c r="J26" s="319" t="s">
        <v>424</v>
      </c>
      <c r="K26" s="319"/>
      <c r="L26" s="318"/>
    </row>
    <row r="27" spans="2:12" s="306" customFormat="1" ht="12" customHeight="1">
      <c r="B27" s="443" t="s">
        <v>425</v>
      </c>
      <c r="C27" s="443"/>
      <c r="D27" s="443"/>
      <c r="E27" s="443"/>
      <c r="F27" s="443"/>
      <c r="G27" s="443"/>
      <c r="H27" s="443"/>
      <c r="I27" s="443"/>
      <c r="J27" s="443"/>
      <c r="K27" s="443"/>
      <c r="L27" s="320"/>
    </row>
    <row r="28" spans="2:12" s="306" customFormat="1" ht="12" customHeight="1">
      <c r="B28" s="434" t="s">
        <v>426</v>
      </c>
      <c r="C28" s="434"/>
      <c r="D28" s="434"/>
      <c r="E28" s="434"/>
      <c r="F28" s="434"/>
      <c r="G28" s="434"/>
      <c r="H28" s="434"/>
      <c r="I28" s="434"/>
      <c r="J28" s="434"/>
      <c r="K28" s="434"/>
      <c r="L28" s="321"/>
    </row>
    <row r="29" spans="2:12" s="306" customFormat="1" ht="22.5" customHeight="1">
      <c r="B29" s="434" t="s">
        <v>427</v>
      </c>
      <c r="C29" s="434"/>
      <c r="D29" s="434"/>
      <c r="E29" s="434"/>
      <c r="F29" s="434"/>
      <c r="G29" s="434"/>
      <c r="H29" s="434"/>
      <c r="I29" s="434"/>
      <c r="J29" s="434"/>
      <c r="K29" s="434"/>
      <c r="L29" s="434"/>
    </row>
    <row r="30" spans="2:12" s="306" customFormat="1" ht="22.5" customHeight="1">
      <c r="B30" s="434"/>
      <c r="C30" s="434"/>
      <c r="D30" s="434"/>
      <c r="E30" s="434"/>
      <c r="F30" s="434"/>
      <c r="G30" s="434"/>
      <c r="H30" s="434"/>
      <c r="I30" s="434"/>
      <c r="J30" s="434"/>
      <c r="K30" s="434"/>
      <c r="L30" s="434"/>
    </row>
    <row r="31" spans="2:3" s="3" customFormat="1" ht="12.75" customHeight="1">
      <c r="B31" s="4"/>
      <c r="C31" s="4"/>
    </row>
    <row r="32" spans="2:8" s="3" customFormat="1" ht="14.25">
      <c r="B32" s="169" t="s">
        <v>428</v>
      </c>
      <c r="C32" s="169"/>
      <c r="D32" s="169"/>
      <c r="E32" s="169"/>
      <c r="F32" s="169"/>
      <c r="G32" s="169"/>
      <c r="H32" s="169"/>
    </row>
    <row r="33" spans="10:12" s="5" customFormat="1" ht="12">
      <c r="J33" s="444" t="s">
        <v>429</v>
      </c>
      <c r="K33" s="444"/>
      <c r="L33" s="444"/>
    </row>
    <row r="34" spans="2:12" s="5" customFormat="1" ht="12">
      <c r="B34" s="445" t="s">
        <v>430</v>
      </c>
      <c r="C34" s="446"/>
      <c r="D34" s="232" t="s">
        <v>449</v>
      </c>
      <c r="E34" s="447" t="s">
        <v>410</v>
      </c>
      <c r="F34" s="448"/>
      <c r="G34" s="448"/>
      <c r="H34" s="448"/>
      <c r="I34" s="448"/>
      <c r="J34" s="448"/>
      <c r="K34" s="448"/>
      <c r="L34" s="449"/>
    </row>
    <row r="35" spans="2:12" s="5" customFormat="1" ht="24">
      <c r="B35" s="441" t="s">
        <v>431</v>
      </c>
      <c r="C35" s="442"/>
      <c r="D35" s="287" t="s">
        <v>448</v>
      </c>
      <c r="E35" s="198" t="s">
        <v>387</v>
      </c>
      <c r="F35" s="6" t="s">
        <v>388</v>
      </c>
      <c r="G35" s="295" t="s">
        <v>390</v>
      </c>
      <c r="H35" s="295" t="s">
        <v>392</v>
      </c>
      <c r="I35" s="295" t="s">
        <v>394</v>
      </c>
      <c r="J35" s="7" t="s">
        <v>395</v>
      </c>
      <c r="K35" s="313" t="s">
        <v>68</v>
      </c>
      <c r="L35" s="7" t="s">
        <v>432</v>
      </c>
    </row>
    <row r="36" spans="2:12" s="5" customFormat="1" ht="15" customHeight="1">
      <c r="B36" s="435" t="s">
        <v>5</v>
      </c>
      <c r="C36" s="436"/>
      <c r="D36" s="322">
        <v>314</v>
      </c>
      <c r="E36" s="316"/>
      <c r="F36" s="316"/>
      <c r="G36" s="316"/>
      <c r="H36" s="316"/>
      <c r="I36" s="316"/>
      <c r="J36" s="316"/>
      <c r="K36" s="316"/>
      <c r="L36" s="323">
        <f aca="true" t="shared" si="0" ref="L36:L52">SUM(E36:J36)</f>
        <v>0</v>
      </c>
    </row>
    <row r="37" spans="2:12" s="5" customFormat="1" ht="15" customHeight="1">
      <c r="B37" s="435" t="s">
        <v>6</v>
      </c>
      <c r="C37" s="436"/>
      <c r="D37" s="322">
        <v>607</v>
      </c>
      <c r="E37" s="316"/>
      <c r="F37" s="316"/>
      <c r="G37" s="316"/>
      <c r="H37" s="316"/>
      <c r="I37" s="316"/>
      <c r="J37" s="316">
        <v>1</v>
      </c>
      <c r="K37" s="316"/>
      <c r="L37" s="323">
        <f t="shared" si="0"/>
        <v>1</v>
      </c>
    </row>
    <row r="38" spans="2:12" s="5" customFormat="1" ht="15" customHeight="1">
      <c r="B38" s="435" t="s">
        <v>7</v>
      </c>
      <c r="C38" s="436"/>
      <c r="D38" s="322">
        <v>564</v>
      </c>
      <c r="E38" s="316"/>
      <c r="F38" s="316"/>
      <c r="G38" s="316"/>
      <c r="H38" s="316"/>
      <c r="I38" s="316"/>
      <c r="J38" s="316">
        <v>1</v>
      </c>
      <c r="K38" s="316"/>
      <c r="L38" s="323">
        <f t="shared" si="0"/>
        <v>1</v>
      </c>
    </row>
    <row r="39" spans="2:12" s="5" customFormat="1" ht="15" customHeight="1">
      <c r="B39" s="435" t="s">
        <v>433</v>
      </c>
      <c r="C39" s="436"/>
      <c r="D39" s="322">
        <v>996</v>
      </c>
      <c r="E39" s="316"/>
      <c r="F39" s="316"/>
      <c r="G39" s="316"/>
      <c r="H39" s="316"/>
      <c r="I39" s="316"/>
      <c r="J39" s="316">
        <v>2</v>
      </c>
      <c r="K39" s="316"/>
      <c r="L39" s="323">
        <f t="shared" si="0"/>
        <v>2</v>
      </c>
    </row>
    <row r="40" spans="2:12" s="5" customFormat="1" ht="15" customHeight="1">
      <c r="B40" s="435" t="s">
        <v>8</v>
      </c>
      <c r="C40" s="436"/>
      <c r="D40" s="322">
        <v>686</v>
      </c>
      <c r="E40" s="316"/>
      <c r="F40" s="316"/>
      <c r="G40" s="316"/>
      <c r="H40" s="316"/>
      <c r="I40" s="316"/>
      <c r="J40" s="316"/>
      <c r="K40" s="316"/>
      <c r="L40" s="323">
        <f t="shared" si="0"/>
        <v>0</v>
      </c>
    </row>
    <row r="41" spans="2:12" s="5" customFormat="1" ht="15" customHeight="1">
      <c r="B41" s="435" t="s">
        <v>9</v>
      </c>
      <c r="C41" s="436"/>
      <c r="D41" s="322">
        <v>162</v>
      </c>
      <c r="E41" s="316"/>
      <c r="F41" s="316"/>
      <c r="G41" s="316"/>
      <c r="H41" s="316"/>
      <c r="I41" s="316"/>
      <c r="J41" s="316"/>
      <c r="K41" s="316"/>
      <c r="L41" s="323">
        <f t="shared" si="0"/>
        <v>0</v>
      </c>
    </row>
    <row r="42" spans="2:12" s="5" customFormat="1" ht="15" customHeight="1">
      <c r="B42" s="435" t="s">
        <v>16</v>
      </c>
      <c r="C42" s="436"/>
      <c r="D42" s="322">
        <v>1816</v>
      </c>
      <c r="E42" s="316"/>
      <c r="F42" s="316"/>
      <c r="G42" s="316"/>
      <c r="H42" s="316"/>
      <c r="I42" s="316"/>
      <c r="J42" s="316">
        <v>3</v>
      </c>
      <c r="K42" s="316"/>
      <c r="L42" s="323">
        <f t="shared" si="0"/>
        <v>3</v>
      </c>
    </row>
    <row r="43" spans="2:12" s="5" customFormat="1" ht="15" customHeight="1">
      <c r="B43" s="435" t="s">
        <v>10</v>
      </c>
      <c r="C43" s="436"/>
      <c r="D43" s="322">
        <v>315</v>
      </c>
      <c r="E43" s="316"/>
      <c r="F43" s="316"/>
      <c r="G43" s="316"/>
      <c r="H43" s="316"/>
      <c r="I43" s="316"/>
      <c r="J43" s="316"/>
      <c r="K43" s="316"/>
      <c r="L43" s="323">
        <f t="shared" si="0"/>
        <v>0</v>
      </c>
    </row>
    <row r="44" spans="2:12" s="5" customFormat="1" ht="15" customHeight="1">
      <c r="B44" s="435" t="s">
        <v>11</v>
      </c>
      <c r="C44" s="436"/>
      <c r="D44" s="322">
        <v>1337</v>
      </c>
      <c r="E44" s="316"/>
      <c r="F44" s="316"/>
      <c r="G44" s="316"/>
      <c r="H44" s="316"/>
      <c r="I44" s="316"/>
      <c r="J44" s="316">
        <v>1</v>
      </c>
      <c r="K44" s="316"/>
      <c r="L44" s="323">
        <f t="shared" si="0"/>
        <v>1</v>
      </c>
    </row>
    <row r="45" spans="2:12" s="5" customFormat="1" ht="15" customHeight="1">
      <c r="B45" s="435" t="s">
        <v>12</v>
      </c>
      <c r="C45" s="436"/>
      <c r="D45" s="322">
        <v>214</v>
      </c>
      <c r="E45" s="316"/>
      <c r="F45" s="316"/>
      <c r="G45" s="316"/>
      <c r="H45" s="316"/>
      <c r="I45" s="316"/>
      <c r="J45" s="316"/>
      <c r="K45" s="316"/>
      <c r="L45" s="323">
        <f t="shared" si="0"/>
        <v>0</v>
      </c>
    </row>
    <row r="46" spans="2:12" s="5" customFormat="1" ht="15" customHeight="1">
      <c r="B46" s="435" t="s">
        <v>13</v>
      </c>
      <c r="C46" s="436"/>
      <c r="D46" s="322">
        <v>91</v>
      </c>
      <c r="E46" s="316"/>
      <c r="F46" s="316"/>
      <c r="G46" s="316"/>
      <c r="H46" s="316"/>
      <c r="I46" s="316"/>
      <c r="J46" s="316"/>
      <c r="K46" s="316"/>
      <c r="L46" s="323">
        <f t="shared" si="0"/>
        <v>0</v>
      </c>
    </row>
    <row r="47" spans="2:12" s="5" customFormat="1" ht="15" customHeight="1">
      <c r="B47" s="435" t="s">
        <v>14</v>
      </c>
      <c r="C47" s="436"/>
      <c r="D47" s="322">
        <v>584</v>
      </c>
      <c r="E47" s="316"/>
      <c r="F47" s="316"/>
      <c r="G47" s="316"/>
      <c r="H47" s="316"/>
      <c r="I47" s="316"/>
      <c r="J47" s="316"/>
      <c r="K47" s="316"/>
      <c r="L47" s="323">
        <f t="shared" si="0"/>
        <v>0</v>
      </c>
    </row>
    <row r="48" spans="2:12" s="5" customFormat="1" ht="15" customHeight="1">
      <c r="B48" s="435" t="s">
        <v>15</v>
      </c>
      <c r="C48" s="436"/>
      <c r="D48" s="322">
        <v>310</v>
      </c>
      <c r="E48" s="316"/>
      <c r="F48" s="316"/>
      <c r="G48" s="316"/>
      <c r="H48" s="316"/>
      <c r="I48" s="316"/>
      <c r="J48" s="316"/>
      <c r="K48" s="316"/>
      <c r="L48" s="323">
        <f t="shared" si="0"/>
        <v>0</v>
      </c>
    </row>
    <row r="49" spans="2:12" s="5" customFormat="1" ht="15" customHeight="1">
      <c r="B49" s="437" t="s">
        <v>434</v>
      </c>
      <c r="C49" s="438"/>
      <c r="D49" s="324">
        <f aca="true" t="shared" si="1" ref="D49:J49">SUM(D36:D48)</f>
        <v>7996</v>
      </c>
      <c r="E49" s="324">
        <f t="shared" si="1"/>
        <v>0</v>
      </c>
      <c r="F49" s="324">
        <f t="shared" si="1"/>
        <v>0</v>
      </c>
      <c r="G49" s="324">
        <f t="shared" si="1"/>
        <v>0</v>
      </c>
      <c r="H49" s="324">
        <f t="shared" si="1"/>
        <v>0</v>
      </c>
      <c r="I49" s="324">
        <f t="shared" si="1"/>
        <v>0</v>
      </c>
      <c r="J49" s="324">
        <f t="shared" si="1"/>
        <v>8</v>
      </c>
      <c r="K49" s="324">
        <f>SUM(K36:K48)</f>
        <v>0</v>
      </c>
      <c r="L49" s="325">
        <f t="shared" si="0"/>
        <v>8</v>
      </c>
    </row>
    <row r="50" spans="2:12" s="5" customFormat="1" ht="15" customHeight="1">
      <c r="B50" s="435" t="s">
        <v>435</v>
      </c>
      <c r="C50" s="436"/>
      <c r="D50" s="322">
        <v>5126</v>
      </c>
      <c r="E50" s="316">
        <v>1</v>
      </c>
      <c r="F50" s="316"/>
      <c r="G50" s="316"/>
      <c r="H50" s="316"/>
      <c r="I50" s="316"/>
      <c r="J50" s="316">
        <v>4</v>
      </c>
      <c r="K50" s="316"/>
      <c r="L50" s="323">
        <f t="shared" si="0"/>
        <v>5</v>
      </c>
    </row>
    <row r="51" spans="2:12" s="5" customFormat="1" ht="15" customHeight="1">
      <c r="B51" s="439" t="s">
        <v>436</v>
      </c>
      <c r="C51" s="440"/>
      <c r="D51" s="326">
        <f aca="true" t="shared" si="2" ref="D51:J51">SUM(D49:D50)</f>
        <v>13122</v>
      </c>
      <c r="E51" s="326">
        <f t="shared" si="2"/>
        <v>1</v>
      </c>
      <c r="F51" s="326">
        <f t="shared" si="2"/>
        <v>0</v>
      </c>
      <c r="G51" s="326">
        <f t="shared" si="2"/>
        <v>0</v>
      </c>
      <c r="H51" s="326">
        <f t="shared" si="2"/>
        <v>0</v>
      </c>
      <c r="I51" s="326">
        <f t="shared" si="2"/>
        <v>0</v>
      </c>
      <c r="J51" s="326">
        <f t="shared" si="2"/>
        <v>12</v>
      </c>
      <c r="K51" s="326">
        <f>SUM(K49:K50)</f>
        <v>0</v>
      </c>
      <c r="L51" s="327">
        <f t="shared" si="0"/>
        <v>13</v>
      </c>
    </row>
    <row r="52" spans="2:12" s="5" customFormat="1" ht="15" customHeight="1">
      <c r="B52" s="435" t="s">
        <v>437</v>
      </c>
      <c r="C52" s="436"/>
      <c r="D52" s="322">
        <v>2419</v>
      </c>
      <c r="E52" s="322"/>
      <c r="F52" s="322"/>
      <c r="G52" s="322"/>
      <c r="H52" s="322"/>
      <c r="I52" s="322">
        <v>1</v>
      </c>
      <c r="J52" s="322"/>
      <c r="K52" s="322"/>
      <c r="L52" s="323">
        <f t="shared" si="0"/>
        <v>1</v>
      </c>
    </row>
    <row r="53" spans="2:12" s="5" customFormat="1" ht="15" customHeight="1">
      <c r="B53" s="431" t="s">
        <v>438</v>
      </c>
      <c r="C53" s="432"/>
      <c r="D53" s="328">
        <f aca="true" t="shared" si="3" ref="D53:L53">SUM(D51,D52)</f>
        <v>15541</v>
      </c>
      <c r="E53" s="328">
        <f t="shared" si="3"/>
        <v>1</v>
      </c>
      <c r="F53" s="328">
        <f t="shared" si="3"/>
        <v>0</v>
      </c>
      <c r="G53" s="328">
        <f t="shared" si="3"/>
        <v>0</v>
      </c>
      <c r="H53" s="328">
        <f t="shared" si="3"/>
        <v>0</v>
      </c>
      <c r="I53" s="328">
        <f t="shared" si="3"/>
        <v>1</v>
      </c>
      <c r="J53" s="328">
        <f t="shared" si="3"/>
        <v>12</v>
      </c>
      <c r="K53" s="328">
        <f>SUM(K51,K52)</f>
        <v>0</v>
      </c>
      <c r="L53" s="329">
        <f t="shared" si="3"/>
        <v>14</v>
      </c>
    </row>
    <row r="54" spans="2:12" s="306" customFormat="1" ht="10.5">
      <c r="B54" s="433" t="s">
        <v>425</v>
      </c>
      <c r="C54" s="433"/>
      <c r="D54" s="433"/>
      <c r="E54" s="433"/>
      <c r="F54" s="433"/>
      <c r="G54" s="433"/>
      <c r="H54" s="433"/>
      <c r="I54" s="433"/>
      <c r="J54" s="433"/>
      <c r="K54" s="433"/>
      <c r="L54" s="433"/>
    </row>
    <row r="55" spans="2:12" s="306" customFormat="1" ht="10.5">
      <c r="B55" s="434"/>
      <c r="C55" s="434"/>
      <c r="D55" s="434"/>
      <c r="E55" s="434"/>
      <c r="F55" s="434"/>
      <c r="G55" s="434"/>
      <c r="H55" s="434"/>
      <c r="I55" s="434"/>
      <c r="J55" s="434"/>
      <c r="K55" s="434"/>
      <c r="L55" s="434"/>
    </row>
    <row r="56" spans="2:12" s="3" customFormat="1" ht="14.25" customHeight="1">
      <c r="B56" s="38"/>
      <c r="C56" s="38"/>
      <c r="D56" s="38"/>
      <c r="E56" s="38"/>
      <c r="F56" s="38"/>
      <c r="G56" s="38"/>
      <c r="H56" s="38"/>
      <c r="I56" s="38"/>
      <c r="J56" s="38"/>
      <c r="K56" s="38"/>
      <c r="L56" s="38"/>
    </row>
    <row r="70" ht="13.5">
      <c r="A70" s="38" t="s">
        <v>439</v>
      </c>
    </row>
    <row r="71" ht="13.5">
      <c r="A71" s="38" t="s">
        <v>439</v>
      </c>
    </row>
    <row r="72" ht="13.5">
      <c r="A72" s="38" t="s">
        <v>440</v>
      </c>
    </row>
    <row r="73" ht="13.5">
      <c r="A73" s="38" t="s">
        <v>440</v>
      </c>
    </row>
    <row r="74" ht="13.5">
      <c r="A74" s="38" t="s">
        <v>441</v>
      </c>
    </row>
    <row r="75" ht="13.5">
      <c r="A75" s="38" t="s">
        <v>440</v>
      </c>
    </row>
    <row r="76" ht="13.5">
      <c r="A76" s="38" t="s">
        <v>441</v>
      </c>
    </row>
    <row r="77" ht="13.5">
      <c r="A77" s="38" t="s">
        <v>441</v>
      </c>
    </row>
    <row r="78" ht="13.5">
      <c r="A78" s="38" t="s">
        <v>440</v>
      </c>
    </row>
    <row r="79" ht="13.5">
      <c r="A79" s="38" t="s">
        <v>440</v>
      </c>
    </row>
    <row r="80" ht="13.5">
      <c r="A80" s="38" t="s">
        <v>441</v>
      </c>
    </row>
  </sheetData>
  <sheetProtection/>
  <mergeCells count="34">
    <mergeCell ref="A3:E3"/>
    <mergeCell ref="B4:L5"/>
    <mergeCell ref="D9:K9"/>
    <mergeCell ref="B14:L14"/>
    <mergeCell ref="E18:L18"/>
    <mergeCell ref="B24:B26"/>
    <mergeCell ref="C25:D25"/>
    <mergeCell ref="C26:D26"/>
    <mergeCell ref="B27:K27"/>
    <mergeCell ref="B28:K28"/>
    <mergeCell ref="B29:L30"/>
    <mergeCell ref="J33:L33"/>
    <mergeCell ref="B34:C34"/>
    <mergeCell ref="E34:L34"/>
    <mergeCell ref="B35:C35"/>
    <mergeCell ref="B36:C36"/>
    <mergeCell ref="B37:C37"/>
    <mergeCell ref="B38:C38"/>
    <mergeCell ref="B39:C39"/>
    <mergeCell ref="B40:C40"/>
    <mergeCell ref="B41:C41"/>
    <mergeCell ref="B42:C42"/>
    <mergeCell ref="B43:C43"/>
    <mergeCell ref="B44:C44"/>
    <mergeCell ref="B45:C45"/>
    <mergeCell ref="B46:C46"/>
    <mergeCell ref="B53:C53"/>
    <mergeCell ref="B54:L55"/>
    <mergeCell ref="B47:C47"/>
    <mergeCell ref="B48:C48"/>
    <mergeCell ref="B49:C49"/>
    <mergeCell ref="B50:C50"/>
    <mergeCell ref="B51:C51"/>
    <mergeCell ref="B52:C52"/>
  </mergeCells>
  <printOptions horizontalCentered="1"/>
  <pageMargins left="0.5905511811023623" right="0.5905511811023623" top="0.5905511811023623" bottom="0.5905511811023623" header="0.3937007874015748" footer="0.3937007874015748"/>
  <pageSetup horizontalDpi="600" verticalDpi="600" orientation="portrait" paperSize="9" scale="91" r:id="rId2"/>
  <headerFooter alignWithMargins="0">
    <oddFooter>&amp;C&amp;"ＭＳ Ｐ明朝,標準"&amp;10&amp;A</oddFooter>
  </headerFooter>
  <drawing r:id="rId1"/>
</worksheet>
</file>

<file path=xl/worksheets/sheet6.xml><?xml version="1.0" encoding="utf-8"?>
<worksheet xmlns="http://schemas.openxmlformats.org/spreadsheetml/2006/main" xmlns:r="http://schemas.openxmlformats.org/officeDocument/2006/relationships">
  <sheetPr>
    <tabColor rgb="FFFFC000"/>
  </sheetPr>
  <dimension ref="A1:R39"/>
  <sheetViews>
    <sheetView view="pageBreakPreview" zoomScaleNormal="50" zoomScaleSheetLayoutView="100" zoomScalePageLayoutView="0" workbookViewId="0" topLeftCell="A31">
      <selection activeCell="H18" sqref="H18"/>
    </sheetView>
  </sheetViews>
  <sheetFormatPr defaultColWidth="7.25390625" defaultRowHeight="13.5"/>
  <cols>
    <col min="1" max="1" width="7.50390625" style="116" bestFit="1" customWidth="1"/>
    <col min="2" max="2" width="7.50390625" style="116" customWidth="1"/>
    <col min="3" max="3" width="4.50390625" style="116" customWidth="1"/>
    <col min="4" max="5" width="4.50390625" style="117" customWidth="1"/>
    <col min="6" max="18" width="4.50390625" style="116" customWidth="1"/>
    <col min="19" max="16384" width="7.25390625" style="12" customWidth="1"/>
  </cols>
  <sheetData>
    <row r="1" spans="1:10" s="3" customFormat="1" ht="17.25">
      <c r="A1" s="492" t="s">
        <v>185</v>
      </c>
      <c r="B1" s="492"/>
      <c r="C1" s="492"/>
      <c r="D1" s="492"/>
      <c r="E1" s="492"/>
      <c r="F1" s="492"/>
      <c r="G1" s="35"/>
      <c r="H1" s="35"/>
      <c r="I1" s="35"/>
      <c r="J1" s="35"/>
    </row>
    <row r="2" spans="1:10" s="3" customFormat="1" ht="18" customHeight="1">
      <c r="A2" s="495" t="s">
        <v>227</v>
      </c>
      <c r="B2" s="495"/>
      <c r="C2" s="495"/>
      <c r="D2" s="495"/>
      <c r="E2" s="495"/>
      <c r="F2" s="495"/>
      <c r="G2" s="110"/>
      <c r="H2" s="110"/>
      <c r="I2" s="110"/>
      <c r="J2" s="110"/>
    </row>
    <row r="3" spans="1:18" s="3" customFormat="1" ht="13.5">
      <c r="A3" s="491" t="s">
        <v>286</v>
      </c>
      <c r="B3" s="491"/>
      <c r="C3" s="491"/>
      <c r="D3" s="491"/>
      <c r="E3" s="491"/>
      <c r="F3" s="491"/>
      <c r="G3" s="491"/>
      <c r="H3" s="491"/>
      <c r="I3" s="491"/>
      <c r="J3" s="491"/>
      <c r="K3" s="491"/>
      <c r="L3" s="491"/>
      <c r="M3" s="491"/>
      <c r="N3" s="491"/>
      <c r="O3" s="491"/>
      <c r="P3" s="491"/>
      <c r="Q3" s="491"/>
      <c r="R3" s="491"/>
    </row>
    <row r="4" spans="1:18" s="3" customFormat="1" ht="13.5">
      <c r="A4" s="491"/>
      <c r="B4" s="491"/>
      <c r="C4" s="491"/>
      <c r="D4" s="491"/>
      <c r="E4" s="491"/>
      <c r="F4" s="491"/>
      <c r="G4" s="491"/>
      <c r="H4" s="491"/>
      <c r="I4" s="491"/>
      <c r="J4" s="491"/>
      <c r="K4" s="491"/>
      <c r="L4" s="491"/>
      <c r="M4" s="491"/>
      <c r="N4" s="491"/>
      <c r="O4" s="491"/>
      <c r="P4" s="491"/>
      <c r="Q4" s="491"/>
      <c r="R4" s="491"/>
    </row>
    <row r="5" spans="1:18" s="3" customFormat="1" ht="13.5">
      <c r="A5" s="491"/>
      <c r="B5" s="491"/>
      <c r="C5" s="491"/>
      <c r="D5" s="491"/>
      <c r="E5" s="491"/>
      <c r="F5" s="491"/>
      <c r="G5" s="491"/>
      <c r="H5" s="491"/>
      <c r="I5" s="491"/>
      <c r="J5" s="491"/>
      <c r="K5" s="491"/>
      <c r="L5" s="491"/>
      <c r="M5" s="491"/>
      <c r="N5" s="491"/>
      <c r="O5" s="491"/>
      <c r="P5" s="491"/>
      <c r="Q5" s="491"/>
      <c r="R5" s="491"/>
    </row>
    <row r="6" spans="1:18" s="3" customFormat="1" ht="13.5">
      <c r="A6" s="56"/>
      <c r="B6" s="56"/>
      <c r="C6" s="56"/>
      <c r="D6" s="56"/>
      <c r="E6" s="56"/>
      <c r="F6" s="56"/>
      <c r="G6" s="56"/>
      <c r="H6" s="56"/>
      <c r="I6" s="56"/>
      <c r="J6" s="56"/>
      <c r="K6" s="56"/>
      <c r="L6" s="56"/>
      <c r="M6" s="56"/>
      <c r="N6" s="56"/>
      <c r="O6" s="56"/>
      <c r="P6" s="56"/>
      <c r="Q6" s="56"/>
      <c r="R6" s="56"/>
    </row>
    <row r="7" spans="1:18" s="9" customFormat="1" ht="14.25">
      <c r="A7" s="493" t="s">
        <v>289</v>
      </c>
      <c r="B7" s="493"/>
      <c r="C7" s="493"/>
      <c r="D7" s="493"/>
      <c r="E7" s="493"/>
      <c r="F7" s="110"/>
      <c r="G7" s="110"/>
      <c r="H7" s="110"/>
      <c r="I7" s="110"/>
      <c r="J7" s="110"/>
      <c r="K7" s="111"/>
      <c r="L7" s="111"/>
      <c r="M7" s="111"/>
      <c r="N7" s="111"/>
      <c r="O7" s="111"/>
      <c r="P7" s="111"/>
      <c r="Q7" s="111"/>
      <c r="R7" s="112"/>
    </row>
    <row r="8" spans="1:18" s="9" customFormat="1" ht="13.5">
      <c r="A8" s="494" t="s">
        <v>288</v>
      </c>
      <c r="B8" s="494"/>
      <c r="C8" s="494"/>
      <c r="D8" s="494"/>
      <c r="E8" s="494"/>
      <c r="F8" s="494"/>
      <c r="G8" s="494"/>
      <c r="H8" s="494"/>
      <c r="I8" s="494"/>
      <c r="J8" s="494"/>
      <c r="K8" s="494"/>
      <c r="L8" s="111"/>
      <c r="M8" s="111"/>
      <c r="N8" s="111"/>
      <c r="O8" s="483" t="s">
        <v>358</v>
      </c>
      <c r="P8" s="483"/>
      <c r="Q8" s="483"/>
      <c r="R8" s="483"/>
    </row>
    <row r="9" spans="2:18" s="19" customFormat="1" ht="36" customHeight="1">
      <c r="B9" s="497" t="s">
        <v>17</v>
      </c>
      <c r="C9" s="454" t="s">
        <v>247</v>
      </c>
      <c r="D9" s="454"/>
      <c r="E9" s="454" t="s">
        <v>248</v>
      </c>
      <c r="F9" s="454"/>
      <c r="G9" s="484" t="s">
        <v>369</v>
      </c>
      <c r="H9" s="485"/>
      <c r="I9" s="447" t="s">
        <v>346</v>
      </c>
      <c r="J9" s="449"/>
      <c r="K9" s="486" t="s">
        <v>370</v>
      </c>
      <c r="L9" s="454"/>
      <c r="M9" s="454" t="s">
        <v>249</v>
      </c>
      <c r="N9" s="454"/>
      <c r="O9" s="454" t="s">
        <v>68</v>
      </c>
      <c r="P9" s="454"/>
      <c r="Q9" s="499" t="s">
        <v>347</v>
      </c>
      <c r="R9" s="499" t="s">
        <v>348</v>
      </c>
    </row>
    <row r="10" spans="2:18" s="19" customFormat="1" ht="15" customHeight="1">
      <c r="B10" s="498"/>
      <c r="C10" s="7" t="s">
        <v>130</v>
      </c>
      <c r="D10" s="7" t="s">
        <v>131</v>
      </c>
      <c r="E10" s="7" t="s">
        <v>130</v>
      </c>
      <c r="F10" s="7" t="s">
        <v>131</v>
      </c>
      <c r="G10" s="7" t="s">
        <v>130</v>
      </c>
      <c r="H10" s="7" t="s">
        <v>131</v>
      </c>
      <c r="I10" s="7" t="s">
        <v>130</v>
      </c>
      <c r="J10" s="7" t="s">
        <v>131</v>
      </c>
      <c r="K10" s="7" t="s">
        <v>130</v>
      </c>
      <c r="L10" s="7" t="s">
        <v>131</v>
      </c>
      <c r="M10" s="7" t="s">
        <v>130</v>
      </c>
      <c r="N10" s="7" t="s">
        <v>131</v>
      </c>
      <c r="O10" s="7" t="s">
        <v>130</v>
      </c>
      <c r="P10" s="7" t="s">
        <v>131</v>
      </c>
      <c r="Q10" s="500"/>
      <c r="R10" s="500"/>
    </row>
    <row r="11" spans="2:18" s="19" customFormat="1" ht="21.75" customHeight="1">
      <c r="B11" s="232" t="s">
        <v>5</v>
      </c>
      <c r="C11" s="114">
        <v>0</v>
      </c>
      <c r="D11" s="114">
        <v>0</v>
      </c>
      <c r="E11" s="114">
        <v>4</v>
      </c>
      <c r="F11" s="114">
        <v>5</v>
      </c>
      <c r="G11" s="114">
        <v>0</v>
      </c>
      <c r="H11" s="114">
        <v>0</v>
      </c>
      <c r="I11" s="114">
        <v>0</v>
      </c>
      <c r="J11" s="114">
        <v>0</v>
      </c>
      <c r="K11" s="114">
        <v>3</v>
      </c>
      <c r="L11" s="114">
        <v>4</v>
      </c>
      <c r="M11" s="114">
        <v>0</v>
      </c>
      <c r="N11" s="114">
        <v>0</v>
      </c>
      <c r="O11" s="114">
        <v>2</v>
      </c>
      <c r="P11" s="114">
        <v>2</v>
      </c>
      <c r="Q11" s="163">
        <f>SUM(C11,E11,G11,I11,K11,M11,O11)</f>
        <v>9</v>
      </c>
      <c r="R11" s="163">
        <f>SUM(D11,F11,H11,J11,L11,N11,P11)</f>
        <v>11</v>
      </c>
    </row>
    <row r="12" spans="2:18" s="162" customFormat="1" ht="21.75" customHeight="1">
      <c r="B12" s="232" t="s">
        <v>6</v>
      </c>
      <c r="C12" s="161">
        <v>0</v>
      </c>
      <c r="D12" s="161">
        <v>0</v>
      </c>
      <c r="E12" s="161">
        <v>12</v>
      </c>
      <c r="F12" s="161">
        <v>24</v>
      </c>
      <c r="G12" s="161">
        <v>2</v>
      </c>
      <c r="H12" s="161">
        <v>2</v>
      </c>
      <c r="I12" s="161">
        <v>5</v>
      </c>
      <c r="J12" s="161">
        <v>7</v>
      </c>
      <c r="K12" s="161">
        <v>3</v>
      </c>
      <c r="L12" s="161">
        <v>5</v>
      </c>
      <c r="M12" s="161">
        <v>5</v>
      </c>
      <c r="N12" s="161">
        <v>8</v>
      </c>
      <c r="O12" s="161">
        <v>0</v>
      </c>
      <c r="P12" s="161">
        <v>0</v>
      </c>
      <c r="Q12" s="163">
        <f aca="true" t="shared" si="0" ref="Q12:Q23">SUM(C12,E12,G12,I12,K12,M12,O12)</f>
        <v>27</v>
      </c>
      <c r="R12" s="163">
        <f aca="true" t="shared" si="1" ref="R12:R23">SUM(D12,F12,H12,J12,L12,N12,P12)</f>
        <v>46</v>
      </c>
    </row>
    <row r="13" spans="2:18" s="162" customFormat="1" ht="21.75" customHeight="1">
      <c r="B13" s="232" t="s">
        <v>7</v>
      </c>
      <c r="C13" s="161">
        <v>2</v>
      </c>
      <c r="D13" s="161">
        <v>2</v>
      </c>
      <c r="E13" s="161">
        <v>2</v>
      </c>
      <c r="F13" s="161">
        <v>3</v>
      </c>
      <c r="G13" s="161">
        <v>1</v>
      </c>
      <c r="H13" s="161">
        <v>2</v>
      </c>
      <c r="I13" s="161">
        <v>0</v>
      </c>
      <c r="J13" s="161">
        <v>0</v>
      </c>
      <c r="K13" s="161">
        <v>1</v>
      </c>
      <c r="L13" s="161">
        <v>1</v>
      </c>
      <c r="M13" s="161">
        <v>1</v>
      </c>
      <c r="N13" s="161">
        <v>1</v>
      </c>
      <c r="O13" s="161">
        <v>2</v>
      </c>
      <c r="P13" s="161">
        <v>2</v>
      </c>
      <c r="Q13" s="163">
        <f t="shared" si="0"/>
        <v>9</v>
      </c>
      <c r="R13" s="163">
        <f t="shared" si="1"/>
        <v>11</v>
      </c>
    </row>
    <row r="14" spans="2:18" s="162" customFormat="1" ht="21.75" customHeight="1">
      <c r="B14" s="232" t="s">
        <v>250</v>
      </c>
      <c r="C14" s="161">
        <v>1</v>
      </c>
      <c r="D14" s="161">
        <v>1</v>
      </c>
      <c r="E14" s="161">
        <v>13</v>
      </c>
      <c r="F14" s="161">
        <v>35</v>
      </c>
      <c r="G14" s="161">
        <v>1</v>
      </c>
      <c r="H14" s="161">
        <v>1</v>
      </c>
      <c r="I14" s="161">
        <v>4</v>
      </c>
      <c r="J14" s="161">
        <v>5</v>
      </c>
      <c r="K14" s="161">
        <v>9</v>
      </c>
      <c r="L14" s="161">
        <v>30</v>
      </c>
      <c r="M14" s="161">
        <v>0</v>
      </c>
      <c r="N14" s="161">
        <v>0</v>
      </c>
      <c r="O14" s="161">
        <v>0</v>
      </c>
      <c r="P14" s="161">
        <v>0</v>
      </c>
      <c r="Q14" s="163">
        <f t="shared" si="0"/>
        <v>28</v>
      </c>
      <c r="R14" s="163">
        <f t="shared" si="1"/>
        <v>72</v>
      </c>
    </row>
    <row r="15" spans="2:18" s="162" customFormat="1" ht="21.75" customHeight="1">
      <c r="B15" s="232" t="s">
        <v>8</v>
      </c>
      <c r="C15" s="161">
        <v>0</v>
      </c>
      <c r="D15" s="161">
        <v>0</v>
      </c>
      <c r="E15" s="161">
        <v>6</v>
      </c>
      <c r="F15" s="161">
        <v>9</v>
      </c>
      <c r="G15" s="161">
        <v>2</v>
      </c>
      <c r="H15" s="161">
        <v>2</v>
      </c>
      <c r="I15" s="161">
        <v>6</v>
      </c>
      <c r="J15" s="161">
        <v>9</v>
      </c>
      <c r="K15" s="161">
        <v>1</v>
      </c>
      <c r="L15" s="161">
        <v>2</v>
      </c>
      <c r="M15" s="161">
        <v>2</v>
      </c>
      <c r="N15" s="161">
        <v>2</v>
      </c>
      <c r="O15" s="161">
        <v>0</v>
      </c>
      <c r="P15" s="161">
        <v>0</v>
      </c>
      <c r="Q15" s="163">
        <f t="shared" si="0"/>
        <v>17</v>
      </c>
      <c r="R15" s="163">
        <f t="shared" si="1"/>
        <v>24</v>
      </c>
    </row>
    <row r="16" spans="2:18" s="162" customFormat="1" ht="21.75" customHeight="1">
      <c r="B16" s="232" t="s">
        <v>9</v>
      </c>
      <c r="C16" s="161">
        <v>0</v>
      </c>
      <c r="D16" s="161">
        <v>0</v>
      </c>
      <c r="E16" s="161">
        <v>5</v>
      </c>
      <c r="F16" s="161">
        <v>11</v>
      </c>
      <c r="G16" s="161">
        <v>0</v>
      </c>
      <c r="H16" s="161">
        <v>0</v>
      </c>
      <c r="I16" s="161">
        <v>2</v>
      </c>
      <c r="J16" s="161">
        <v>8</v>
      </c>
      <c r="K16" s="161">
        <v>2</v>
      </c>
      <c r="L16" s="161">
        <v>4</v>
      </c>
      <c r="M16" s="161">
        <v>2</v>
      </c>
      <c r="N16" s="161">
        <v>3</v>
      </c>
      <c r="O16" s="161">
        <v>0</v>
      </c>
      <c r="P16" s="161">
        <v>0</v>
      </c>
      <c r="Q16" s="163">
        <f t="shared" si="0"/>
        <v>11</v>
      </c>
      <c r="R16" s="163">
        <f t="shared" si="1"/>
        <v>26</v>
      </c>
    </row>
    <row r="17" spans="2:18" s="162" customFormat="1" ht="21.75" customHeight="1">
      <c r="B17" s="232" t="s">
        <v>251</v>
      </c>
      <c r="C17" s="161">
        <v>0</v>
      </c>
      <c r="D17" s="161">
        <v>0</v>
      </c>
      <c r="E17" s="161">
        <v>19</v>
      </c>
      <c r="F17" s="161">
        <v>20</v>
      </c>
      <c r="G17" s="161">
        <v>1</v>
      </c>
      <c r="H17" s="161">
        <v>1</v>
      </c>
      <c r="I17" s="161">
        <v>7</v>
      </c>
      <c r="J17" s="161">
        <v>7</v>
      </c>
      <c r="K17" s="161">
        <v>8</v>
      </c>
      <c r="L17" s="161">
        <v>8</v>
      </c>
      <c r="M17" s="161">
        <v>7</v>
      </c>
      <c r="N17" s="161">
        <v>8</v>
      </c>
      <c r="O17" s="161">
        <v>1</v>
      </c>
      <c r="P17" s="161">
        <v>1</v>
      </c>
      <c r="Q17" s="163">
        <f t="shared" si="0"/>
        <v>43</v>
      </c>
      <c r="R17" s="163">
        <f t="shared" si="1"/>
        <v>45</v>
      </c>
    </row>
    <row r="18" spans="2:18" s="162" customFormat="1" ht="21.75" customHeight="1">
      <c r="B18" s="232" t="s">
        <v>10</v>
      </c>
      <c r="C18" s="161">
        <v>0</v>
      </c>
      <c r="D18" s="161">
        <v>0</v>
      </c>
      <c r="E18" s="161">
        <v>0</v>
      </c>
      <c r="F18" s="161">
        <v>0</v>
      </c>
      <c r="G18" s="161">
        <v>0</v>
      </c>
      <c r="H18" s="161">
        <v>0</v>
      </c>
      <c r="I18" s="161">
        <v>1</v>
      </c>
      <c r="J18" s="161">
        <v>1</v>
      </c>
      <c r="K18" s="161">
        <v>0</v>
      </c>
      <c r="L18" s="161">
        <v>0</v>
      </c>
      <c r="M18" s="161">
        <v>0</v>
      </c>
      <c r="N18" s="161">
        <v>0</v>
      </c>
      <c r="O18" s="161">
        <v>0</v>
      </c>
      <c r="P18" s="161">
        <v>0</v>
      </c>
      <c r="Q18" s="163">
        <f t="shared" si="0"/>
        <v>1</v>
      </c>
      <c r="R18" s="163">
        <f t="shared" si="1"/>
        <v>1</v>
      </c>
    </row>
    <row r="19" spans="2:18" s="162" customFormat="1" ht="21.75" customHeight="1">
      <c r="B19" s="232" t="s">
        <v>11</v>
      </c>
      <c r="C19" s="161">
        <v>0</v>
      </c>
      <c r="D19" s="161">
        <v>0</v>
      </c>
      <c r="E19" s="161">
        <v>10</v>
      </c>
      <c r="F19" s="161">
        <v>18</v>
      </c>
      <c r="G19" s="161">
        <v>0</v>
      </c>
      <c r="H19" s="161">
        <v>0</v>
      </c>
      <c r="I19" s="161">
        <v>15</v>
      </c>
      <c r="J19" s="161">
        <v>19</v>
      </c>
      <c r="K19" s="161">
        <v>0</v>
      </c>
      <c r="L19" s="161">
        <v>0</v>
      </c>
      <c r="M19" s="161">
        <v>0</v>
      </c>
      <c r="N19" s="161">
        <v>0</v>
      </c>
      <c r="O19" s="161">
        <v>0</v>
      </c>
      <c r="P19" s="161">
        <v>0</v>
      </c>
      <c r="Q19" s="163">
        <f t="shared" si="0"/>
        <v>25</v>
      </c>
      <c r="R19" s="163">
        <f t="shared" si="1"/>
        <v>37</v>
      </c>
    </row>
    <row r="20" spans="2:18" s="162" customFormat="1" ht="21.75" customHeight="1">
      <c r="B20" s="232" t="s">
        <v>12</v>
      </c>
      <c r="C20" s="161">
        <v>0</v>
      </c>
      <c r="D20" s="161">
        <v>0</v>
      </c>
      <c r="E20" s="161">
        <v>3</v>
      </c>
      <c r="F20" s="161">
        <v>3</v>
      </c>
      <c r="G20" s="161">
        <v>0</v>
      </c>
      <c r="H20" s="161">
        <v>0</v>
      </c>
      <c r="I20" s="161">
        <v>3</v>
      </c>
      <c r="J20" s="161">
        <v>3</v>
      </c>
      <c r="K20" s="161">
        <v>1</v>
      </c>
      <c r="L20" s="161">
        <v>4</v>
      </c>
      <c r="M20" s="161">
        <v>3</v>
      </c>
      <c r="N20" s="161">
        <v>9</v>
      </c>
      <c r="O20" s="161">
        <v>0</v>
      </c>
      <c r="P20" s="161">
        <v>0</v>
      </c>
      <c r="Q20" s="163">
        <f t="shared" si="0"/>
        <v>10</v>
      </c>
      <c r="R20" s="163">
        <f t="shared" si="1"/>
        <v>19</v>
      </c>
    </row>
    <row r="21" spans="2:18" s="162" customFormat="1" ht="21.75" customHeight="1">
      <c r="B21" s="232" t="s">
        <v>13</v>
      </c>
      <c r="C21" s="161">
        <v>0</v>
      </c>
      <c r="D21" s="161">
        <v>0</v>
      </c>
      <c r="E21" s="161">
        <v>3</v>
      </c>
      <c r="F21" s="161">
        <v>7</v>
      </c>
      <c r="G21" s="161">
        <v>2</v>
      </c>
      <c r="H21" s="161">
        <v>2</v>
      </c>
      <c r="I21" s="161">
        <v>0</v>
      </c>
      <c r="J21" s="161">
        <v>0</v>
      </c>
      <c r="K21" s="161">
        <v>1</v>
      </c>
      <c r="L21" s="161">
        <v>7</v>
      </c>
      <c r="M21" s="161">
        <v>0</v>
      </c>
      <c r="N21" s="161">
        <v>0</v>
      </c>
      <c r="O21" s="161">
        <v>0</v>
      </c>
      <c r="P21" s="161">
        <v>0</v>
      </c>
      <c r="Q21" s="163">
        <f t="shared" si="0"/>
        <v>6</v>
      </c>
      <c r="R21" s="163">
        <f t="shared" si="1"/>
        <v>16</v>
      </c>
    </row>
    <row r="22" spans="2:18" s="162" customFormat="1" ht="21.75" customHeight="1">
      <c r="B22" s="232" t="s">
        <v>14</v>
      </c>
      <c r="C22" s="161">
        <v>3</v>
      </c>
      <c r="D22" s="161">
        <v>4</v>
      </c>
      <c r="E22" s="161">
        <v>9</v>
      </c>
      <c r="F22" s="161">
        <v>12</v>
      </c>
      <c r="G22" s="161">
        <v>2</v>
      </c>
      <c r="H22" s="161">
        <v>3</v>
      </c>
      <c r="I22" s="161">
        <v>4</v>
      </c>
      <c r="J22" s="161">
        <v>4</v>
      </c>
      <c r="K22" s="161">
        <v>4</v>
      </c>
      <c r="L22" s="161">
        <v>6</v>
      </c>
      <c r="M22" s="161">
        <v>7</v>
      </c>
      <c r="N22" s="161">
        <v>19</v>
      </c>
      <c r="O22" s="161">
        <v>0</v>
      </c>
      <c r="P22" s="161">
        <v>0</v>
      </c>
      <c r="Q22" s="163">
        <f t="shared" si="0"/>
        <v>29</v>
      </c>
      <c r="R22" s="163">
        <f t="shared" si="1"/>
        <v>48</v>
      </c>
    </row>
    <row r="23" spans="2:18" s="162" customFormat="1" ht="21.75" customHeight="1">
      <c r="B23" s="232" t="s">
        <v>15</v>
      </c>
      <c r="C23" s="161">
        <v>1</v>
      </c>
      <c r="D23" s="161">
        <v>1</v>
      </c>
      <c r="E23" s="161">
        <v>3</v>
      </c>
      <c r="F23" s="161">
        <v>3</v>
      </c>
      <c r="G23" s="161">
        <v>2</v>
      </c>
      <c r="H23" s="161">
        <v>2</v>
      </c>
      <c r="I23" s="161">
        <v>0</v>
      </c>
      <c r="J23" s="161">
        <v>0</v>
      </c>
      <c r="K23" s="161">
        <v>2</v>
      </c>
      <c r="L23" s="161">
        <v>2</v>
      </c>
      <c r="M23" s="161">
        <v>1</v>
      </c>
      <c r="N23" s="161">
        <v>1</v>
      </c>
      <c r="O23" s="161">
        <v>1</v>
      </c>
      <c r="P23" s="161">
        <v>1</v>
      </c>
      <c r="Q23" s="163">
        <f t="shared" si="0"/>
        <v>10</v>
      </c>
      <c r="R23" s="163">
        <f t="shared" si="1"/>
        <v>10</v>
      </c>
    </row>
    <row r="24" spans="2:18" s="19" customFormat="1" ht="21.75" customHeight="1">
      <c r="B24" s="7" t="s">
        <v>19</v>
      </c>
      <c r="C24" s="163">
        <f aca="true" t="shared" si="2" ref="C24:R24">SUM(C11,C12,C13,C14,C15,C16,C17,C18,C19,C20,C21,C22,C23)</f>
        <v>7</v>
      </c>
      <c r="D24" s="163">
        <f t="shared" si="2"/>
        <v>8</v>
      </c>
      <c r="E24" s="163">
        <f t="shared" si="2"/>
        <v>89</v>
      </c>
      <c r="F24" s="163">
        <f t="shared" si="2"/>
        <v>150</v>
      </c>
      <c r="G24" s="163">
        <f t="shared" si="2"/>
        <v>13</v>
      </c>
      <c r="H24" s="163">
        <f t="shared" si="2"/>
        <v>15</v>
      </c>
      <c r="I24" s="163">
        <f t="shared" si="2"/>
        <v>47</v>
      </c>
      <c r="J24" s="163">
        <f t="shared" si="2"/>
        <v>63</v>
      </c>
      <c r="K24" s="163">
        <f t="shared" si="2"/>
        <v>35</v>
      </c>
      <c r="L24" s="163">
        <f t="shared" si="2"/>
        <v>73</v>
      </c>
      <c r="M24" s="163">
        <f t="shared" si="2"/>
        <v>28</v>
      </c>
      <c r="N24" s="163">
        <f t="shared" si="2"/>
        <v>51</v>
      </c>
      <c r="O24" s="163">
        <f t="shared" si="2"/>
        <v>6</v>
      </c>
      <c r="P24" s="163">
        <f t="shared" si="2"/>
        <v>6</v>
      </c>
      <c r="Q24" s="163">
        <f t="shared" si="2"/>
        <v>225</v>
      </c>
      <c r="R24" s="163">
        <f t="shared" si="2"/>
        <v>366</v>
      </c>
    </row>
    <row r="25" spans="1:18" s="8" customFormat="1" ht="15" customHeight="1">
      <c r="A25" s="115"/>
      <c r="B25" s="34"/>
      <c r="C25" s="64"/>
      <c r="D25" s="64"/>
      <c r="E25" s="64"/>
      <c r="F25" s="64"/>
      <c r="G25" s="64"/>
      <c r="H25" s="64"/>
      <c r="I25" s="64"/>
      <c r="J25" s="64"/>
      <c r="K25" s="64"/>
      <c r="L25" s="64"/>
      <c r="M25" s="64"/>
      <c r="N25" s="64"/>
      <c r="O25" s="64"/>
      <c r="P25" s="64"/>
      <c r="Q25" s="64"/>
      <c r="R25" s="11"/>
    </row>
    <row r="26" spans="1:16" ht="14.25">
      <c r="A26" s="496" t="s">
        <v>366</v>
      </c>
      <c r="B26" s="496"/>
      <c r="C26" s="496"/>
      <c r="D26" s="496"/>
      <c r="E26" s="496"/>
      <c r="F26" s="110"/>
      <c r="G26" s="110"/>
      <c r="H26" s="110"/>
      <c r="I26" s="110"/>
      <c r="J26" s="110"/>
      <c r="M26" s="483" t="s">
        <v>358</v>
      </c>
      <c r="N26" s="483"/>
      <c r="O26" s="483"/>
      <c r="P26" s="483"/>
    </row>
    <row r="27" spans="1:16" ht="23.25" customHeight="1">
      <c r="A27" s="38"/>
      <c r="B27" s="480"/>
      <c r="C27" s="480"/>
      <c r="D27" s="480"/>
      <c r="E27" s="480"/>
      <c r="F27" s="480"/>
      <c r="G27" s="468" t="s">
        <v>254</v>
      </c>
      <c r="H27" s="470"/>
      <c r="I27" s="488" t="s">
        <v>252</v>
      </c>
      <c r="J27" s="489"/>
      <c r="K27" s="489"/>
      <c r="L27" s="490"/>
      <c r="M27" s="487" t="s">
        <v>253</v>
      </c>
      <c r="N27" s="487"/>
      <c r="O27" s="487"/>
      <c r="P27" s="487"/>
    </row>
    <row r="28" spans="2:16" ht="35.25" customHeight="1">
      <c r="B28" s="480"/>
      <c r="C28" s="480"/>
      <c r="D28" s="480"/>
      <c r="E28" s="480"/>
      <c r="F28" s="480"/>
      <c r="G28" s="468"/>
      <c r="H28" s="470"/>
      <c r="I28" s="467" t="s">
        <v>255</v>
      </c>
      <c r="J28" s="468"/>
      <c r="K28" s="468" t="s">
        <v>256</v>
      </c>
      <c r="L28" s="468"/>
      <c r="M28" s="468" t="s">
        <v>257</v>
      </c>
      <c r="N28" s="468"/>
      <c r="O28" s="468" t="s">
        <v>258</v>
      </c>
      <c r="P28" s="468"/>
    </row>
    <row r="29" spans="1:18" s="57" customFormat="1" ht="21.75" customHeight="1">
      <c r="A29" s="118"/>
      <c r="B29" s="463" t="s">
        <v>259</v>
      </c>
      <c r="C29" s="464"/>
      <c r="D29" s="464"/>
      <c r="E29" s="464"/>
      <c r="F29" s="465"/>
      <c r="G29" s="459">
        <v>41</v>
      </c>
      <c r="H29" s="460"/>
      <c r="I29" s="469">
        <v>127</v>
      </c>
      <c r="J29" s="459"/>
      <c r="K29" s="459">
        <v>488</v>
      </c>
      <c r="L29" s="459"/>
      <c r="M29" s="459">
        <v>102</v>
      </c>
      <c r="N29" s="459"/>
      <c r="O29" s="459">
        <v>144</v>
      </c>
      <c r="P29" s="459"/>
      <c r="Q29" s="119"/>
      <c r="R29" s="119"/>
    </row>
    <row r="30" spans="1:18" s="57" customFormat="1" ht="21.75" customHeight="1">
      <c r="A30" s="118"/>
      <c r="B30" s="458" t="s">
        <v>260</v>
      </c>
      <c r="C30" s="458" t="s">
        <v>261</v>
      </c>
      <c r="D30" s="466" t="s">
        <v>262</v>
      </c>
      <c r="E30" s="466"/>
      <c r="F30" s="466"/>
      <c r="G30" s="459">
        <v>15</v>
      </c>
      <c r="H30" s="460"/>
      <c r="I30" s="469">
        <v>29</v>
      </c>
      <c r="J30" s="459"/>
      <c r="K30" s="459">
        <v>44</v>
      </c>
      <c r="L30" s="459"/>
      <c r="M30" s="459">
        <v>20</v>
      </c>
      <c r="N30" s="459"/>
      <c r="O30" s="459">
        <v>30</v>
      </c>
      <c r="P30" s="459"/>
      <c r="Q30" s="58"/>
      <c r="R30" s="107"/>
    </row>
    <row r="31" spans="1:18" s="57" customFormat="1" ht="21.75" customHeight="1">
      <c r="A31" s="118"/>
      <c r="B31" s="458"/>
      <c r="C31" s="458"/>
      <c r="D31" s="466" t="s">
        <v>263</v>
      </c>
      <c r="E31" s="466"/>
      <c r="F31" s="466"/>
      <c r="G31" s="459">
        <v>56</v>
      </c>
      <c r="H31" s="460"/>
      <c r="I31" s="469">
        <v>73</v>
      </c>
      <c r="J31" s="459"/>
      <c r="K31" s="459">
        <v>157</v>
      </c>
      <c r="L31" s="459"/>
      <c r="M31" s="459">
        <v>140</v>
      </c>
      <c r="N31" s="459"/>
      <c r="O31" s="459">
        <v>161</v>
      </c>
      <c r="P31" s="459"/>
      <c r="Q31" s="58"/>
      <c r="R31" s="107"/>
    </row>
    <row r="32" spans="1:18" s="57" customFormat="1" ht="21.75" customHeight="1">
      <c r="A32" s="118"/>
      <c r="B32" s="458"/>
      <c r="C32" s="477" t="s">
        <v>264</v>
      </c>
      <c r="D32" s="477"/>
      <c r="E32" s="477"/>
      <c r="F32" s="477"/>
      <c r="G32" s="461">
        <v>482</v>
      </c>
      <c r="H32" s="462"/>
      <c r="I32" s="473"/>
      <c r="J32" s="474"/>
      <c r="K32" s="474"/>
      <c r="L32" s="474"/>
      <c r="M32" s="474"/>
      <c r="N32" s="474"/>
      <c r="O32" s="474"/>
      <c r="P32" s="475"/>
      <c r="Q32" s="122"/>
      <c r="R32" s="122"/>
    </row>
    <row r="33" spans="1:18" s="57" customFormat="1" ht="19.5" customHeight="1">
      <c r="A33" s="118"/>
      <c r="B33" s="120"/>
      <c r="C33" s="235"/>
      <c r="D33" s="235"/>
      <c r="E33" s="235"/>
      <c r="F33" s="235"/>
      <c r="G33" s="236"/>
      <c r="H33" s="237"/>
      <c r="I33" s="237"/>
      <c r="J33" s="237"/>
      <c r="K33" s="237"/>
      <c r="L33" s="121"/>
      <c r="M33" s="121"/>
      <c r="N33" s="121"/>
      <c r="O33" s="122"/>
      <c r="P33" s="122"/>
      <c r="Q33" s="122"/>
      <c r="R33" s="122"/>
    </row>
    <row r="34" spans="1:18" ht="19.5" customHeight="1">
      <c r="A34" s="234" t="s">
        <v>367</v>
      </c>
      <c r="B34" s="234"/>
      <c r="C34" s="234"/>
      <c r="D34" s="234"/>
      <c r="E34" s="234"/>
      <c r="F34" s="234"/>
      <c r="H34" s="160" t="s">
        <v>358</v>
      </c>
      <c r="I34" s="234"/>
      <c r="J34" s="234"/>
      <c r="K34" s="234"/>
      <c r="L34" s="123"/>
      <c r="M34" s="113"/>
      <c r="N34" s="113"/>
      <c r="O34" s="113"/>
      <c r="P34" s="113"/>
      <c r="Q34" s="38"/>
      <c r="R34" s="38"/>
    </row>
    <row r="35" spans="1:18" ht="19.5" customHeight="1">
      <c r="A35" s="108"/>
      <c r="B35" s="476"/>
      <c r="C35" s="476"/>
      <c r="D35" s="476"/>
      <c r="E35" s="454" t="s">
        <v>174</v>
      </c>
      <c r="F35" s="454"/>
      <c r="G35" s="454" t="s">
        <v>368</v>
      </c>
      <c r="H35" s="454"/>
      <c r="I35" s="108"/>
      <c r="J35" s="108"/>
      <c r="K35" s="108"/>
      <c r="L35" s="109"/>
      <c r="M35" s="108"/>
      <c r="N35" s="108"/>
      <c r="O35" s="38"/>
      <c r="P35" s="38"/>
      <c r="Q35" s="38"/>
      <c r="R35" s="38"/>
    </row>
    <row r="36" spans="2:8" ht="21.75" customHeight="1">
      <c r="B36" s="472" t="s">
        <v>346</v>
      </c>
      <c r="C36" s="472"/>
      <c r="D36" s="472"/>
      <c r="E36" s="480">
        <v>24</v>
      </c>
      <c r="F36" s="480"/>
      <c r="G36" s="481">
        <v>24</v>
      </c>
      <c r="H36" s="481"/>
    </row>
    <row r="37" spans="2:8" ht="21.75" customHeight="1">
      <c r="B37" s="472" t="s">
        <v>349</v>
      </c>
      <c r="C37" s="472"/>
      <c r="D37" s="472"/>
      <c r="E37" s="481">
        <v>9</v>
      </c>
      <c r="F37" s="481"/>
      <c r="G37" s="481">
        <v>15</v>
      </c>
      <c r="H37" s="481"/>
    </row>
    <row r="38" spans="2:8" ht="21.75" customHeight="1" thickBot="1">
      <c r="B38" s="478" t="s">
        <v>350</v>
      </c>
      <c r="C38" s="478"/>
      <c r="D38" s="478"/>
      <c r="E38" s="471">
        <v>13</v>
      </c>
      <c r="F38" s="471"/>
      <c r="G38" s="471">
        <v>13</v>
      </c>
      <c r="H38" s="471"/>
    </row>
    <row r="39" spans="2:8" ht="21.75" customHeight="1" thickTop="1">
      <c r="B39" s="479" t="s">
        <v>102</v>
      </c>
      <c r="C39" s="479"/>
      <c r="D39" s="479"/>
      <c r="E39" s="482">
        <f>SUM(E36:E38)</f>
        <v>46</v>
      </c>
      <c r="F39" s="482"/>
      <c r="G39" s="482">
        <f>SUM(G36:G38)</f>
        <v>52</v>
      </c>
      <c r="H39" s="482"/>
    </row>
  </sheetData>
  <sheetProtection/>
  <mergeCells count="64">
    <mergeCell ref="A3:R5"/>
    <mergeCell ref="A1:F1"/>
    <mergeCell ref="A7:E7"/>
    <mergeCell ref="A8:K8"/>
    <mergeCell ref="A2:F2"/>
    <mergeCell ref="B27:F28"/>
    <mergeCell ref="A26:E26"/>
    <mergeCell ref="B9:B10"/>
    <mergeCell ref="R9:R10"/>
    <mergeCell ref="Q9:Q10"/>
    <mergeCell ref="K9:L9"/>
    <mergeCell ref="M9:N9"/>
    <mergeCell ref="O9:P9"/>
    <mergeCell ref="C9:D9"/>
    <mergeCell ref="E9:F9"/>
    <mergeCell ref="M27:P27"/>
    <mergeCell ref="I27:L27"/>
    <mergeCell ref="E39:F39"/>
    <mergeCell ref="G39:H39"/>
    <mergeCell ref="O8:R8"/>
    <mergeCell ref="M26:P26"/>
    <mergeCell ref="G9:H9"/>
    <mergeCell ref="I9:J9"/>
    <mergeCell ref="M28:N28"/>
    <mergeCell ref="M29:N29"/>
    <mergeCell ref="M30:N30"/>
    <mergeCell ref="M31:N31"/>
    <mergeCell ref="O28:P28"/>
    <mergeCell ref="O29:P29"/>
    <mergeCell ref="O30:P30"/>
    <mergeCell ref="O31:P31"/>
    <mergeCell ref="B38:D38"/>
    <mergeCell ref="B39:D39"/>
    <mergeCell ref="E36:F36"/>
    <mergeCell ref="G36:H36"/>
    <mergeCell ref="E37:F37"/>
    <mergeCell ref="G37:H37"/>
    <mergeCell ref="E38:F38"/>
    <mergeCell ref="G38:H38"/>
    <mergeCell ref="B36:D36"/>
    <mergeCell ref="B37:D37"/>
    <mergeCell ref="I32:P32"/>
    <mergeCell ref="E35:F35"/>
    <mergeCell ref="G35:H35"/>
    <mergeCell ref="B35:D35"/>
    <mergeCell ref="C32:F32"/>
    <mergeCell ref="I28:J28"/>
    <mergeCell ref="I29:J29"/>
    <mergeCell ref="I30:J30"/>
    <mergeCell ref="I31:J31"/>
    <mergeCell ref="G27:H28"/>
    <mergeCell ref="K28:L28"/>
    <mergeCell ref="K29:L29"/>
    <mergeCell ref="K30:L30"/>
    <mergeCell ref="K31:L31"/>
    <mergeCell ref="C30:C31"/>
    <mergeCell ref="B30:B32"/>
    <mergeCell ref="G29:H29"/>
    <mergeCell ref="G30:H30"/>
    <mergeCell ref="G31:H31"/>
    <mergeCell ref="G32:H32"/>
    <mergeCell ref="B29:F29"/>
    <mergeCell ref="D30:F30"/>
    <mergeCell ref="D31:F31"/>
  </mergeCells>
  <printOptions horizontalCentered="1"/>
  <pageMargins left="0.5905511811023623" right="0.5905511811023623" top="0.5905511811023623" bottom="0.5905511811023623" header="0.3937007874015748" footer="0.3937007874015748"/>
  <pageSetup horizontalDpi="600" verticalDpi="600" orientation="portrait" paperSize="9" r:id="rId1"/>
  <headerFooter alignWithMargins="0">
    <oddFooter>&amp;C&amp;"ＭＳ Ｐ明朝,標準"&amp;10&amp;A</oddFooter>
  </headerFooter>
</worksheet>
</file>

<file path=xl/worksheets/sheet7.xml><?xml version="1.0" encoding="utf-8"?>
<worksheet xmlns="http://schemas.openxmlformats.org/spreadsheetml/2006/main" xmlns:r="http://schemas.openxmlformats.org/officeDocument/2006/relationships">
  <sheetPr>
    <tabColor rgb="FFFFC000"/>
  </sheetPr>
  <dimension ref="A1:S44"/>
  <sheetViews>
    <sheetView view="pageBreakPreview" zoomScaleSheetLayoutView="100" zoomScalePageLayoutView="0" workbookViewId="0" topLeftCell="A1">
      <selection activeCell="B13" sqref="B13"/>
    </sheetView>
  </sheetViews>
  <sheetFormatPr defaultColWidth="10.625" defaultRowHeight="13.5"/>
  <cols>
    <col min="1" max="1" width="3.00390625" style="12" customWidth="1"/>
    <col min="2" max="2" width="10.625" style="116" customWidth="1"/>
    <col min="3" max="11" width="8.625" style="116" customWidth="1"/>
    <col min="12" max="16384" width="10.625" style="12" customWidth="1"/>
  </cols>
  <sheetData>
    <row r="1" spans="1:11" s="9" customFormat="1" ht="21" customHeight="1">
      <c r="A1" s="501" t="s">
        <v>290</v>
      </c>
      <c r="B1" s="501"/>
      <c r="C1" s="501"/>
      <c r="D1" s="501"/>
      <c r="E1" s="501"/>
      <c r="F1" s="501"/>
      <c r="G1" s="111"/>
      <c r="H1" s="111"/>
      <c r="I1" s="111"/>
      <c r="J1" s="111"/>
      <c r="K1" s="111"/>
    </row>
    <row r="2" spans="2:12" s="5" customFormat="1" ht="12">
      <c r="B2" s="502" t="s">
        <v>287</v>
      </c>
      <c r="C2" s="502"/>
      <c r="D2" s="502"/>
      <c r="E2" s="502"/>
      <c r="F2" s="502"/>
      <c r="G2" s="502"/>
      <c r="H2" s="502"/>
      <c r="I2" s="502"/>
      <c r="J2" s="502"/>
      <c r="K2" s="36"/>
      <c r="L2" s="36"/>
    </row>
    <row r="3" spans="2:12" s="5" customFormat="1" ht="12">
      <c r="B3" s="502"/>
      <c r="C3" s="502"/>
      <c r="D3" s="502"/>
      <c r="E3" s="502"/>
      <c r="F3" s="502"/>
      <c r="G3" s="502"/>
      <c r="H3" s="502"/>
      <c r="I3" s="502"/>
      <c r="J3" s="502"/>
      <c r="K3" s="36"/>
      <c r="L3" s="36"/>
    </row>
    <row r="4" spans="2:12" s="5" customFormat="1" ht="12">
      <c r="B4" s="502"/>
      <c r="C4" s="502"/>
      <c r="D4" s="502"/>
      <c r="E4" s="502"/>
      <c r="F4" s="502"/>
      <c r="G4" s="502"/>
      <c r="H4" s="502"/>
      <c r="I4" s="502"/>
      <c r="J4" s="502"/>
      <c r="K4" s="36"/>
      <c r="L4" s="36"/>
    </row>
    <row r="5" spans="2:12" s="5" customFormat="1" ht="12">
      <c r="B5" s="60"/>
      <c r="C5" s="60"/>
      <c r="D5" s="60"/>
      <c r="E5" s="60"/>
      <c r="F5" s="60"/>
      <c r="G5" s="60"/>
      <c r="H5" s="60"/>
      <c r="I5" s="60"/>
      <c r="J5" s="60"/>
      <c r="K5" s="36"/>
      <c r="L5" s="36"/>
    </row>
    <row r="6" spans="2:11" s="8" customFormat="1" ht="16.5" customHeight="1">
      <c r="B6" s="504" t="s">
        <v>230</v>
      </c>
      <c r="C6" s="504"/>
      <c r="D6" s="504"/>
      <c r="E6" s="504"/>
      <c r="F6" s="504"/>
      <c r="G6" s="504"/>
      <c r="H6" s="504"/>
      <c r="I6" s="11"/>
      <c r="J6" s="11"/>
      <c r="K6" s="10"/>
    </row>
    <row r="7" spans="2:11" s="8" customFormat="1" ht="16.5" customHeight="1">
      <c r="B7" s="124"/>
      <c r="C7" s="10"/>
      <c r="D7" s="10"/>
      <c r="E7" s="10"/>
      <c r="F7" s="10"/>
      <c r="G7" s="10"/>
      <c r="H7" s="10"/>
      <c r="I7" s="503" t="s">
        <v>357</v>
      </c>
      <c r="J7" s="503"/>
      <c r="K7" s="10"/>
    </row>
    <row r="8" spans="2:11" s="8" customFormat="1" ht="24" customHeight="1">
      <c r="B8" s="505" t="s">
        <v>17</v>
      </c>
      <c r="C8" s="13" t="s">
        <v>20</v>
      </c>
      <c r="D8" s="14"/>
      <c r="E8" s="14"/>
      <c r="F8" s="15"/>
      <c r="G8" s="13" t="s">
        <v>21</v>
      </c>
      <c r="H8" s="14"/>
      <c r="I8" s="14"/>
      <c r="J8" s="15"/>
      <c r="K8" s="10"/>
    </row>
    <row r="9" spans="2:11" s="8" customFormat="1" ht="24" customHeight="1">
      <c r="B9" s="506"/>
      <c r="C9" s="13" t="s">
        <v>22</v>
      </c>
      <c r="D9" s="15"/>
      <c r="E9" s="13" t="s">
        <v>23</v>
      </c>
      <c r="F9" s="15"/>
      <c r="G9" s="13" t="s">
        <v>22</v>
      </c>
      <c r="H9" s="15"/>
      <c r="I9" s="13" t="s">
        <v>23</v>
      </c>
      <c r="J9" s="15"/>
      <c r="K9" s="10"/>
    </row>
    <row r="10" spans="2:11" s="8" customFormat="1" ht="24" customHeight="1">
      <c r="B10" s="506"/>
      <c r="C10" s="16" t="s">
        <v>45</v>
      </c>
      <c r="D10" s="16" t="s">
        <v>46</v>
      </c>
      <c r="E10" s="16" t="s">
        <v>45</v>
      </c>
      <c r="F10" s="16" t="s">
        <v>46</v>
      </c>
      <c r="G10" s="16" t="s">
        <v>45</v>
      </c>
      <c r="H10" s="16" t="s">
        <v>46</v>
      </c>
      <c r="I10" s="17" t="s">
        <v>45</v>
      </c>
      <c r="J10" s="17" t="s">
        <v>46</v>
      </c>
      <c r="K10" s="10"/>
    </row>
    <row r="11" spans="2:11" s="8" customFormat="1" ht="31.5" customHeight="1">
      <c r="B11" s="233" t="s">
        <v>372</v>
      </c>
      <c r="C11" s="125">
        <v>2</v>
      </c>
      <c r="D11" s="125">
        <v>4</v>
      </c>
      <c r="E11" s="125">
        <v>1</v>
      </c>
      <c r="F11" s="125">
        <v>1</v>
      </c>
      <c r="G11" s="125">
        <v>60</v>
      </c>
      <c r="H11" s="125">
        <v>84</v>
      </c>
      <c r="I11" s="125">
        <v>5</v>
      </c>
      <c r="J11" s="125">
        <v>6</v>
      </c>
      <c r="K11" s="10"/>
    </row>
    <row r="12" spans="2:11" s="8" customFormat="1" ht="31.5" customHeight="1">
      <c r="B12" s="233" t="s">
        <v>371</v>
      </c>
      <c r="C12" s="125">
        <v>0</v>
      </c>
      <c r="D12" s="125">
        <v>0</v>
      </c>
      <c r="E12" s="125">
        <v>0</v>
      </c>
      <c r="F12" s="125">
        <v>0</v>
      </c>
      <c r="G12" s="125">
        <v>118</v>
      </c>
      <c r="H12" s="125">
        <v>141</v>
      </c>
      <c r="I12" s="125">
        <v>9</v>
      </c>
      <c r="J12" s="125">
        <v>34</v>
      </c>
      <c r="K12" s="11"/>
    </row>
    <row r="13" spans="2:11" s="8" customFormat="1" ht="31.5" customHeight="1">
      <c r="B13" s="233" t="s">
        <v>7</v>
      </c>
      <c r="C13" s="125">
        <v>2</v>
      </c>
      <c r="D13" s="125">
        <v>2</v>
      </c>
      <c r="E13" s="125">
        <v>0</v>
      </c>
      <c r="F13" s="125">
        <v>0</v>
      </c>
      <c r="G13" s="125">
        <v>108</v>
      </c>
      <c r="H13" s="199">
        <v>169</v>
      </c>
      <c r="I13" s="125">
        <v>14</v>
      </c>
      <c r="J13" s="125">
        <v>14</v>
      </c>
      <c r="K13" s="10"/>
    </row>
    <row r="14" spans="2:11" s="8" customFormat="1" ht="31.5" customHeight="1">
      <c r="B14" s="233" t="s">
        <v>47</v>
      </c>
      <c r="C14" s="126">
        <v>0</v>
      </c>
      <c r="D14" s="126">
        <v>0</v>
      </c>
      <c r="E14" s="126">
        <v>0</v>
      </c>
      <c r="F14" s="126">
        <v>0</v>
      </c>
      <c r="G14" s="126">
        <v>116</v>
      </c>
      <c r="H14" s="126">
        <v>171</v>
      </c>
      <c r="I14" s="126">
        <v>23</v>
      </c>
      <c r="J14" s="126">
        <v>44</v>
      </c>
      <c r="K14" s="10"/>
    </row>
    <row r="15" spans="2:11" s="8" customFormat="1" ht="31.5" customHeight="1">
      <c r="B15" s="233" t="s">
        <v>351</v>
      </c>
      <c r="C15" s="127">
        <v>0</v>
      </c>
      <c r="D15" s="127">
        <v>0</v>
      </c>
      <c r="E15" s="127">
        <v>0</v>
      </c>
      <c r="F15" s="127">
        <v>0</v>
      </c>
      <c r="G15" s="127">
        <v>115</v>
      </c>
      <c r="H15" s="127">
        <v>129</v>
      </c>
      <c r="I15" s="127">
        <v>6</v>
      </c>
      <c r="J15" s="127">
        <v>8</v>
      </c>
      <c r="K15" s="10"/>
    </row>
    <row r="16" spans="2:11" s="8" customFormat="1" ht="31.5" customHeight="1">
      <c r="B16" s="233" t="s">
        <v>352</v>
      </c>
      <c r="C16" s="127">
        <v>2</v>
      </c>
      <c r="D16" s="127">
        <v>3</v>
      </c>
      <c r="E16" s="127">
        <v>2</v>
      </c>
      <c r="F16" s="127">
        <v>3</v>
      </c>
      <c r="G16" s="127">
        <v>26</v>
      </c>
      <c r="H16" s="200">
        <v>44</v>
      </c>
      <c r="I16" s="127">
        <v>1</v>
      </c>
      <c r="J16" s="127">
        <v>1</v>
      </c>
      <c r="K16" s="11"/>
    </row>
    <row r="17" spans="2:19" s="8" customFormat="1" ht="31.5" customHeight="1">
      <c r="B17" s="233" t="s">
        <v>48</v>
      </c>
      <c r="C17" s="127">
        <v>3</v>
      </c>
      <c r="D17" s="127">
        <v>4</v>
      </c>
      <c r="E17" s="127">
        <v>3</v>
      </c>
      <c r="F17" s="127">
        <v>6</v>
      </c>
      <c r="G17" s="127">
        <v>327</v>
      </c>
      <c r="H17" s="127">
        <v>345</v>
      </c>
      <c r="I17" s="127">
        <v>19</v>
      </c>
      <c r="J17" s="127">
        <v>42</v>
      </c>
      <c r="K17" s="10"/>
      <c r="L17" s="73"/>
      <c r="M17" s="73"/>
      <c r="N17" s="73"/>
      <c r="O17" s="73"/>
      <c r="P17" s="73"/>
      <c r="Q17" s="73"/>
      <c r="R17" s="73"/>
      <c r="S17" s="73"/>
    </row>
    <row r="18" spans="2:19" s="8" customFormat="1" ht="31.5" customHeight="1">
      <c r="B18" s="233" t="s">
        <v>75</v>
      </c>
      <c r="C18" s="129">
        <v>0</v>
      </c>
      <c r="D18" s="129">
        <v>0</v>
      </c>
      <c r="E18" s="129">
        <v>0</v>
      </c>
      <c r="F18" s="129">
        <v>0</v>
      </c>
      <c r="G18" s="129">
        <v>83</v>
      </c>
      <c r="H18" s="201">
        <v>101</v>
      </c>
      <c r="I18" s="129">
        <v>9</v>
      </c>
      <c r="J18" s="129">
        <v>25</v>
      </c>
      <c r="K18" s="128"/>
      <c r="L18" s="74"/>
      <c r="M18" s="74"/>
      <c r="N18" s="74"/>
      <c r="O18" s="74"/>
      <c r="P18" s="74"/>
      <c r="Q18" s="74"/>
      <c r="R18" s="74"/>
      <c r="S18" s="73"/>
    </row>
    <row r="19" spans="2:19" s="8" customFormat="1" ht="31.5" customHeight="1">
      <c r="B19" s="233" t="s">
        <v>76</v>
      </c>
      <c r="C19" s="129">
        <v>4</v>
      </c>
      <c r="D19" s="129">
        <v>9</v>
      </c>
      <c r="E19" s="129">
        <v>1</v>
      </c>
      <c r="F19" s="129">
        <v>2</v>
      </c>
      <c r="G19" s="129">
        <v>202</v>
      </c>
      <c r="H19" s="129">
        <v>249</v>
      </c>
      <c r="I19" s="129">
        <v>9</v>
      </c>
      <c r="J19" s="129">
        <v>11</v>
      </c>
      <c r="K19" s="164"/>
      <c r="L19" s="73"/>
      <c r="M19" s="73"/>
      <c r="N19" s="73"/>
      <c r="O19" s="73"/>
      <c r="P19" s="73"/>
      <c r="Q19" s="73"/>
      <c r="R19" s="73"/>
      <c r="S19" s="73"/>
    </row>
    <row r="20" spans="2:11" s="8" customFormat="1" ht="31.5" customHeight="1">
      <c r="B20" s="233" t="s">
        <v>353</v>
      </c>
      <c r="C20" s="125">
        <v>4</v>
      </c>
      <c r="D20" s="125">
        <v>5</v>
      </c>
      <c r="E20" s="125">
        <v>3</v>
      </c>
      <c r="F20" s="125">
        <v>5</v>
      </c>
      <c r="G20" s="125">
        <v>35</v>
      </c>
      <c r="H20" s="125">
        <v>54</v>
      </c>
      <c r="I20" s="125">
        <v>2</v>
      </c>
      <c r="J20" s="125">
        <v>9</v>
      </c>
      <c r="K20" s="10"/>
    </row>
    <row r="21" spans="2:11" s="8" customFormat="1" ht="31.5" customHeight="1">
      <c r="B21" s="233" t="s">
        <v>354</v>
      </c>
      <c r="C21" s="125">
        <v>0</v>
      </c>
      <c r="D21" s="125">
        <v>0</v>
      </c>
      <c r="E21" s="125">
        <v>1</v>
      </c>
      <c r="F21" s="125">
        <v>1</v>
      </c>
      <c r="G21" s="125">
        <v>9</v>
      </c>
      <c r="H21" s="199">
        <v>10</v>
      </c>
      <c r="I21" s="125">
        <v>1</v>
      </c>
      <c r="J21" s="125">
        <v>1</v>
      </c>
      <c r="K21" s="10"/>
    </row>
    <row r="22" spans="2:11" s="8" customFormat="1" ht="31.5" customHeight="1">
      <c r="B22" s="233" t="s">
        <v>356</v>
      </c>
      <c r="C22" s="125">
        <v>1</v>
      </c>
      <c r="D22" s="125">
        <v>2</v>
      </c>
      <c r="E22" s="125">
        <v>2</v>
      </c>
      <c r="F22" s="125">
        <v>2</v>
      </c>
      <c r="G22" s="125">
        <v>41</v>
      </c>
      <c r="H22" s="199">
        <v>54</v>
      </c>
      <c r="I22" s="125">
        <v>9</v>
      </c>
      <c r="J22" s="125">
        <v>23</v>
      </c>
      <c r="K22" s="10"/>
    </row>
    <row r="23" spans="2:11" s="8" customFormat="1" ht="31.5" customHeight="1">
      <c r="B23" s="233" t="s">
        <v>355</v>
      </c>
      <c r="C23" s="125">
        <v>5</v>
      </c>
      <c r="D23" s="125">
        <v>6</v>
      </c>
      <c r="E23" s="125">
        <v>6</v>
      </c>
      <c r="F23" s="125">
        <v>14</v>
      </c>
      <c r="G23" s="125">
        <v>24</v>
      </c>
      <c r="H23" s="125">
        <v>42</v>
      </c>
      <c r="I23" s="125">
        <v>11</v>
      </c>
      <c r="J23" s="125">
        <v>13</v>
      </c>
      <c r="K23" s="10"/>
    </row>
    <row r="24" spans="2:11" s="8" customFormat="1" ht="31.5" customHeight="1">
      <c r="B24" s="239" t="s">
        <v>279</v>
      </c>
      <c r="C24" s="238">
        <f aca="true" t="shared" si="0" ref="C24:J24">SUM(C11,C12,C13,C14,C15,C16,C17,C18,C19,C20,C21,C22,C23,)</f>
        <v>23</v>
      </c>
      <c r="D24" s="165">
        <f t="shared" si="0"/>
        <v>35</v>
      </c>
      <c r="E24" s="165">
        <f t="shared" si="0"/>
        <v>19</v>
      </c>
      <c r="F24" s="165">
        <f t="shared" si="0"/>
        <v>34</v>
      </c>
      <c r="G24" s="165">
        <f t="shared" si="0"/>
        <v>1264</v>
      </c>
      <c r="H24" s="202">
        <f t="shared" si="0"/>
        <v>1593</v>
      </c>
      <c r="I24" s="165">
        <f t="shared" si="0"/>
        <v>118</v>
      </c>
      <c r="J24" s="165">
        <f t="shared" si="0"/>
        <v>231</v>
      </c>
      <c r="K24" s="10"/>
    </row>
    <row r="25" ht="17.25">
      <c r="I25" s="18"/>
    </row>
    <row r="26" ht="17.25">
      <c r="I26" s="18"/>
    </row>
    <row r="27" ht="17.25">
      <c r="I27" s="18"/>
    </row>
    <row r="28" ht="17.25">
      <c r="I28" s="18"/>
    </row>
    <row r="29" ht="17.25">
      <c r="I29" s="18"/>
    </row>
    <row r="30" ht="17.25">
      <c r="I30" s="18"/>
    </row>
    <row r="31" ht="17.25">
      <c r="I31" s="18"/>
    </row>
    <row r="32" ht="17.25">
      <c r="I32" s="18"/>
    </row>
    <row r="33" ht="17.25">
      <c r="I33" s="18"/>
    </row>
    <row r="34" ht="17.25">
      <c r="I34" s="18"/>
    </row>
    <row r="35" ht="17.25">
      <c r="I35" s="18"/>
    </row>
    <row r="36" ht="17.25">
      <c r="I36" s="18"/>
    </row>
    <row r="37" ht="17.25">
      <c r="I37" s="18"/>
    </row>
    <row r="38" ht="17.25">
      <c r="I38" s="18"/>
    </row>
    <row r="39" ht="17.25">
      <c r="I39" s="18"/>
    </row>
    <row r="40" ht="17.25">
      <c r="I40" s="18"/>
    </row>
    <row r="41" ht="17.25">
      <c r="I41" s="18"/>
    </row>
    <row r="42" ht="17.25">
      <c r="I42" s="18"/>
    </row>
    <row r="43" ht="17.25">
      <c r="I43" s="18"/>
    </row>
    <row r="44" ht="17.25">
      <c r="I44" s="18"/>
    </row>
  </sheetData>
  <sheetProtection/>
  <mergeCells count="5">
    <mergeCell ref="A1:F1"/>
    <mergeCell ref="B2:J4"/>
    <mergeCell ref="I7:J7"/>
    <mergeCell ref="B6:H6"/>
    <mergeCell ref="B8:B10"/>
  </mergeCells>
  <printOptions horizontalCentered="1"/>
  <pageMargins left="0.5905511811023623" right="0.5905511811023623" top="0.5905511811023623" bottom="0.5905511811023623" header="0.3937007874015748" footer="0.3937007874015748"/>
  <pageSetup horizontalDpi="600" verticalDpi="600" orientation="portrait" paperSize="9" r:id="rId1"/>
  <headerFooter alignWithMargins="0">
    <oddFooter>&amp;C&amp;"ＭＳ Ｐ明朝,標準"&amp;10&amp;A</oddFooter>
  </headerFooter>
</worksheet>
</file>

<file path=xl/worksheets/sheet8.xml><?xml version="1.0" encoding="utf-8"?>
<worksheet xmlns="http://schemas.openxmlformats.org/spreadsheetml/2006/main" xmlns:r="http://schemas.openxmlformats.org/officeDocument/2006/relationships">
  <sheetPr>
    <tabColor rgb="FFFFC000"/>
  </sheetPr>
  <dimension ref="A1:K28"/>
  <sheetViews>
    <sheetView view="pageBreakPreview" zoomScaleSheetLayoutView="100" zoomScalePageLayoutView="0" workbookViewId="0" topLeftCell="A13">
      <selection activeCell="D5" sqref="D5"/>
    </sheetView>
  </sheetViews>
  <sheetFormatPr defaultColWidth="9.00390625" defaultRowHeight="13.5"/>
  <cols>
    <col min="1" max="1" width="3.25390625" style="352" customWidth="1"/>
    <col min="2" max="2" width="20.00390625" style="352" customWidth="1"/>
    <col min="3" max="11" width="7.375" style="352" customWidth="1"/>
    <col min="12" max="12" width="6.875" style="352" customWidth="1"/>
    <col min="13" max="16384" width="9.00390625" style="352" customWidth="1"/>
  </cols>
  <sheetData>
    <row r="1" spans="1:6" s="111" customFormat="1" ht="21" customHeight="1">
      <c r="A1" s="516" t="s">
        <v>210</v>
      </c>
      <c r="B1" s="516"/>
      <c r="C1" s="516"/>
      <c r="D1" s="516"/>
      <c r="E1" s="516"/>
      <c r="F1" s="516"/>
    </row>
    <row r="2" spans="1:11" s="330" customFormat="1" ht="20.25" customHeight="1">
      <c r="A2" s="517"/>
      <c r="B2" s="517"/>
      <c r="C2" s="517"/>
      <c r="D2" s="517"/>
      <c r="E2" s="517"/>
      <c r="J2" s="518" t="s">
        <v>359</v>
      </c>
      <c r="K2" s="518"/>
    </row>
    <row r="3" spans="1:11" s="332" customFormat="1" ht="24.75" customHeight="1">
      <c r="A3" s="331"/>
      <c r="B3" s="510" t="s">
        <v>24</v>
      </c>
      <c r="C3" s="510" t="s">
        <v>266</v>
      </c>
      <c r="D3" s="510" t="s">
        <v>49</v>
      </c>
      <c r="E3" s="510" t="s">
        <v>50</v>
      </c>
      <c r="F3" s="514" t="s">
        <v>51</v>
      </c>
      <c r="G3" s="514" t="s">
        <v>52</v>
      </c>
      <c r="H3" s="507" t="s">
        <v>267</v>
      </c>
      <c r="I3" s="508"/>
      <c r="J3" s="509"/>
      <c r="K3" s="510" t="s">
        <v>53</v>
      </c>
    </row>
    <row r="4" spans="1:11" s="332" customFormat="1" ht="24.75" customHeight="1">
      <c r="A4" s="331"/>
      <c r="B4" s="511"/>
      <c r="C4" s="511"/>
      <c r="D4" s="511"/>
      <c r="E4" s="511"/>
      <c r="F4" s="515"/>
      <c r="G4" s="515"/>
      <c r="H4" s="333" t="s">
        <v>268</v>
      </c>
      <c r="I4" s="333" t="s">
        <v>269</v>
      </c>
      <c r="J4" s="333" t="s">
        <v>25</v>
      </c>
      <c r="K4" s="511"/>
    </row>
    <row r="5" spans="1:11" s="330" customFormat="1" ht="21.75" customHeight="1">
      <c r="A5" s="124"/>
      <c r="B5" s="334" t="s">
        <v>26</v>
      </c>
      <c r="C5" s="335">
        <v>777</v>
      </c>
      <c r="D5" s="335">
        <v>286</v>
      </c>
      <c r="E5" s="335">
        <v>21</v>
      </c>
      <c r="F5" s="335">
        <v>29</v>
      </c>
      <c r="G5" s="335">
        <v>77</v>
      </c>
      <c r="H5" s="335">
        <v>52</v>
      </c>
      <c r="I5" s="335">
        <v>12</v>
      </c>
      <c r="J5" s="335">
        <v>48</v>
      </c>
      <c r="K5" s="335">
        <v>252</v>
      </c>
    </row>
    <row r="6" spans="1:11" s="330" customFormat="1" ht="21.75" customHeight="1">
      <c r="A6" s="124"/>
      <c r="B6" s="336" t="s">
        <v>270</v>
      </c>
      <c r="C6" s="337">
        <v>8</v>
      </c>
      <c r="D6" s="337">
        <v>3</v>
      </c>
      <c r="E6" s="337">
        <v>0</v>
      </c>
      <c r="F6" s="337">
        <v>0</v>
      </c>
      <c r="G6" s="337">
        <v>0</v>
      </c>
      <c r="H6" s="337">
        <v>3</v>
      </c>
      <c r="I6" s="337">
        <v>0</v>
      </c>
      <c r="J6" s="337">
        <v>0</v>
      </c>
      <c r="K6" s="337">
        <v>2</v>
      </c>
    </row>
    <row r="7" spans="1:11" s="330" customFormat="1" ht="21.75" customHeight="1">
      <c r="A7" s="124"/>
      <c r="B7" s="334" t="s">
        <v>27</v>
      </c>
      <c r="C7" s="338">
        <v>146</v>
      </c>
      <c r="D7" s="339">
        <v>54</v>
      </c>
      <c r="E7" s="339">
        <v>9</v>
      </c>
      <c r="F7" s="339">
        <v>8</v>
      </c>
      <c r="G7" s="339">
        <v>15</v>
      </c>
      <c r="H7" s="339">
        <v>22</v>
      </c>
      <c r="I7" s="339">
        <v>8</v>
      </c>
      <c r="J7" s="339">
        <v>10</v>
      </c>
      <c r="K7" s="339">
        <v>20</v>
      </c>
    </row>
    <row r="8" spans="1:11" s="330" customFormat="1" ht="22.5" customHeight="1">
      <c r="A8" s="124"/>
      <c r="B8" s="340" t="s">
        <v>28</v>
      </c>
      <c r="C8" s="335">
        <f>C5+C6-C7</f>
        <v>639</v>
      </c>
      <c r="D8" s="335">
        <f aca="true" t="shared" si="0" ref="D8:K8">D5+D6-D7</f>
        <v>235</v>
      </c>
      <c r="E8" s="335">
        <f t="shared" si="0"/>
        <v>12</v>
      </c>
      <c r="F8" s="335">
        <f t="shared" si="0"/>
        <v>21</v>
      </c>
      <c r="G8" s="335">
        <f t="shared" si="0"/>
        <v>62</v>
      </c>
      <c r="H8" s="335">
        <f t="shared" si="0"/>
        <v>33</v>
      </c>
      <c r="I8" s="335">
        <f t="shared" si="0"/>
        <v>4</v>
      </c>
      <c r="J8" s="335">
        <f t="shared" si="0"/>
        <v>38</v>
      </c>
      <c r="K8" s="335">
        <f t="shared" si="0"/>
        <v>234</v>
      </c>
    </row>
    <row r="9" spans="1:11" s="330" customFormat="1" ht="21.75" customHeight="1">
      <c r="A9" s="124"/>
      <c r="B9" s="341" t="s">
        <v>29</v>
      </c>
      <c r="C9" s="342">
        <v>-224</v>
      </c>
      <c r="D9" s="342">
        <v>-88</v>
      </c>
      <c r="E9" s="343">
        <v>-44</v>
      </c>
      <c r="F9" s="343">
        <v>-11</v>
      </c>
      <c r="G9" s="343">
        <v>-3</v>
      </c>
      <c r="H9" s="342">
        <v>-12</v>
      </c>
      <c r="I9" s="343">
        <v>-1</v>
      </c>
      <c r="J9" s="343">
        <v>-3</v>
      </c>
      <c r="K9" s="343">
        <v>-102</v>
      </c>
    </row>
    <row r="10" spans="1:2" s="345" customFormat="1" ht="10.5">
      <c r="A10" s="344"/>
      <c r="B10" s="345" t="s">
        <v>30</v>
      </c>
    </row>
    <row r="11" spans="1:2" s="330" customFormat="1" ht="21.75" customHeight="1">
      <c r="A11" s="124"/>
      <c r="B11" s="346"/>
    </row>
    <row r="12" spans="1:6" s="111" customFormat="1" ht="21" customHeight="1">
      <c r="A12" s="516" t="s">
        <v>211</v>
      </c>
      <c r="B12" s="516"/>
      <c r="C12" s="516"/>
      <c r="D12" s="516"/>
      <c r="E12" s="516"/>
      <c r="F12" s="516"/>
    </row>
    <row r="13" spans="1:11" s="332" customFormat="1" ht="24.75" customHeight="1">
      <c r="A13" s="331"/>
      <c r="B13" s="512" t="s">
        <v>54</v>
      </c>
      <c r="C13" s="512" t="s">
        <v>327</v>
      </c>
      <c r="D13" s="510" t="s">
        <v>49</v>
      </c>
      <c r="E13" s="510" t="s">
        <v>50</v>
      </c>
      <c r="F13" s="514" t="s">
        <v>51</v>
      </c>
      <c r="G13" s="514" t="s">
        <v>52</v>
      </c>
      <c r="H13" s="507" t="s">
        <v>328</v>
      </c>
      <c r="I13" s="508"/>
      <c r="J13" s="509"/>
      <c r="K13" s="510" t="s">
        <v>53</v>
      </c>
    </row>
    <row r="14" spans="1:11" s="332" customFormat="1" ht="24.75" customHeight="1">
      <c r="A14" s="331"/>
      <c r="B14" s="513"/>
      <c r="C14" s="513"/>
      <c r="D14" s="511"/>
      <c r="E14" s="511"/>
      <c r="F14" s="515"/>
      <c r="G14" s="515"/>
      <c r="H14" s="333" t="s">
        <v>329</v>
      </c>
      <c r="I14" s="333" t="s">
        <v>330</v>
      </c>
      <c r="J14" s="333" t="s">
        <v>25</v>
      </c>
      <c r="K14" s="511"/>
    </row>
    <row r="15" spans="2:11" s="330" customFormat="1" ht="21.75" customHeight="1">
      <c r="B15" s="347" t="s">
        <v>69</v>
      </c>
      <c r="C15" s="348">
        <f>SUM(D15:K15)</f>
        <v>11</v>
      </c>
      <c r="D15" s="349">
        <v>2</v>
      </c>
      <c r="E15" s="349">
        <v>0</v>
      </c>
      <c r="F15" s="349">
        <v>1</v>
      </c>
      <c r="G15" s="349">
        <v>0</v>
      </c>
      <c r="H15" s="349">
        <v>0</v>
      </c>
      <c r="I15" s="349">
        <v>0</v>
      </c>
      <c r="J15" s="349">
        <v>2</v>
      </c>
      <c r="K15" s="349">
        <v>6</v>
      </c>
    </row>
    <row r="16" spans="2:11" s="330" customFormat="1" ht="21.75" customHeight="1">
      <c r="B16" s="347" t="s">
        <v>6</v>
      </c>
      <c r="C16" s="348">
        <f>SUM(D16:K16)</f>
        <v>33</v>
      </c>
      <c r="D16" s="349">
        <v>12</v>
      </c>
      <c r="E16" s="349">
        <v>0</v>
      </c>
      <c r="F16" s="349">
        <v>1</v>
      </c>
      <c r="G16" s="349">
        <v>0</v>
      </c>
      <c r="H16" s="349">
        <v>3</v>
      </c>
      <c r="I16" s="349">
        <v>0</v>
      </c>
      <c r="J16" s="349">
        <v>6</v>
      </c>
      <c r="K16" s="349">
        <v>11</v>
      </c>
    </row>
    <row r="17" spans="2:11" s="330" customFormat="1" ht="21.75" customHeight="1">
      <c r="B17" s="347" t="s">
        <v>71</v>
      </c>
      <c r="C17" s="348">
        <f>SUM(D17:K17)</f>
        <v>23</v>
      </c>
      <c r="D17" s="348">
        <v>14</v>
      </c>
      <c r="E17" s="348">
        <v>0</v>
      </c>
      <c r="F17" s="348">
        <v>0</v>
      </c>
      <c r="G17" s="348">
        <v>1</v>
      </c>
      <c r="H17" s="348">
        <v>0</v>
      </c>
      <c r="I17" s="348">
        <v>0</v>
      </c>
      <c r="J17" s="348">
        <v>1</v>
      </c>
      <c r="K17" s="348">
        <v>7</v>
      </c>
    </row>
    <row r="18" spans="2:11" s="330" customFormat="1" ht="21.75" customHeight="1">
      <c r="B18" s="347" t="s">
        <v>47</v>
      </c>
      <c r="C18" s="348">
        <f>SUM(D18:K18)</f>
        <v>36</v>
      </c>
      <c r="D18" s="349">
        <v>12</v>
      </c>
      <c r="E18" s="349">
        <v>2</v>
      </c>
      <c r="F18" s="349">
        <v>2</v>
      </c>
      <c r="G18" s="349">
        <v>0</v>
      </c>
      <c r="H18" s="349">
        <v>1</v>
      </c>
      <c r="I18" s="349">
        <v>1</v>
      </c>
      <c r="J18" s="349">
        <v>0</v>
      </c>
      <c r="K18" s="349">
        <v>18</v>
      </c>
    </row>
    <row r="19" spans="2:11" s="330" customFormat="1" ht="21.75" customHeight="1">
      <c r="B19" s="347" t="s">
        <v>8</v>
      </c>
      <c r="C19" s="348">
        <f>SUM(D19:K19)</f>
        <v>44</v>
      </c>
      <c r="D19" s="349">
        <v>18</v>
      </c>
      <c r="E19" s="349">
        <v>2</v>
      </c>
      <c r="F19" s="349">
        <v>2</v>
      </c>
      <c r="G19" s="349">
        <v>3</v>
      </c>
      <c r="H19" s="349">
        <v>7</v>
      </c>
      <c r="I19" s="349">
        <v>0</v>
      </c>
      <c r="J19" s="349">
        <v>1</v>
      </c>
      <c r="K19" s="349">
        <v>11</v>
      </c>
    </row>
    <row r="20" spans="2:11" s="330" customFormat="1" ht="21.75" customHeight="1">
      <c r="B20" s="347" t="s">
        <v>74</v>
      </c>
      <c r="C20" s="348">
        <f aca="true" t="shared" si="1" ref="C20:C27">SUM(D20:K20)</f>
        <v>44</v>
      </c>
      <c r="D20" s="349">
        <v>15</v>
      </c>
      <c r="E20" s="349">
        <v>0</v>
      </c>
      <c r="F20" s="349">
        <v>2</v>
      </c>
      <c r="G20" s="349">
        <v>13</v>
      </c>
      <c r="H20" s="349">
        <v>1</v>
      </c>
      <c r="I20" s="349">
        <v>0</v>
      </c>
      <c r="J20" s="349">
        <v>8</v>
      </c>
      <c r="K20" s="349">
        <v>5</v>
      </c>
    </row>
    <row r="21" spans="1:11" s="330" customFormat="1" ht="21.75" customHeight="1">
      <c r="A21" s="350"/>
      <c r="B21" s="347" t="s">
        <v>16</v>
      </c>
      <c r="C21" s="348">
        <f t="shared" si="1"/>
        <v>66</v>
      </c>
      <c r="D21" s="349">
        <v>32</v>
      </c>
      <c r="E21" s="349">
        <v>1</v>
      </c>
      <c r="F21" s="349">
        <v>0</v>
      </c>
      <c r="G21" s="349">
        <v>12</v>
      </c>
      <c r="H21" s="349">
        <v>3</v>
      </c>
      <c r="I21" s="349">
        <v>2</v>
      </c>
      <c r="J21" s="349">
        <v>8</v>
      </c>
      <c r="K21" s="349">
        <v>8</v>
      </c>
    </row>
    <row r="22" spans="2:11" s="330" customFormat="1" ht="21.75" customHeight="1">
      <c r="B22" s="347" t="s">
        <v>75</v>
      </c>
      <c r="C22" s="348">
        <f t="shared" si="1"/>
        <v>26</v>
      </c>
      <c r="D22" s="348">
        <v>13</v>
      </c>
      <c r="E22" s="348">
        <v>0</v>
      </c>
      <c r="F22" s="348">
        <v>1</v>
      </c>
      <c r="G22" s="348">
        <v>4</v>
      </c>
      <c r="H22" s="348">
        <v>2</v>
      </c>
      <c r="I22" s="348">
        <v>1</v>
      </c>
      <c r="J22" s="348">
        <v>0</v>
      </c>
      <c r="K22" s="348">
        <v>5</v>
      </c>
    </row>
    <row r="23" spans="2:11" s="330" customFormat="1" ht="21.75" customHeight="1">
      <c r="B23" s="347" t="s">
        <v>76</v>
      </c>
      <c r="C23" s="348">
        <f t="shared" si="1"/>
        <v>96</v>
      </c>
      <c r="D23" s="349">
        <v>28</v>
      </c>
      <c r="E23" s="349">
        <v>3</v>
      </c>
      <c r="F23" s="349">
        <v>6</v>
      </c>
      <c r="G23" s="349">
        <v>4</v>
      </c>
      <c r="H23" s="349">
        <v>5</v>
      </c>
      <c r="I23" s="349">
        <v>0</v>
      </c>
      <c r="J23" s="349">
        <v>4</v>
      </c>
      <c r="K23" s="349">
        <v>46</v>
      </c>
    </row>
    <row r="24" spans="2:11" s="330" customFormat="1" ht="21.75" customHeight="1">
      <c r="B24" s="347" t="s">
        <v>12</v>
      </c>
      <c r="C24" s="348">
        <f t="shared" si="1"/>
        <v>37</v>
      </c>
      <c r="D24" s="349">
        <v>11</v>
      </c>
      <c r="E24" s="349">
        <v>3</v>
      </c>
      <c r="F24" s="349">
        <v>2</v>
      </c>
      <c r="G24" s="349">
        <v>2</v>
      </c>
      <c r="H24" s="349">
        <v>7</v>
      </c>
      <c r="I24" s="349">
        <v>0</v>
      </c>
      <c r="J24" s="349">
        <v>3</v>
      </c>
      <c r="K24" s="349">
        <v>9</v>
      </c>
    </row>
    <row r="25" spans="2:11" s="330" customFormat="1" ht="21.75" customHeight="1">
      <c r="B25" s="347" t="s">
        <v>13</v>
      </c>
      <c r="C25" s="348">
        <f t="shared" si="1"/>
        <v>21</v>
      </c>
      <c r="D25" s="349">
        <v>7</v>
      </c>
      <c r="E25" s="349">
        <v>0</v>
      </c>
      <c r="F25" s="349">
        <v>1</v>
      </c>
      <c r="G25" s="349">
        <v>3</v>
      </c>
      <c r="H25" s="349">
        <v>1</v>
      </c>
      <c r="I25" s="349">
        <v>0</v>
      </c>
      <c r="J25" s="349">
        <v>0</v>
      </c>
      <c r="K25" s="349">
        <v>9</v>
      </c>
    </row>
    <row r="26" spans="2:11" s="330" customFormat="1" ht="21.75" customHeight="1">
      <c r="B26" s="347" t="s">
        <v>14</v>
      </c>
      <c r="C26" s="348">
        <f t="shared" si="1"/>
        <v>136</v>
      </c>
      <c r="D26" s="349">
        <v>51</v>
      </c>
      <c r="E26" s="349">
        <v>0</v>
      </c>
      <c r="F26" s="349">
        <v>2</v>
      </c>
      <c r="G26" s="349">
        <v>9</v>
      </c>
      <c r="H26" s="349">
        <v>1</v>
      </c>
      <c r="I26" s="349">
        <v>0</v>
      </c>
      <c r="J26" s="349">
        <v>3</v>
      </c>
      <c r="K26" s="349">
        <v>70</v>
      </c>
    </row>
    <row r="27" spans="2:11" s="330" customFormat="1" ht="21.75" customHeight="1">
      <c r="B27" s="347" t="s">
        <v>15</v>
      </c>
      <c r="C27" s="348">
        <f t="shared" si="1"/>
        <v>66</v>
      </c>
      <c r="D27" s="348">
        <v>20</v>
      </c>
      <c r="E27" s="348">
        <v>1</v>
      </c>
      <c r="F27" s="348">
        <v>1</v>
      </c>
      <c r="G27" s="348">
        <v>11</v>
      </c>
      <c r="H27" s="348">
        <v>2</v>
      </c>
      <c r="I27" s="348">
        <v>0</v>
      </c>
      <c r="J27" s="348">
        <v>2</v>
      </c>
      <c r="K27" s="348">
        <v>29</v>
      </c>
    </row>
    <row r="28" spans="2:11" s="330" customFormat="1" ht="21.75" customHeight="1">
      <c r="B28" s="351" t="s">
        <v>331</v>
      </c>
      <c r="C28" s="348">
        <f>SUM(C15:C27)</f>
        <v>639</v>
      </c>
      <c r="D28" s="348">
        <f aca="true" t="shared" si="2" ref="D28:K28">SUM(D15:D27)</f>
        <v>235</v>
      </c>
      <c r="E28" s="348">
        <f t="shared" si="2"/>
        <v>12</v>
      </c>
      <c r="F28" s="348">
        <f t="shared" si="2"/>
        <v>21</v>
      </c>
      <c r="G28" s="348">
        <f t="shared" si="2"/>
        <v>62</v>
      </c>
      <c r="H28" s="348">
        <f t="shared" si="2"/>
        <v>33</v>
      </c>
      <c r="I28" s="348">
        <f t="shared" si="2"/>
        <v>4</v>
      </c>
      <c r="J28" s="348">
        <f t="shared" si="2"/>
        <v>38</v>
      </c>
      <c r="K28" s="348">
        <f t="shared" si="2"/>
        <v>234</v>
      </c>
    </row>
  </sheetData>
  <sheetProtection/>
  <mergeCells count="20">
    <mergeCell ref="A1:F1"/>
    <mergeCell ref="A12:F12"/>
    <mergeCell ref="A2:E2"/>
    <mergeCell ref="J2:K2"/>
    <mergeCell ref="B3:B4"/>
    <mergeCell ref="C3:C4"/>
    <mergeCell ref="D3:D4"/>
    <mergeCell ref="E3:E4"/>
    <mergeCell ref="F3:F4"/>
    <mergeCell ref="G3:G4"/>
    <mergeCell ref="H3:J3"/>
    <mergeCell ref="K3:K4"/>
    <mergeCell ref="B13:B14"/>
    <mergeCell ref="C13:C14"/>
    <mergeCell ref="D13:D14"/>
    <mergeCell ref="E13:E14"/>
    <mergeCell ref="F13:F14"/>
    <mergeCell ref="G13:G14"/>
    <mergeCell ref="H13:J13"/>
    <mergeCell ref="K13:K14"/>
  </mergeCells>
  <printOptions horizontalCentered="1"/>
  <pageMargins left="0.5905511811023623" right="0.5905511811023623" top="0.5905511811023623" bottom="0.5905511811023623" header="0.3937007874015748" footer="0.3937007874015748"/>
  <pageSetup horizontalDpi="600" verticalDpi="600" orientation="portrait" paperSize="9" r:id="rId1"/>
  <headerFooter alignWithMargins="0">
    <oddFooter>&amp;C&amp;"ＭＳ Ｐ明朝,標準"&amp;10&amp;A</oddFooter>
  </headerFooter>
</worksheet>
</file>

<file path=xl/worksheets/sheet9.xml><?xml version="1.0" encoding="utf-8"?>
<worksheet xmlns="http://schemas.openxmlformats.org/spreadsheetml/2006/main" xmlns:r="http://schemas.openxmlformats.org/officeDocument/2006/relationships">
  <sheetPr>
    <tabColor rgb="FFFFC000"/>
  </sheetPr>
  <dimension ref="A1:P24"/>
  <sheetViews>
    <sheetView view="pageBreakPreview" zoomScaleSheetLayoutView="100" zoomScalePageLayoutView="0" workbookViewId="0" topLeftCell="A1">
      <selection activeCell="E6" sqref="E6"/>
    </sheetView>
  </sheetViews>
  <sheetFormatPr defaultColWidth="9.00390625" defaultRowHeight="13.5"/>
  <cols>
    <col min="1" max="1" width="1.75390625" style="375" customWidth="1"/>
    <col min="2" max="2" width="16.75390625" style="375" bestFit="1" customWidth="1"/>
    <col min="3" max="3" width="4.75390625" style="375" bestFit="1" customWidth="1"/>
    <col min="4" max="15" width="5.50390625" style="375" customWidth="1"/>
    <col min="16" max="16384" width="9.00390625" style="375" customWidth="1"/>
  </cols>
  <sheetData>
    <row r="1" spans="1:8" s="111" customFormat="1" ht="21" customHeight="1">
      <c r="A1" s="516" t="s">
        <v>212</v>
      </c>
      <c r="B1" s="516"/>
      <c r="C1" s="516"/>
      <c r="D1" s="516"/>
      <c r="E1" s="516"/>
      <c r="F1" s="516"/>
      <c r="G1" s="516"/>
      <c r="H1" s="516"/>
    </row>
    <row r="2" spans="1:15" s="353" customFormat="1" ht="16.5" customHeight="1">
      <c r="A2" s="519"/>
      <c r="B2" s="519"/>
      <c r="C2" s="519"/>
      <c r="D2" s="519"/>
      <c r="E2" s="519"/>
      <c r="F2" s="519"/>
      <c r="G2" s="519"/>
      <c r="M2" s="520" t="s">
        <v>359</v>
      </c>
      <c r="N2" s="520"/>
      <c r="O2" s="520"/>
    </row>
    <row r="3" spans="1:15" s="357" customFormat="1" ht="50.25" customHeight="1">
      <c r="A3" s="354"/>
      <c r="B3" s="355" t="s">
        <v>271</v>
      </c>
      <c r="C3" s="355" t="s">
        <v>31</v>
      </c>
      <c r="D3" s="356" t="s">
        <v>32</v>
      </c>
      <c r="E3" s="356" t="s">
        <v>33</v>
      </c>
      <c r="F3" s="356" t="s">
        <v>55</v>
      </c>
      <c r="G3" s="356" t="s">
        <v>34</v>
      </c>
      <c r="H3" s="356" t="s">
        <v>35</v>
      </c>
      <c r="I3" s="356" t="s">
        <v>36</v>
      </c>
      <c r="J3" s="356" t="s">
        <v>37</v>
      </c>
      <c r="K3" s="356" t="s">
        <v>38</v>
      </c>
      <c r="L3" s="356" t="s">
        <v>56</v>
      </c>
      <c r="M3" s="356" t="s">
        <v>39</v>
      </c>
      <c r="N3" s="356" t="s">
        <v>57</v>
      </c>
      <c r="O3" s="356" t="s">
        <v>40</v>
      </c>
    </row>
    <row r="4" spans="1:15" s="353" customFormat="1" ht="36" customHeight="1">
      <c r="A4" s="358"/>
      <c r="B4" s="359" t="s">
        <v>26</v>
      </c>
      <c r="C4" s="360">
        <v>582</v>
      </c>
      <c r="D4" s="360">
        <v>80</v>
      </c>
      <c r="E4" s="360">
        <v>47</v>
      </c>
      <c r="F4" s="360">
        <v>24</v>
      </c>
      <c r="G4" s="360">
        <v>93</v>
      </c>
      <c r="H4" s="360">
        <v>164</v>
      </c>
      <c r="I4" s="360">
        <v>23</v>
      </c>
      <c r="J4" s="360">
        <v>52</v>
      </c>
      <c r="K4" s="360">
        <v>36</v>
      </c>
      <c r="L4" s="360">
        <v>20</v>
      </c>
      <c r="M4" s="360">
        <v>25</v>
      </c>
      <c r="N4" s="360">
        <v>17</v>
      </c>
      <c r="O4" s="360">
        <v>1</v>
      </c>
    </row>
    <row r="5" spans="1:15" s="353" customFormat="1" ht="36" customHeight="1">
      <c r="A5" s="358"/>
      <c r="B5" s="361" t="s">
        <v>41</v>
      </c>
      <c r="C5" s="362">
        <v>59</v>
      </c>
      <c r="D5" s="362">
        <v>2</v>
      </c>
      <c r="E5" s="362">
        <v>6</v>
      </c>
      <c r="F5" s="362">
        <v>7</v>
      </c>
      <c r="G5" s="362">
        <v>19</v>
      </c>
      <c r="H5" s="362">
        <v>9</v>
      </c>
      <c r="I5" s="362">
        <v>3</v>
      </c>
      <c r="J5" s="362">
        <v>3</v>
      </c>
      <c r="K5" s="362">
        <v>0</v>
      </c>
      <c r="L5" s="362">
        <v>2</v>
      </c>
      <c r="M5" s="362">
        <v>7</v>
      </c>
      <c r="N5" s="362">
        <v>0</v>
      </c>
      <c r="O5" s="362">
        <v>1</v>
      </c>
    </row>
    <row r="6" spans="1:15" s="353" customFormat="1" ht="36" customHeight="1">
      <c r="A6" s="358"/>
      <c r="B6" s="363" t="s">
        <v>27</v>
      </c>
      <c r="C6" s="364">
        <v>148</v>
      </c>
      <c r="D6" s="364">
        <v>24</v>
      </c>
      <c r="E6" s="364">
        <v>3</v>
      </c>
      <c r="F6" s="364">
        <v>1</v>
      </c>
      <c r="G6" s="364">
        <v>37</v>
      </c>
      <c r="H6" s="364">
        <v>37</v>
      </c>
      <c r="I6" s="364">
        <v>8</v>
      </c>
      <c r="J6" s="364">
        <v>20</v>
      </c>
      <c r="K6" s="364">
        <v>9</v>
      </c>
      <c r="L6" s="364">
        <v>5</v>
      </c>
      <c r="M6" s="364">
        <v>0</v>
      </c>
      <c r="N6" s="364">
        <v>4</v>
      </c>
      <c r="O6" s="364">
        <v>0</v>
      </c>
    </row>
    <row r="7" spans="1:15" s="353" customFormat="1" ht="36" customHeight="1">
      <c r="A7" s="358"/>
      <c r="B7" s="365" t="s">
        <v>272</v>
      </c>
      <c r="C7" s="366">
        <f>C4+C5-C6</f>
        <v>493</v>
      </c>
      <c r="D7" s="366">
        <f aca="true" t="shared" si="0" ref="D7:O7">D4+D5-D6</f>
        <v>58</v>
      </c>
      <c r="E7" s="366">
        <f t="shared" si="0"/>
        <v>50</v>
      </c>
      <c r="F7" s="366">
        <f t="shared" si="0"/>
        <v>30</v>
      </c>
      <c r="G7" s="366">
        <f t="shared" si="0"/>
        <v>75</v>
      </c>
      <c r="H7" s="366">
        <f t="shared" si="0"/>
        <v>136</v>
      </c>
      <c r="I7" s="366">
        <f t="shared" si="0"/>
        <v>18</v>
      </c>
      <c r="J7" s="366">
        <f t="shared" si="0"/>
        <v>35</v>
      </c>
      <c r="K7" s="366">
        <f t="shared" si="0"/>
        <v>27</v>
      </c>
      <c r="L7" s="366">
        <f t="shared" si="0"/>
        <v>17</v>
      </c>
      <c r="M7" s="366">
        <f t="shared" si="0"/>
        <v>32</v>
      </c>
      <c r="N7" s="366">
        <f t="shared" si="0"/>
        <v>13</v>
      </c>
      <c r="O7" s="366">
        <f t="shared" si="0"/>
        <v>2</v>
      </c>
    </row>
    <row r="8" spans="1:2" s="353" customFormat="1" ht="21.75" customHeight="1">
      <c r="A8" s="358"/>
      <c r="B8" s="367"/>
    </row>
    <row r="9" spans="1:9" s="111" customFormat="1" ht="21" customHeight="1">
      <c r="A9" s="516" t="s">
        <v>213</v>
      </c>
      <c r="B9" s="516"/>
      <c r="C9" s="516"/>
      <c r="D9" s="516"/>
      <c r="E9" s="516"/>
      <c r="F9" s="516"/>
      <c r="G9" s="516"/>
      <c r="H9" s="516"/>
      <c r="I9" s="516"/>
    </row>
    <row r="10" spans="1:15" s="357" customFormat="1" ht="50.25" customHeight="1">
      <c r="A10" s="354"/>
      <c r="B10" s="355" t="s">
        <v>332</v>
      </c>
      <c r="C10" s="355" t="s">
        <v>31</v>
      </c>
      <c r="D10" s="356" t="s">
        <v>32</v>
      </c>
      <c r="E10" s="356" t="s">
        <v>33</v>
      </c>
      <c r="F10" s="356" t="s">
        <v>58</v>
      </c>
      <c r="G10" s="356" t="s">
        <v>34</v>
      </c>
      <c r="H10" s="356" t="s">
        <v>35</v>
      </c>
      <c r="I10" s="356" t="s">
        <v>36</v>
      </c>
      <c r="J10" s="356" t="s">
        <v>37</v>
      </c>
      <c r="K10" s="356" t="s">
        <v>38</v>
      </c>
      <c r="L10" s="356" t="s">
        <v>56</v>
      </c>
      <c r="M10" s="356" t="s">
        <v>39</v>
      </c>
      <c r="N10" s="356" t="s">
        <v>59</v>
      </c>
      <c r="O10" s="356" t="s">
        <v>40</v>
      </c>
    </row>
    <row r="11" spans="2:16" s="353" customFormat="1" ht="25.5" customHeight="1">
      <c r="B11" s="368" t="s">
        <v>5</v>
      </c>
      <c r="C11" s="369">
        <v>8</v>
      </c>
      <c r="D11" s="369">
        <v>1</v>
      </c>
      <c r="E11" s="369">
        <v>0</v>
      </c>
      <c r="F11" s="369">
        <v>1</v>
      </c>
      <c r="G11" s="369">
        <v>0</v>
      </c>
      <c r="H11" s="369">
        <v>5</v>
      </c>
      <c r="I11" s="369">
        <v>0</v>
      </c>
      <c r="J11" s="369">
        <v>0</v>
      </c>
      <c r="K11" s="369">
        <v>0</v>
      </c>
      <c r="L11" s="369">
        <v>0</v>
      </c>
      <c r="M11" s="369">
        <v>0</v>
      </c>
      <c r="N11" s="369">
        <v>1</v>
      </c>
      <c r="O11" s="369">
        <v>0</v>
      </c>
      <c r="P11" s="353" t="s">
        <v>273</v>
      </c>
    </row>
    <row r="12" spans="2:15" s="353" customFormat="1" ht="25.5" customHeight="1">
      <c r="B12" s="368" t="s">
        <v>6</v>
      </c>
      <c r="C12" s="370">
        <v>20</v>
      </c>
      <c r="D12" s="370">
        <v>0</v>
      </c>
      <c r="E12" s="370">
        <v>2</v>
      </c>
      <c r="F12" s="370">
        <v>3</v>
      </c>
      <c r="G12" s="370">
        <v>4</v>
      </c>
      <c r="H12" s="371">
        <v>10</v>
      </c>
      <c r="I12" s="370">
        <v>0</v>
      </c>
      <c r="J12" s="371">
        <v>0</v>
      </c>
      <c r="K12" s="371">
        <v>0</v>
      </c>
      <c r="L12" s="370">
        <v>1</v>
      </c>
      <c r="M12" s="371">
        <v>0</v>
      </c>
      <c r="N12" s="370">
        <v>0</v>
      </c>
      <c r="O12" s="370">
        <v>0</v>
      </c>
    </row>
    <row r="13" spans="2:15" s="353" customFormat="1" ht="25.5" customHeight="1">
      <c r="B13" s="368" t="s">
        <v>7</v>
      </c>
      <c r="C13" s="370">
        <v>11</v>
      </c>
      <c r="D13" s="370">
        <v>2</v>
      </c>
      <c r="E13" s="370">
        <v>0</v>
      </c>
      <c r="F13" s="370">
        <v>1</v>
      </c>
      <c r="G13" s="370">
        <v>1</v>
      </c>
      <c r="H13" s="370">
        <v>0</v>
      </c>
      <c r="I13" s="370">
        <v>0</v>
      </c>
      <c r="J13" s="371">
        <v>2</v>
      </c>
      <c r="K13" s="371">
        <v>4</v>
      </c>
      <c r="L13" s="370">
        <v>0</v>
      </c>
      <c r="M13" s="371">
        <v>1</v>
      </c>
      <c r="N13" s="370">
        <v>0</v>
      </c>
      <c r="O13" s="370">
        <v>0</v>
      </c>
    </row>
    <row r="14" spans="2:15" s="353" customFormat="1" ht="25.5" customHeight="1">
      <c r="B14" s="368" t="s">
        <v>47</v>
      </c>
      <c r="C14" s="371">
        <v>27</v>
      </c>
      <c r="D14" s="371">
        <v>2</v>
      </c>
      <c r="E14" s="371">
        <v>0</v>
      </c>
      <c r="F14" s="371">
        <v>6</v>
      </c>
      <c r="G14" s="371">
        <v>5</v>
      </c>
      <c r="H14" s="371">
        <v>5</v>
      </c>
      <c r="I14" s="371">
        <v>0</v>
      </c>
      <c r="J14" s="371">
        <v>2</v>
      </c>
      <c r="K14" s="371">
        <v>3</v>
      </c>
      <c r="L14" s="371">
        <v>3</v>
      </c>
      <c r="M14" s="371">
        <v>0</v>
      </c>
      <c r="N14" s="370">
        <v>1</v>
      </c>
      <c r="O14" s="370">
        <v>0</v>
      </c>
    </row>
    <row r="15" spans="2:15" s="353" customFormat="1" ht="25.5" customHeight="1">
      <c r="B15" s="368" t="s">
        <v>8</v>
      </c>
      <c r="C15" s="370">
        <v>35</v>
      </c>
      <c r="D15" s="370">
        <v>1</v>
      </c>
      <c r="E15" s="370">
        <v>1</v>
      </c>
      <c r="F15" s="370">
        <v>5</v>
      </c>
      <c r="G15" s="370">
        <v>11</v>
      </c>
      <c r="H15" s="371">
        <v>10</v>
      </c>
      <c r="I15" s="371">
        <v>1</v>
      </c>
      <c r="J15" s="371">
        <v>1</v>
      </c>
      <c r="K15" s="370">
        <v>1</v>
      </c>
      <c r="L15" s="370">
        <v>2</v>
      </c>
      <c r="M15" s="371">
        <v>2</v>
      </c>
      <c r="N15" s="370">
        <v>0</v>
      </c>
      <c r="O15" s="370">
        <v>0</v>
      </c>
    </row>
    <row r="16" spans="2:15" s="353" customFormat="1" ht="25.5" customHeight="1">
      <c r="B16" s="368" t="s">
        <v>9</v>
      </c>
      <c r="C16" s="370">
        <v>33</v>
      </c>
      <c r="D16" s="370">
        <v>5</v>
      </c>
      <c r="E16" s="370">
        <v>2</v>
      </c>
      <c r="F16" s="370">
        <v>0</v>
      </c>
      <c r="G16" s="370">
        <v>1</v>
      </c>
      <c r="H16" s="371">
        <v>12</v>
      </c>
      <c r="I16" s="370">
        <v>4</v>
      </c>
      <c r="J16" s="371">
        <v>4</v>
      </c>
      <c r="K16" s="371">
        <v>1</v>
      </c>
      <c r="L16" s="370">
        <v>3</v>
      </c>
      <c r="M16" s="371">
        <v>1</v>
      </c>
      <c r="N16" s="370">
        <v>0</v>
      </c>
      <c r="O16" s="370">
        <v>0</v>
      </c>
    </row>
    <row r="17" spans="2:15" s="353" customFormat="1" ht="25.5" customHeight="1">
      <c r="B17" s="368" t="s">
        <v>16</v>
      </c>
      <c r="C17" s="370">
        <v>65</v>
      </c>
      <c r="D17" s="370">
        <v>12</v>
      </c>
      <c r="E17" s="370">
        <v>5</v>
      </c>
      <c r="F17" s="370">
        <v>0</v>
      </c>
      <c r="G17" s="370">
        <v>11</v>
      </c>
      <c r="H17" s="371">
        <v>15</v>
      </c>
      <c r="I17" s="370">
        <v>2</v>
      </c>
      <c r="J17" s="371">
        <v>4</v>
      </c>
      <c r="K17" s="371">
        <v>7</v>
      </c>
      <c r="L17" s="370">
        <v>2</v>
      </c>
      <c r="M17" s="371">
        <v>7</v>
      </c>
      <c r="N17" s="370">
        <v>0</v>
      </c>
      <c r="O17" s="370">
        <v>0</v>
      </c>
    </row>
    <row r="18" spans="2:15" s="353" customFormat="1" ht="25.5" customHeight="1">
      <c r="B18" s="368" t="s">
        <v>10</v>
      </c>
      <c r="C18" s="370">
        <v>36</v>
      </c>
      <c r="D18" s="370">
        <v>5</v>
      </c>
      <c r="E18" s="370">
        <v>6</v>
      </c>
      <c r="F18" s="370">
        <v>5</v>
      </c>
      <c r="G18" s="370">
        <v>4</v>
      </c>
      <c r="H18" s="371">
        <v>0</v>
      </c>
      <c r="I18" s="371">
        <v>0</v>
      </c>
      <c r="J18" s="371">
        <v>2</v>
      </c>
      <c r="K18" s="371">
        <v>6</v>
      </c>
      <c r="L18" s="370">
        <v>1</v>
      </c>
      <c r="M18" s="371">
        <v>4</v>
      </c>
      <c r="N18" s="370">
        <v>1</v>
      </c>
      <c r="O18" s="370">
        <v>2</v>
      </c>
    </row>
    <row r="19" spans="2:15" s="353" customFormat="1" ht="25.5" customHeight="1">
      <c r="B19" s="368" t="s">
        <v>11</v>
      </c>
      <c r="C19" s="370">
        <v>41</v>
      </c>
      <c r="D19" s="370">
        <v>3</v>
      </c>
      <c r="E19" s="370">
        <v>4</v>
      </c>
      <c r="F19" s="370">
        <v>1</v>
      </c>
      <c r="G19" s="370">
        <v>2</v>
      </c>
      <c r="H19" s="371">
        <v>16</v>
      </c>
      <c r="I19" s="371">
        <v>0</v>
      </c>
      <c r="J19" s="371">
        <v>6</v>
      </c>
      <c r="K19" s="371">
        <v>1</v>
      </c>
      <c r="L19" s="370">
        <v>0</v>
      </c>
      <c r="M19" s="371">
        <v>6</v>
      </c>
      <c r="N19" s="370">
        <v>2</v>
      </c>
      <c r="O19" s="370">
        <v>0</v>
      </c>
    </row>
    <row r="20" spans="2:15" s="353" customFormat="1" ht="25.5" customHeight="1">
      <c r="B20" s="368" t="s">
        <v>12</v>
      </c>
      <c r="C20" s="370">
        <v>37</v>
      </c>
      <c r="D20" s="370">
        <v>7</v>
      </c>
      <c r="E20" s="371">
        <v>5</v>
      </c>
      <c r="F20" s="371">
        <v>0</v>
      </c>
      <c r="G20" s="370">
        <v>8</v>
      </c>
      <c r="H20" s="371">
        <v>7</v>
      </c>
      <c r="I20" s="371">
        <v>1</v>
      </c>
      <c r="J20" s="371">
        <v>1</v>
      </c>
      <c r="K20" s="371">
        <v>0</v>
      </c>
      <c r="L20" s="370">
        <v>1</v>
      </c>
      <c r="M20" s="371">
        <v>4</v>
      </c>
      <c r="N20" s="370">
        <v>3</v>
      </c>
      <c r="O20" s="370">
        <v>0</v>
      </c>
    </row>
    <row r="21" spans="1:15" s="353" customFormat="1" ht="25.5" customHeight="1">
      <c r="A21" s="372"/>
      <c r="B21" s="368" t="s">
        <v>13</v>
      </c>
      <c r="C21" s="371">
        <v>17</v>
      </c>
      <c r="D21" s="371">
        <v>5</v>
      </c>
      <c r="E21" s="371">
        <v>2</v>
      </c>
      <c r="F21" s="370">
        <v>0</v>
      </c>
      <c r="G21" s="371">
        <v>0</v>
      </c>
      <c r="H21" s="371">
        <v>4</v>
      </c>
      <c r="I21" s="371">
        <v>2</v>
      </c>
      <c r="J21" s="371">
        <v>2</v>
      </c>
      <c r="K21" s="371">
        <v>1</v>
      </c>
      <c r="L21" s="371">
        <v>0</v>
      </c>
      <c r="M21" s="371">
        <v>1</v>
      </c>
      <c r="N21" s="370">
        <v>0</v>
      </c>
      <c r="O21" s="370">
        <v>0</v>
      </c>
    </row>
    <row r="22" spans="2:15" s="353" customFormat="1" ht="25.5" customHeight="1">
      <c r="B22" s="368" t="s">
        <v>14</v>
      </c>
      <c r="C22" s="370">
        <v>100</v>
      </c>
      <c r="D22" s="370">
        <v>8</v>
      </c>
      <c r="E22" s="371">
        <v>18</v>
      </c>
      <c r="F22" s="371">
        <v>5</v>
      </c>
      <c r="G22" s="370">
        <v>15</v>
      </c>
      <c r="H22" s="371">
        <v>36</v>
      </c>
      <c r="I22" s="371">
        <v>4</v>
      </c>
      <c r="J22" s="371">
        <v>8</v>
      </c>
      <c r="K22" s="371">
        <v>1</v>
      </c>
      <c r="L22" s="370">
        <v>3</v>
      </c>
      <c r="M22" s="371">
        <v>0</v>
      </c>
      <c r="N22" s="370">
        <v>2</v>
      </c>
      <c r="O22" s="370">
        <v>0</v>
      </c>
    </row>
    <row r="23" spans="2:15" s="353" customFormat="1" ht="25.5" customHeight="1">
      <c r="B23" s="368" t="s">
        <v>15</v>
      </c>
      <c r="C23" s="370">
        <v>63</v>
      </c>
      <c r="D23" s="370">
        <v>7</v>
      </c>
      <c r="E23" s="370">
        <v>5</v>
      </c>
      <c r="F23" s="373">
        <v>3</v>
      </c>
      <c r="G23" s="371">
        <v>13</v>
      </c>
      <c r="H23" s="371">
        <v>16</v>
      </c>
      <c r="I23" s="371">
        <v>4</v>
      </c>
      <c r="J23" s="371">
        <v>3</v>
      </c>
      <c r="K23" s="371">
        <v>2</v>
      </c>
      <c r="L23" s="370">
        <v>1</v>
      </c>
      <c r="M23" s="371">
        <v>6</v>
      </c>
      <c r="N23" s="370">
        <v>3</v>
      </c>
      <c r="O23" s="370">
        <v>0</v>
      </c>
    </row>
    <row r="24" spans="2:15" s="353" customFormat="1" ht="25.5" customHeight="1">
      <c r="B24" s="374" t="s">
        <v>42</v>
      </c>
      <c r="C24" s="373">
        <f>SUM(C11:C23)</f>
        <v>493</v>
      </c>
      <c r="D24" s="373">
        <f aca="true" t="shared" si="1" ref="D24:O24">SUM(D11:D23)</f>
        <v>58</v>
      </c>
      <c r="E24" s="373">
        <f t="shared" si="1"/>
        <v>50</v>
      </c>
      <c r="F24" s="373">
        <f t="shared" si="1"/>
        <v>30</v>
      </c>
      <c r="G24" s="373">
        <f t="shared" si="1"/>
        <v>75</v>
      </c>
      <c r="H24" s="373">
        <f t="shared" si="1"/>
        <v>136</v>
      </c>
      <c r="I24" s="373">
        <f t="shared" si="1"/>
        <v>18</v>
      </c>
      <c r="J24" s="373">
        <f t="shared" si="1"/>
        <v>35</v>
      </c>
      <c r="K24" s="373">
        <f t="shared" si="1"/>
        <v>27</v>
      </c>
      <c r="L24" s="373">
        <f t="shared" si="1"/>
        <v>17</v>
      </c>
      <c r="M24" s="373">
        <f t="shared" si="1"/>
        <v>32</v>
      </c>
      <c r="N24" s="373">
        <f t="shared" si="1"/>
        <v>13</v>
      </c>
      <c r="O24" s="373">
        <f t="shared" si="1"/>
        <v>2</v>
      </c>
    </row>
  </sheetData>
  <sheetProtection/>
  <mergeCells count="4">
    <mergeCell ref="A2:G2"/>
    <mergeCell ref="M2:O2"/>
    <mergeCell ref="A1:H1"/>
    <mergeCell ref="A9:I9"/>
  </mergeCells>
  <printOptions horizontalCentered="1"/>
  <pageMargins left="0.5905511811023623" right="0.5905511811023623" top="0.5905511811023623" bottom="0.5905511811023623" header="0.3937007874015748" footer="0.3937007874015748"/>
  <pageSetup horizontalDpi="600" verticalDpi="600" orientation="portrait" paperSize="9" r:id="rId1"/>
  <headerFooter alignWithMargins="0">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2015-06-03T01:08:55Z</cp:lastPrinted>
  <dcterms:created xsi:type="dcterms:W3CDTF">2009-03-28T23:48:39Z</dcterms:created>
  <dcterms:modified xsi:type="dcterms:W3CDTF">2015-06-08T07:11:46Z</dcterms:modified>
  <cp:category/>
  <cp:version/>
  <cp:contentType/>
  <cp:contentStatus/>
</cp:coreProperties>
</file>